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mi\education\Data Science\UT-Bootcamp\Challenges\"/>
    </mc:Choice>
  </mc:AlternateContent>
  <xr:revisionPtr revIDLastSave="0" documentId="13_ncr:1_{6B741F81-17CA-491F-9F89-216CDE20B1EA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Kickstarter" sheetId="1" r:id="rId1"/>
    <sheet name="Outcomes Based on Goals" sheetId="3" r:id="rId2"/>
    <sheet name="Outcomes Based on Launch Date" sheetId="12" r:id="rId3"/>
    <sheet name="Edinburgh Research" sheetId="13" r:id="rId4"/>
    <sheet name="Parent Category Outcomes" sheetId="14" r:id="rId5"/>
  </sheets>
  <externalReferences>
    <externalReference r:id="rId6"/>
  </externalReferences>
  <definedNames>
    <definedName name="_xlnm._FilterDatabase" localSheetId="0" hidden="1">Kickstarter!$A$1:$Q$4115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3" l="1"/>
  <c r="E5" i="3"/>
  <c r="E6" i="3"/>
  <c r="E7" i="3"/>
  <c r="E8" i="3"/>
  <c r="E9" i="3"/>
  <c r="E10" i="3"/>
  <c r="E11" i="3"/>
  <c r="E12" i="3"/>
  <c r="E13" i="3"/>
  <c r="E2" i="3"/>
  <c r="E3" i="3"/>
  <c r="D4" i="3"/>
  <c r="D5" i="3"/>
  <c r="D6" i="3"/>
  <c r="D7" i="3"/>
  <c r="D8" i="3"/>
  <c r="D9" i="3"/>
  <c r="D10" i="3"/>
  <c r="D11" i="3"/>
  <c r="D12" i="3"/>
  <c r="D13" i="3"/>
  <c r="D3" i="3"/>
  <c r="C4" i="3"/>
  <c r="C5" i="3"/>
  <c r="C6" i="3"/>
  <c r="C7" i="3"/>
  <c r="C8" i="3"/>
  <c r="C9" i="3"/>
  <c r="C10" i="3"/>
  <c r="C11" i="3"/>
  <c r="C12" i="3"/>
  <c r="C13" i="3"/>
  <c r="C3" i="3"/>
  <c r="D2" i="3"/>
  <c r="C2" i="3"/>
  <c r="B4" i="3"/>
  <c r="B5" i="3"/>
  <c r="B6" i="3"/>
  <c r="B7" i="3"/>
  <c r="B8" i="3"/>
  <c r="B9" i="3"/>
  <c r="B10" i="3"/>
  <c r="B11" i="3"/>
  <c r="B12" i="3"/>
  <c r="B13" i="3"/>
  <c r="B3" i="3"/>
  <c r="B2" i="3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F6" i="13" l="1"/>
  <c r="E6" i="13"/>
  <c r="D6" i="13"/>
  <c r="C6" i="13"/>
  <c r="B6" i="13"/>
  <c r="F5" i="13"/>
  <c r="E5" i="13"/>
  <c r="D5" i="13"/>
  <c r="C5" i="13"/>
  <c r="B5" i="13"/>
  <c r="F4" i="13"/>
  <c r="E4" i="13"/>
  <c r="D4" i="13"/>
  <c r="C4" i="13"/>
  <c r="B4" i="13"/>
  <c r="F3" i="13"/>
  <c r="E3" i="13"/>
  <c r="D3" i="13"/>
  <c r="C3" i="13"/>
  <c r="B3" i="13"/>
  <c r="F2" i="13"/>
  <c r="E2" i="13"/>
  <c r="D2" i="13"/>
  <c r="C2" i="13"/>
  <c r="B2" i="13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2" i="3"/>
  <c r="H13" i="3"/>
  <c r="G13" i="3"/>
  <c r="F13" i="3"/>
  <c r="F4" i="3"/>
  <c r="F3" i="3"/>
  <c r="F6" i="3"/>
  <c r="G6" i="3"/>
  <c r="H6" i="3"/>
  <c r="F7" i="3"/>
  <c r="G7" i="3"/>
  <c r="H7" i="3"/>
  <c r="F8" i="3"/>
  <c r="G8" i="3"/>
  <c r="H8" i="3"/>
  <c r="F11" i="3"/>
  <c r="G3" i="3"/>
  <c r="H2" i="3"/>
  <c r="G2" i="3"/>
  <c r="H12" i="3" l="1"/>
  <c r="H4" i="3"/>
  <c r="G12" i="3"/>
  <c r="G4" i="3"/>
  <c r="F12" i="3"/>
  <c r="H5" i="3"/>
  <c r="G5" i="3"/>
  <c r="H3" i="3"/>
  <c r="F5" i="3"/>
  <c r="F9" i="3"/>
  <c r="H9" i="3"/>
  <c r="G9" i="3"/>
  <c r="H10" i="3"/>
  <c r="G10" i="3"/>
  <c r="F10" i="3"/>
  <c r="H11" i="3"/>
  <c r="G11" i="3"/>
</calcChain>
</file>

<file path=xl/sharedStrings.xml><?xml version="1.0" encoding="utf-8"?>
<sst xmlns="http://schemas.openxmlformats.org/spreadsheetml/2006/main" count="32997" uniqueCount="8404">
  <si>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</si>
  <si>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</si>
  <si>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</si>
  <si>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</si>
  <si>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</si>
  <si>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</si>
  <si>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</si>
  <si>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</si>
  <si>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</si>
  <si>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</si>
  <si>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</si>
  <si>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</si>
  <si>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</si>
  <si>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</si>
  <si>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</si>
  <si>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</si>
  <si>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</si>
  <si>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</si>
  <si>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</si>
  <si>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</si>
  <si>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</si>
  <si>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</si>
  <si>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</si>
  <si>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</si>
  <si>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</si>
  <si>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</si>
  <si>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</si>
  <si>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</si>
  <si>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</si>
  <si>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</si>
  <si>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</si>
  <si>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</si>
  <si>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</si>
  <si>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</si>
  <si>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</si>
  <si>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</si>
  <si>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</si>
  <si>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</si>
  <si>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</si>
  <si>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</si>
  <si>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</si>
  <si>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</si>
  <si>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</si>
  <si>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</si>
  <si>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</si>
  <si>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</si>
  <si>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</si>
  <si>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</si>
  <si>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</si>
  <si>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</si>
  <si>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</si>
  <si>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</si>
  <si>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</si>
  <si>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</si>
  <si>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</si>
  <si>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</si>
  <si>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</si>
  <si>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</si>
  <si>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</si>
  <si>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</si>
  <si>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</si>
  <si>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</si>
  <si>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</si>
  <si>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</si>
  <si>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</si>
  <si>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</si>
  <si>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</si>
  <si>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</si>
  <si>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</si>
  <si>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</si>
  <si>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</si>
  <si>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</si>
  <si>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</si>
  <si>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</si>
  <si>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</si>
  <si>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</si>
  <si>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</si>
  <si>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</si>
  <si>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</si>
  <si>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</si>
  <si>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</si>
  <si>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</si>
  <si>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</si>
  <si>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</si>
  <si>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</si>
  <si>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</si>
  <si>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</si>
  <si>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</si>
  <si>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</si>
  <si>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</si>
  <si>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</si>
  <si>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</si>
  <si>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</si>
  <si>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</si>
  <si>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</si>
  <si>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</si>
  <si>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</si>
  <si>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</si>
  <si>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</si>
  <si>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</si>
  <si>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</si>
  <si>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</si>
  <si>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</si>
  <si>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</si>
  <si>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</si>
  <si>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</si>
  <si>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</si>
  <si>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</si>
  <si>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</si>
  <si>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</si>
  <si>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</si>
  <si>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</si>
  <si>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</si>
  <si>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</si>
  <si>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</si>
  <si>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</si>
  <si>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</si>
  <si>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</si>
  <si>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</si>
  <si>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</si>
  <si>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</si>
  <si>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</si>
  <si>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</si>
  <si>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</si>
  <si>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</si>
  <si>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</si>
  <si>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</si>
  <si>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</si>
  <si>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</si>
  <si>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</si>
  <si>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</si>
  <si>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</si>
  <si>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</si>
  <si>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</si>
  <si>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</si>
  <si>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</si>
  <si>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</si>
  <si>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</si>
  <si>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</si>
  <si>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</si>
  <si>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</si>
  <si>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</si>
  <si>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</si>
  <si>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</si>
  <si>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</si>
  <si>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</si>
  <si>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</si>
  <si>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</si>
  <si>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</si>
  <si>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</si>
  <si>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</si>
  <si>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</si>
  <si>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</si>
  <si>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</si>
  <si>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</si>
  <si>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</si>
  <si>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</si>
  <si>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</si>
  <si>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</si>
  <si>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</si>
  <si>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</si>
  <si>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</si>
  <si>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</si>
  <si>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</si>
  <si>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</si>
  <si>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</si>
  <si>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</si>
  <si>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</si>
  <si>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</si>
  <si>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</si>
  <si>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</si>
  <si>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</si>
  <si>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</si>
  <si>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</si>
  <si>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</si>
  <si>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</si>
  <si>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</si>
  <si>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</si>
  <si>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</si>
  <si>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</si>
  <si>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</si>
  <si>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</si>
  <si>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</si>
  <si>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</si>
  <si>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</si>
  <si>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</si>
  <si>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</si>
  <si>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</si>
  <si>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</si>
  <si>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</si>
  <si>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</si>
  <si>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</si>
  <si>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</si>
  <si>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</si>
  <si>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</si>
  <si>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</si>
  <si>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</si>
  <si>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</si>
  <si>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</si>
  <si>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</si>
  <si>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</si>
  <si>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</si>
  <si>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</si>
  <si>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</si>
  <si>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</si>
  <si>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</si>
  <si>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</si>
  <si>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</si>
  <si>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</si>
  <si>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</si>
  <si>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</si>
  <si>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</si>
  <si>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</si>
  <si>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</si>
  <si>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</si>
  <si>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</si>
  <si>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</si>
  <si>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</si>
  <si>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</si>
  <si>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</si>
  <si>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</si>
  <si>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</si>
  <si>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</si>
  <si>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</si>
  <si>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</si>
  <si>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</si>
  <si>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</si>
  <si>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</si>
  <si>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</si>
  <si>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</si>
  <si>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</si>
  <si>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</si>
  <si>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</si>
  <si>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</si>
  <si>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</si>
  <si>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</si>
  <si>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</si>
  <si>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</si>
  <si>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</si>
  <si>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</si>
  <si>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</si>
  <si>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</si>
  <si>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</si>
  <si>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</si>
  <si>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</si>
  <si>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</si>
  <si>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</si>
  <si>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</si>
  <si>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</si>
  <si>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</si>
  <si>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</si>
  <si>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</si>
  <si>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</si>
  <si>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</si>
  <si>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</si>
  <si>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</si>
  <si>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</si>
  <si>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</si>
  <si>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</si>
  <si>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</si>
  <si>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</si>
  <si>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</si>
  <si>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</si>
  <si>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</si>
  <si>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</si>
  <si>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</si>
  <si>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</si>
  <si>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</si>
  <si>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</si>
  <si>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</si>
  <si>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</si>
  <si>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</si>
  <si>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</si>
  <si>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</si>
  <si>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</si>
  <si>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</si>
  <si>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</si>
  <si>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</si>
  <si>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</si>
  <si>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</si>
  <si>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</si>
  <si>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</si>
  <si>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</si>
  <si>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</si>
  <si>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</si>
  <si>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</si>
  <si>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</si>
  <si>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</si>
  <si>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</si>
  <si>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</si>
  <si>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</si>
  <si>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</si>
  <si>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</si>
  <si>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</si>
  <si>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</si>
  <si>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</si>
  <si>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</si>
  <si>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</si>
  <si>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</si>
  <si>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</si>
  <si>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</si>
  <si>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</si>
  <si>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</si>
  <si>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</si>
  <si>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</si>
  <si>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</si>
  <si>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</si>
  <si>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</si>
  <si>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</si>
  <si>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</si>
  <si>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</si>
  <si>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</si>
  <si>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</si>
  <si>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</si>
  <si>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</si>
  <si>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</si>
  <si>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</si>
  <si>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</si>
  <si>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</si>
  <si>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</si>
  <si>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</si>
  <si>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</si>
  <si>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</si>
  <si>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</si>
  <si>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</si>
  <si>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</si>
  <si>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</si>
  <si>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</si>
  <si>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</si>
  <si>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</si>
  <si>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</si>
  <si>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</si>
  <si>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</si>
  <si>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</si>
  <si>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</si>
  <si>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</si>
  <si>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</si>
  <si>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</si>
  <si>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</si>
  <si>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</si>
  <si>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</si>
  <si>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</si>
  <si>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</si>
  <si>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</si>
  <si>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</si>
  <si>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</si>
  <si>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</si>
  <si>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</si>
  <si>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</si>
  <si>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</si>
  <si>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</si>
  <si>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</si>
  <si>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</si>
  <si>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</si>
  <si>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</si>
  <si>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</si>
  <si>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</si>
  <si>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</si>
  <si>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</si>
  <si>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</si>
  <si>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</si>
  <si>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</si>
  <si>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</si>
  <si>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</si>
  <si>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</si>
  <si>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</si>
  <si>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</si>
  <si>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</si>
  <si>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</si>
  <si>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</si>
  <si>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</si>
  <si>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</si>
  <si>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</si>
  <si>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</si>
  <si>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</si>
  <si>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</si>
  <si>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</si>
  <si>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</si>
  <si>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</si>
  <si>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</si>
  <si>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</si>
  <si>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</si>
  <si>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</si>
  <si>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</si>
  <si>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</si>
  <si>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</si>
  <si>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</si>
  <si>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</si>
  <si>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</si>
  <si>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</si>
  <si>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</si>
  <si>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</si>
  <si>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</si>
  <si>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</si>
  <si>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</si>
  <si>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</si>
  <si>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</si>
  <si>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</si>
  <si>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</si>
  <si>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</si>
  <si>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</si>
  <si>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</si>
  <si>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</si>
  <si>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</si>
  <si>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</si>
  <si>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</si>
  <si>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</si>
  <si>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</si>
  <si>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</si>
  <si>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</si>
  <si>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</si>
  <si>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</si>
  <si>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</si>
  <si>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</si>
  <si>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</si>
  <si>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</si>
  <si>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</si>
  <si>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</si>
  <si>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</si>
  <si>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</si>
  <si>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</si>
  <si>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</si>
  <si>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</si>
  <si>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</si>
  <si>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</si>
  <si>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</si>
  <si>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</si>
  <si>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</si>
  <si>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</si>
  <si>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</si>
  <si>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</si>
  <si>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</si>
  <si>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</si>
  <si>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</si>
  <si>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</si>
  <si>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</si>
  <si>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</si>
  <si>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</si>
  <si>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</si>
  <si>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</si>
  <si>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</si>
  <si>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</si>
  <si>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</si>
  <si>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</si>
  <si>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</si>
  <si>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</si>
  <si>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</si>
  <si>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</si>
  <si>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</si>
  <si>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</si>
  <si>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</si>
  <si>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</si>
  <si>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</si>
  <si>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</si>
  <si>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</si>
  <si>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</si>
  <si>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</si>
  <si>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</si>
  <si>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</si>
  <si>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</si>
  <si>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</si>
  <si>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</si>
  <si>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</si>
  <si>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</si>
  <si>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</si>
  <si>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</si>
  <si>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</si>
  <si>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</si>
  <si>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</si>
  <si>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</si>
  <si>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</si>
  <si>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</si>
  <si>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</si>
  <si>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</si>
  <si>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</si>
  <si>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</si>
  <si>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</si>
  <si>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</si>
  <si>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</si>
  <si>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</si>
  <si>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</si>
  <si>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</si>
  <si>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</si>
  <si>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</si>
  <si>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</si>
  <si>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</si>
  <si>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</si>
  <si>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</si>
  <si>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</si>
  <si>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</si>
  <si>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</si>
  <si>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</si>
  <si>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</si>
  <si>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</si>
  <si>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</si>
  <si>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</si>
  <si>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</si>
  <si>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</si>
  <si>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</si>
  <si>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</si>
  <si>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</si>
  <si>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</si>
  <si>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</si>
  <si>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</si>
  <si>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</si>
  <si>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</si>
  <si>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</si>
  <si>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</si>
  <si>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</si>
  <si>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</si>
  <si>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</si>
  <si>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</si>
  <si>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</si>
  <si>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</si>
  <si>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</si>
  <si>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</si>
  <si>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</si>
  <si>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</si>
  <si>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</si>
  <si>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</si>
  <si>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</si>
  <si>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</si>
  <si>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</si>
  <si>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</si>
  <si>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</si>
  <si>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</si>
  <si>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</si>
  <si>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</si>
  <si>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</si>
  <si>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</si>
  <si>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</si>
  <si>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</si>
  <si>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</si>
  <si>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</si>
  <si>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</si>
  <si>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</si>
  <si>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</si>
  <si>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</si>
  <si>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</si>
  <si>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</si>
  <si>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</si>
  <si>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</si>
  <si>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</si>
  <si>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</si>
  <si>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</si>
  <si>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</si>
  <si>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</si>
  <si>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</si>
  <si>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</si>
  <si>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</si>
  <si>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</si>
  <si>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</si>
  <si>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</si>
  <si>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</si>
  <si>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</si>
  <si>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</si>
  <si>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</si>
  <si>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</si>
  <si>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</si>
  <si>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</si>
  <si>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</si>
  <si>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</si>
  <si>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</si>
  <si>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</si>
  <si>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</si>
  <si>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</si>
  <si>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</si>
  <si>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</si>
  <si>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</si>
  <si>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</si>
  <si>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</si>
  <si>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</si>
  <si>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</si>
  <si>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</si>
  <si>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</si>
  <si>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</si>
  <si>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</si>
  <si>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</si>
  <si>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</si>
  <si>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</si>
  <si>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</si>
  <si>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</si>
  <si>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</si>
  <si>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</si>
  <si>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</si>
  <si>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</si>
  <si>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</si>
  <si>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</si>
  <si>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</si>
  <si>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</si>
  <si>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</si>
  <si>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</si>
  <si>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</si>
  <si>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</si>
  <si>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</si>
  <si>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</si>
  <si>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</si>
  <si>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</si>
  <si>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</si>
  <si>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</si>
  <si>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</si>
  <si>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</si>
  <si>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</si>
  <si>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</si>
  <si>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</si>
  <si>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</si>
  <si>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</si>
  <si>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</si>
  <si>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</si>
  <si>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</si>
  <si>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</si>
  <si>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</si>
  <si>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</si>
  <si>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</si>
  <si>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</si>
  <si>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</si>
  <si>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</si>
  <si>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</si>
  <si>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</si>
  <si>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</si>
  <si>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</si>
  <si>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</si>
  <si>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</si>
  <si>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</si>
  <si>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</si>
  <si>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</si>
  <si>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</si>
  <si>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</si>
  <si>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</si>
  <si>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</si>
  <si>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</si>
  <si>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</si>
  <si>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</si>
  <si>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</si>
  <si>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</si>
  <si>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</si>
  <si>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</si>
  <si>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</si>
  <si>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</si>
  <si>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</si>
  <si>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</si>
  <si>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</si>
  <si>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</si>
  <si>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</si>
  <si>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</si>
  <si>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</si>
  <si>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</si>
  <si>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</si>
  <si>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</si>
  <si>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</si>
  <si>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</si>
  <si>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</si>
  <si>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</si>
  <si>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</si>
  <si>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</si>
  <si>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</si>
  <si>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</si>
  <si>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</si>
  <si>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</si>
  <si>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</si>
  <si>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</si>
  <si>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</si>
  <si>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</si>
  <si>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</si>
  <si>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</si>
  <si>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</si>
  <si>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</si>
  <si>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</si>
  <si>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</si>
  <si>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</si>
  <si>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</si>
  <si>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</si>
  <si>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</si>
  <si>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</si>
  <si>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</si>
  <si>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</si>
  <si>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</si>
  <si>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</si>
  <si>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</si>
  <si>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</si>
  <si>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</si>
  <si>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</si>
  <si>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</si>
  <si>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</si>
  <si>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</si>
  <si>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</si>
  <si>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</si>
  <si>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</si>
  <si>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</si>
  <si>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</si>
  <si>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</si>
  <si>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</si>
  <si>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</si>
  <si>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</si>
  <si>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</si>
  <si>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</si>
  <si>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</si>
  <si>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</si>
  <si>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</si>
  <si>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</si>
  <si>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</si>
  <si>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</si>
  <si>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</si>
  <si>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</si>
  <si>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</si>
  <si>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</si>
  <si>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</si>
  <si>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</si>
  <si>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</si>
  <si>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</si>
  <si>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</si>
  <si>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</si>
  <si>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</si>
  <si>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</si>
  <si>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</si>
  <si>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</si>
  <si>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</si>
  <si>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</si>
  <si>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</si>
  <si>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</si>
  <si>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</si>
  <si>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</si>
  <si>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</si>
  <si>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</si>
  <si>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</si>
  <si>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</si>
  <si>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</si>
  <si>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</si>
  <si>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</si>
  <si>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</si>
  <si>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</si>
  <si>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</si>
  <si>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</si>
  <si>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</si>
  <si>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</si>
  <si>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</si>
  <si>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</si>
  <si>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</si>
  <si>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</si>
  <si>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</si>
  <si>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</si>
  <si>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</si>
  <si>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</si>
  <si>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</si>
  <si>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</si>
  <si>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</si>
  <si>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</si>
  <si>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</si>
  <si>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</si>
  <si>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</si>
  <si>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</si>
  <si>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</si>
  <si>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</si>
  <si>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</si>
  <si>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</si>
  <si>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</si>
  <si>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</si>
  <si>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</si>
  <si>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</si>
  <si>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</si>
  <si>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</si>
  <si>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</si>
  <si>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</si>
  <si>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</si>
  <si>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</si>
  <si>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</si>
  <si>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</si>
  <si>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</si>
  <si>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</si>
  <si>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</si>
  <si>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</si>
  <si>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</si>
  <si>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</si>
  <si>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</si>
  <si>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</si>
  <si>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</si>
  <si>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</si>
  <si>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</si>
  <si>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</si>
  <si>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</si>
  <si>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</si>
  <si>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</si>
  <si>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</si>
  <si>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</si>
  <si>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</si>
  <si>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</si>
  <si>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</si>
  <si>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</si>
  <si>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</si>
  <si>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</si>
  <si>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</si>
  <si>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</si>
  <si>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</si>
  <si>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</si>
  <si>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</si>
  <si>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</si>
  <si>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</si>
  <si>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</si>
  <si>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</si>
  <si>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</si>
  <si>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</si>
  <si>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</si>
  <si>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</si>
  <si>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</si>
  <si>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</si>
  <si>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</si>
  <si>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</si>
  <si>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</si>
  <si>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</si>
  <si>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</si>
  <si>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</si>
  <si>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</si>
  <si>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</si>
  <si>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</si>
  <si>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</si>
  <si>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</si>
  <si>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</si>
  <si>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</si>
  <si>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</si>
  <si>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</si>
  <si>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</si>
  <si>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</si>
  <si>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</si>
  <si>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</si>
  <si>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</si>
  <si>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</si>
  <si>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</si>
  <si>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</si>
  <si>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</si>
  <si>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</si>
  <si>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</si>
  <si>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</si>
  <si>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</si>
  <si>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</si>
  <si>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</si>
  <si>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</si>
  <si>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</si>
  <si>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</si>
  <si>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</si>
  <si>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</si>
  <si>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</si>
  <si>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</si>
  <si>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</si>
  <si>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</si>
  <si>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</si>
  <si>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</si>
  <si>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</si>
  <si>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</si>
  <si>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</si>
  <si>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</si>
  <si>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</si>
  <si>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</si>
  <si>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</si>
  <si>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</si>
  <si>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</si>
  <si>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</si>
  <si>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</si>
  <si>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</si>
  <si>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</si>
  <si>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</si>
  <si>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</si>
  <si>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</si>
  <si>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</si>
  <si>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</si>
  <si>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</si>
  <si>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</si>
  <si>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</si>
  <si>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</si>
  <si>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</si>
  <si>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</si>
  <si>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</si>
  <si>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</si>
  <si>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</si>
  <si>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</si>
  <si>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</si>
  <si>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</si>
  <si>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</si>
  <si>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</si>
  <si>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</si>
  <si>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</si>
  <si>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</si>
  <si>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</si>
  <si>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</si>
  <si>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</si>
  <si>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</si>
  <si>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</si>
  <si>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</si>
  <si>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</si>
  <si>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</si>
  <si>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</si>
  <si>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</si>
  <si>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</si>
  <si>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</si>
  <si>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</si>
  <si>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</si>
  <si>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</si>
  <si>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</si>
  <si>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</si>
  <si>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</si>
  <si>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</si>
  <si>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</si>
  <si>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</si>
  <si>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</si>
  <si>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</si>
  <si>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</si>
  <si>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</si>
  <si>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</si>
  <si>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</si>
  <si>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</si>
  <si>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</si>
  <si>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</si>
  <si>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</si>
  <si>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</si>
  <si>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</si>
  <si>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</si>
  <si>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</si>
  <si>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</si>
  <si>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</si>
  <si>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</si>
  <si>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</si>
  <si>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</si>
  <si>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</si>
  <si>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</si>
  <si>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</si>
  <si>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</si>
  <si>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</si>
  <si>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</si>
  <si>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</si>
  <si>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</si>
  <si>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</si>
  <si>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</si>
  <si>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</si>
  <si>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</si>
  <si>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</si>
  <si>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</si>
  <si>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</si>
  <si>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</si>
  <si>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</si>
  <si>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</si>
  <si>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</si>
  <si>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</si>
  <si>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</si>
  <si>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</si>
  <si>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</si>
  <si>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</si>
  <si>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</si>
  <si>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</si>
  <si>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</si>
  <si>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</si>
  <si>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</si>
  <si>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</si>
  <si>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</si>
  <si>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</si>
  <si>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</si>
  <si>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</si>
  <si>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</si>
  <si>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</si>
  <si>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</si>
  <si>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</si>
  <si>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</si>
  <si>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</si>
  <si>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</si>
  <si>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</si>
  <si>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</si>
  <si>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</si>
  <si>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</si>
  <si>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</si>
  <si>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</si>
  <si>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</si>
  <si>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</si>
  <si>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</si>
  <si>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</si>
  <si>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</si>
  <si>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</si>
  <si>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</si>
  <si>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</si>
  <si>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</si>
  <si>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</si>
  <si>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</si>
  <si>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</si>
  <si>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</si>
  <si>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</si>
  <si>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</si>
  <si>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</si>
  <si>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</si>
  <si>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</si>
  <si>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</si>
  <si>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</si>
  <si>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</si>
  <si>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</si>
  <si>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</si>
  <si>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</si>
  <si>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</si>
  <si>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</si>
  <si>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</si>
  <si>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</si>
  <si>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</si>
  <si>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</si>
  <si>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</si>
  <si>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</si>
  <si>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</si>
  <si>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</si>
  <si>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</si>
  <si>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</si>
  <si>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</si>
  <si>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</si>
  <si>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</si>
  <si>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</si>
  <si>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</si>
  <si>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</si>
  <si>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</si>
  <si>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</si>
  <si>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</si>
  <si>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</si>
  <si>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</si>
  <si>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</si>
  <si>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</si>
  <si>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</si>
  <si>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</si>
  <si>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</si>
  <si>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</si>
  <si>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</si>
  <si>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</si>
  <si>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</si>
  <si>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</si>
  <si>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</si>
  <si>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</si>
  <si>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</si>
  <si>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</si>
  <si>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</si>
  <si>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</si>
  <si>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</si>
  <si>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</si>
  <si>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</si>
  <si>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</si>
  <si>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</si>
  <si>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</si>
  <si>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</si>
  <si>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</si>
  <si>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</si>
  <si>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</si>
  <si>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</si>
  <si>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</si>
  <si>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</si>
  <si>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</si>
  <si>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</si>
  <si>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</si>
  <si>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</si>
  <si>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</si>
  <si>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</si>
  <si>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</si>
  <si>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</si>
  <si>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</si>
  <si>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</si>
  <si>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</si>
  <si>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</si>
  <si>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</si>
  <si>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</si>
  <si>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</si>
  <si>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</si>
  <si>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</si>
  <si>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</si>
  <si>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</si>
  <si>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</si>
  <si>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</si>
  <si>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</si>
  <si>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</si>
  <si>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</si>
  <si>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</si>
  <si>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</si>
  <si>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</si>
  <si>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</si>
  <si>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</si>
  <si>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</si>
  <si>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</si>
  <si>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</si>
  <si>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</si>
  <si>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</si>
  <si>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</si>
  <si>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</si>
  <si>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</si>
  <si>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</si>
  <si>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</si>
  <si>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</si>
  <si>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</si>
  <si>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</si>
  <si>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</si>
  <si>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</si>
  <si>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</si>
  <si>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</si>
  <si>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</si>
  <si>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</si>
  <si>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</si>
  <si>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</si>
  <si>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</si>
  <si>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</si>
  <si>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</si>
  <si>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</si>
  <si>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</si>
  <si>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</si>
  <si>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</si>
  <si>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</si>
  <si>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</si>
  <si>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</si>
  <si>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</si>
  <si>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</si>
  <si>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</si>
  <si>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</si>
  <si>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</si>
  <si>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</si>
  <si>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</si>
  <si>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</si>
  <si>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</si>
  <si>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</si>
  <si>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</si>
  <si>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</si>
  <si>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</si>
  <si>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</si>
  <si>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</si>
  <si>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</si>
  <si>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</si>
  <si>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</si>
  <si>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</si>
  <si>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</si>
  <si>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</si>
  <si>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</si>
  <si>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</si>
  <si>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</si>
  <si>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</si>
  <si>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</si>
  <si>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</si>
  <si>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</si>
  <si>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</si>
  <si>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</si>
  <si>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</si>
  <si>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</si>
  <si>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</si>
  <si>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</si>
  <si>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</si>
  <si>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</si>
  <si>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</si>
  <si>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</si>
  <si>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</si>
  <si>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</si>
  <si>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</si>
  <si>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</si>
  <si>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</si>
  <si>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</si>
  <si>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</si>
  <si>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</si>
  <si>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</si>
  <si>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</si>
  <si>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</si>
  <si>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</si>
  <si>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</si>
  <si>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</si>
  <si>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</si>
  <si>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</si>
  <si>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</si>
  <si>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</si>
  <si>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</si>
  <si>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</si>
  <si>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</si>
  <si>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</si>
  <si>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</si>
  <si>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</si>
  <si>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</si>
  <si>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</si>
  <si>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</si>
  <si>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</si>
  <si>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</si>
  <si>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</si>
  <si>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</si>
  <si>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</si>
  <si>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</si>
  <si>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</si>
  <si>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</si>
  <si>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</si>
  <si>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</si>
  <si>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</si>
  <si>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</si>
  <si>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</si>
  <si>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</si>
  <si>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</si>
  <si>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</si>
  <si>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</si>
  <si>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</si>
  <si>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</si>
  <si>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</si>
  <si>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</si>
  <si>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</si>
  <si>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</si>
  <si>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</si>
  <si>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</si>
  <si>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</si>
  <si>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</si>
  <si>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</si>
  <si>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</si>
  <si>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</si>
  <si>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</si>
  <si>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</si>
  <si>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</si>
  <si>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</si>
  <si>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</si>
  <si>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</si>
  <si>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</si>
  <si>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</si>
  <si>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</si>
  <si>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</si>
  <si>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</si>
  <si>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</si>
  <si>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</si>
  <si>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</si>
  <si>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</si>
  <si>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</si>
  <si>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</si>
  <si>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</si>
  <si>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</si>
  <si>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</si>
  <si>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</si>
  <si>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</si>
  <si>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</si>
  <si>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</si>
  <si>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</si>
  <si>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</si>
  <si>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</si>
  <si>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</si>
  <si>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</si>
  <si>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</si>
  <si>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</si>
  <si>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</si>
  <si>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</si>
  <si>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</si>
  <si>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</si>
  <si>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</si>
  <si>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</si>
  <si>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</si>
  <si>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</si>
  <si>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</si>
  <si>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</si>
  <si>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</si>
  <si>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</si>
  <si>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</si>
  <si>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</si>
  <si>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</si>
  <si>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</si>
  <si>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</si>
  <si>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</si>
  <si>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</si>
  <si>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</si>
  <si>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</si>
  <si>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</si>
  <si>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</si>
  <si>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</si>
  <si>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</si>
  <si>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</si>
  <si>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</si>
  <si>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</si>
  <si>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</si>
  <si>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</si>
  <si>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</si>
  <si>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</si>
  <si>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</si>
  <si>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</si>
  <si>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</si>
  <si>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</si>
  <si>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</si>
  <si>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</si>
  <si>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</si>
  <si>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</si>
  <si>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</si>
  <si>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</si>
  <si>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</si>
  <si>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</si>
  <si>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</si>
  <si>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</si>
  <si>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</si>
  <si>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</si>
  <si>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</si>
  <si>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</si>
  <si>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</si>
  <si>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</si>
  <si>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</si>
  <si>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</si>
  <si>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</si>
  <si>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</si>
  <si>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</si>
  <si>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</si>
  <si>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</si>
  <si>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</si>
  <si>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</si>
  <si>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</si>
  <si>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</si>
  <si>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</si>
  <si>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</si>
  <si>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</si>
  <si>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</si>
  <si>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</si>
  <si>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</si>
  <si>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</si>
  <si>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</si>
  <si>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</si>
  <si>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</si>
  <si>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</si>
  <si>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</si>
  <si>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</si>
  <si>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</si>
  <si>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</si>
  <si>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</si>
  <si>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</si>
  <si>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</si>
  <si>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</si>
  <si>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</si>
  <si>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</si>
  <si>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</si>
  <si>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</si>
  <si>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</si>
  <si>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</si>
  <si>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</si>
  <si>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</si>
  <si>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</si>
  <si>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</si>
  <si>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</si>
  <si>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</si>
  <si>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</si>
  <si>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</si>
  <si>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</si>
  <si>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</si>
  <si>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</si>
  <si>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</si>
  <si>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</si>
  <si>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</si>
  <si>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</si>
  <si>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</si>
  <si>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</si>
  <si>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</si>
  <si>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</si>
  <si>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</si>
  <si>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</si>
  <si>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</si>
  <si>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</si>
  <si>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</si>
  <si>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</si>
  <si>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</si>
  <si>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</si>
  <si>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</si>
  <si>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</si>
  <si>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</si>
  <si>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</si>
  <si>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</si>
  <si>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</si>
  <si>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</si>
  <si>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</si>
  <si>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</si>
  <si>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</si>
  <si>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</si>
  <si>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</si>
  <si>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</si>
  <si>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</si>
  <si>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</si>
  <si>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</si>
  <si>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</si>
  <si>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</si>
  <si>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</si>
  <si>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</si>
  <si>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</si>
  <si>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</si>
  <si>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</si>
  <si>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</si>
  <si>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</si>
  <si>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</si>
  <si>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</si>
  <si>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</si>
  <si>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</si>
  <si>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</si>
  <si>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</si>
  <si>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</si>
  <si>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</si>
  <si>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</si>
  <si>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</si>
  <si>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</si>
  <si>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</si>
  <si>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</si>
  <si>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</si>
  <si>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</si>
  <si>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</si>
  <si>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</si>
  <si>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</si>
  <si>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</si>
  <si>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</si>
  <si>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</si>
  <si>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</si>
  <si>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</si>
  <si>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</si>
  <si>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</si>
  <si>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</si>
  <si>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</si>
  <si>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</si>
  <si>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</si>
  <si>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</si>
  <si>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</si>
  <si>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</si>
  <si>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</si>
  <si>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</si>
  <si>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</si>
  <si>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</si>
  <si>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</si>
  <si>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</si>
  <si>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</si>
  <si>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</si>
  <si>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</si>
  <si>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</si>
  <si>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</si>
  <si>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</si>
  <si>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</si>
  <si>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</si>
  <si>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</si>
  <si>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</si>
  <si>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</si>
  <si>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</si>
  <si>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</si>
  <si>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</si>
  <si>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</si>
  <si>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</si>
  <si>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</si>
  <si>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</si>
  <si>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</si>
  <si>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</si>
  <si>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</si>
  <si>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</si>
  <si>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</si>
  <si>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</si>
  <si>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</si>
  <si>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</si>
  <si>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</si>
  <si>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</si>
  <si>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</si>
  <si>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</si>
  <si>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</si>
  <si>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</si>
  <si>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</si>
  <si>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</si>
  <si>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</si>
  <si>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</si>
  <si>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</si>
  <si>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</si>
  <si>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</si>
  <si>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</si>
  <si>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</si>
  <si>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</si>
  <si>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</si>
  <si>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</si>
  <si>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</si>
  <si>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</si>
  <si>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</si>
  <si>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</si>
  <si>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</si>
  <si>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</si>
  <si>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</si>
  <si>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</si>
  <si>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</si>
  <si>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</si>
  <si>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</si>
  <si>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</si>
  <si>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</si>
  <si>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</si>
  <si>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</si>
  <si>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</si>
  <si>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</si>
  <si>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</si>
  <si>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</si>
  <si>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</si>
  <si>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</si>
  <si>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</si>
  <si>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</si>
  <si>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</si>
  <si>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</si>
  <si>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</si>
  <si>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</si>
  <si>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</si>
  <si>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</si>
  <si>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</si>
  <si>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</si>
  <si>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</si>
  <si>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</si>
  <si>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</si>
  <si>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</si>
  <si>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</si>
  <si>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</si>
  <si>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</si>
  <si>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</si>
  <si>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</si>
  <si>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</si>
  <si>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</si>
  <si>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</si>
  <si>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</si>
  <si>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</si>
  <si>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</si>
  <si>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</si>
  <si>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</si>
  <si>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</si>
  <si>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</si>
  <si>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</si>
  <si>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</si>
  <si>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</si>
  <si>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</si>
  <si>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</si>
  <si>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</si>
  <si>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</si>
  <si>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</si>
  <si>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</si>
  <si>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</si>
  <si>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</si>
  <si>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</si>
  <si>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</si>
  <si>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</si>
  <si>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</si>
  <si>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</si>
  <si>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</si>
  <si>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</si>
  <si>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</si>
  <si>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</si>
  <si>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</si>
  <si>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</si>
  <si>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</si>
  <si>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</si>
  <si>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</si>
  <si>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</si>
  <si>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</si>
  <si>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</si>
  <si>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</si>
  <si>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</si>
  <si>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</si>
  <si>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</si>
  <si>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</si>
  <si>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</si>
  <si>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</si>
  <si>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</si>
  <si>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</si>
  <si>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</si>
  <si>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</si>
  <si>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</si>
  <si>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</si>
  <si>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</si>
  <si>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</si>
  <si>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</si>
  <si>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</si>
  <si>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</si>
  <si>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</si>
  <si>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</si>
  <si>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</si>
  <si>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</si>
  <si>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</si>
  <si>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</si>
  <si>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</si>
  <si>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</si>
  <si>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</si>
  <si>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</si>
  <si>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</si>
  <si>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</si>
  <si>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</si>
  <si>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</si>
  <si>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</si>
  <si>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</si>
  <si>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</si>
  <si>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</si>
  <si>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</si>
  <si>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</si>
  <si>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</si>
  <si>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</si>
  <si>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</si>
  <si>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</si>
  <si>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</si>
  <si>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</si>
  <si>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</si>
  <si>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</si>
  <si>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</si>
  <si>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</si>
  <si>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</si>
  <si>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</si>
  <si>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</si>
  <si>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</si>
  <si>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</si>
  <si>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</si>
  <si>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</si>
  <si>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</si>
  <si>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</si>
  <si>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</si>
  <si>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</si>
  <si>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</si>
  <si>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</si>
  <si>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</si>
  <si>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</si>
  <si>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</si>
  <si>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</si>
  <si>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</si>
  <si>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</si>
  <si>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</si>
  <si>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</si>
  <si>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</si>
  <si>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</si>
  <si>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</si>
  <si>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</si>
  <si>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</si>
  <si>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</si>
  <si>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</si>
  <si>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</si>
  <si>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</si>
  <si>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</si>
  <si>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</si>
  <si>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</si>
  <si>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</si>
  <si>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</si>
  <si>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</si>
  <si>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</si>
  <si>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</si>
  <si>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</si>
  <si>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</si>
  <si>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</si>
  <si>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</si>
  <si>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</si>
  <si>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</si>
  <si>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</si>
  <si>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</si>
  <si>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</si>
  <si>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</si>
  <si>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</si>
  <si>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</si>
  <si>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</si>
  <si>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</si>
  <si>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</si>
  <si>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</si>
  <si>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</si>
  <si>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</si>
  <si>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</si>
  <si>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</si>
  <si>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</si>
  <si>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</si>
  <si>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</si>
  <si>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</si>
  <si>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</si>
  <si>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</si>
  <si>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</si>
  <si>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</si>
  <si>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</si>
  <si>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</si>
  <si>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</si>
  <si>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</si>
  <si>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</si>
  <si>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</si>
  <si>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</si>
  <si>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</si>
  <si>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</si>
  <si>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</si>
  <si>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</si>
  <si>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</si>
  <si>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</si>
  <si>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</si>
  <si>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</si>
  <si>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</si>
  <si>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</si>
  <si>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</si>
  <si>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</si>
  <si>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</si>
  <si>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</si>
  <si>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</si>
  <si>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</si>
  <si>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</si>
  <si>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</si>
  <si>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</si>
  <si>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</si>
  <si>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</si>
  <si>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</si>
  <si>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</si>
  <si>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</si>
  <si>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</si>
  <si>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</si>
  <si>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</si>
  <si>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</si>
  <si>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</si>
  <si>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</si>
  <si>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</si>
  <si>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</si>
  <si>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</si>
  <si>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</si>
  <si>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</si>
  <si>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</si>
  <si>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</si>
  <si>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</si>
  <si>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</si>
  <si>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</si>
  <si>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</si>
  <si>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</si>
  <si>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</si>
  <si>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</si>
  <si>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</si>
  <si>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</si>
  <si>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</si>
  <si>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</si>
  <si>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</si>
  <si>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</si>
  <si>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</si>
  <si>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</si>
  <si>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</si>
  <si>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</si>
  <si>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</si>
  <si>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</si>
  <si>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</si>
  <si>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</si>
  <si>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</si>
  <si>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</si>
  <si>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</si>
  <si>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</si>
  <si>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</si>
  <si>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</si>
  <si>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</si>
  <si>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</si>
  <si>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</si>
  <si>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</si>
  <si>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</si>
  <si>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</si>
  <si>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</si>
  <si>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</si>
  <si>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</si>
  <si>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</si>
  <si>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</si>
  <si>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</si>
  <si>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</si>
  <si>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</si>
  <si>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</si>
  <si>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</si>
  <si>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</si>
  <si>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</si>
  <si>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</si>
  <si>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</si>
  <si>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</si>
  <si>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</si>
  <si>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</si>
  <si>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</si>
  <si>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</si>
  <si>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</si>
  <si>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</si>
  <si>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</si>
  <si>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</si>
  <si>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</si>
  <si>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</si>
  <si>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</si>
  <si>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</si>
  <si>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</si>
  <si>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</si>
  <si>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</si>
  <si>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</si>
  <si>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</si>
  <si>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</si>
  <si>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</si>
  <si>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</si>
  <si>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</si>
  <si>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</si>
  <si>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</si>
  <si>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</si>
  <si>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</si>
  <si>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</si>
  <si>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</si>
  <si>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</si>
  <si>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</si>
  <si>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</si>
  <si>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</si>
  <si>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</si>
  <si>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</si>
  <si>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</si>
  <si>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</si>
  <si>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</si>
  <si>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</si>
  <si>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</si>
  <si>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</si>
  <si>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</si>
  <si>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</si>
  <si>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</si>
  <si>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</si>
  <si>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</si>
  <si>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</si>
  <si>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</si>
  <si>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</si>
  <si>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</si>
  <si>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</si>
  <si>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</si>
  <si>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</si>
  <si>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</si>
  <si>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</si>
  <si>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</si>
  <si>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</si>
  <si>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</si>
  <si>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</si>
  <si>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</si>
  <si>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</si>
  <si>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</si>
  <si>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</si>
  <si>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</si>
  <si>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</si>
  <si>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</si>
  <si>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</si>
  <si>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</si>
  <si>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</si>
  <si>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</si>
  <si>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</si>
  <si>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</si>
  <si>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</si>
  <si>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</si>
  <si>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</si>
  <si>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</si>
  <si>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</si>
  <si>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</si>
  <si>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</si>
  <si>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</si>
  <si>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</si>
  <si>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</si>
  <si>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</si>
  <si>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</si>
  <si>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</si>
  <si>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</si>
  <si>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</si>
  <si>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</si>
  <si>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</si>
  <si>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</si>
  <si>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</si>
  <si>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</si>
  <si>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</si>
  <si>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</si>
  <si>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</si>
  <si>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</si>
  <si>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</si>
  <si>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</si>
  <si>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</si>
  <si>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</si>
  <si>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</si>
  <si>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</si>
  <si>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</si>
  <si>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</si>
  <si>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</si>
  <si>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</si>
  <si>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</si>
  <si>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</si>
  <si>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</si>
  <si>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</si>
  <si>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</si>
  <si>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</si>
  <si>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</si>
  <si>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</si>
  <si>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</si>
  <si>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</si>
  <si>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</si>
  <si>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</si>
  <si>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</si>
  <si>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</si>
  <si>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</si>
  <si>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</si>
  <si>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</si>
  <si>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</si>
  <si>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</si>
  <si>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</si>
  <si>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</si>
  <si>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</si>
  <si>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</si>
  <si>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</si>
  <si>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</si>
  <si>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</si>
  <si>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</si>
  <si>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</si>
  <si>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</si>
  <si>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</si>
  <si>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</si>
  <si>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</si>
  <si>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</si>
  <si>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</si>
  <si>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</si>
  <si>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</si>
  <si>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</si>
  <si>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</si>
  <si>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</si>
  <si>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</si>
  <si>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</si>
  <si>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</si>
  <si>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</si>
  <si>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</si>
  <si>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</si>
  <si>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</si>
  <si>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</si>
  <si>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</si>
  <si>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</si>
  <si>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</si>
  <si>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</si>
  <si>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</si>
  <si>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</si>
  <si>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</si>
  <si>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</si>
  <si>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</si>
  <si>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</si>
  <si>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</si>
  <si>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</si>
  <si>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</si>
  <si>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</si>
  <si>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</si>
  <si>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</si>
  <si>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</si>
  <si>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</si>
  <si>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</si>
  <si>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</si>
  <si>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</si>
  <si>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</si>
  <si>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</si>
  <si>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</si>
  <si>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</si>
  <si>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</si>
  <si>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</si>
  <si>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</si>
  <si>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</si>
  <si>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</si>
  <si>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</si>
  <si>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</si>
  <si>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</si>
  <si>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</si>
  <si>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</si>
  <si>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</si>
  <si>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</si>
  <si>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</si>
  <si>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</si>
  <si>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</si>
  <si>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</si>
  <si>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</si>
  <si>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</si>
  <si>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</si>
  <si>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</si>
  <si>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</si>
  <si>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</si>
  <si>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</si>
  <si>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</si>
  <si>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</si>
  <si>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</si>
  <si>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</si>
  <si>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</si>
  <si>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</si>
  <si>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</si>
  <si>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</si>
  <si>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</si>
  <si>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</si>
  <si>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</si>
  <si>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</si>
  <si>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</si>
  <si>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</si>
  <si>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</si>
  <si>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</si>
  <si>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</si>
  <si>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</si>
  <si>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</si>
  <si>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</si>
  <si>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</si>
  <si>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</si>
  <si>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</si>
  <si>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</si>
  <si>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</si>
  <si>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</si>
  <si>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</si>
  <si>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</si>
  <si>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</si>
  <si>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</si>
  <si>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</si>
  <si>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</si>
  <si>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</si>
  <si>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</si>
  <si>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</si>
  <si>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</si>
  <si>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</si>
  <si>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</si>
  <si>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</si>
  <si>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</si>
  <si>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</si>
  <si>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</si>
  <si>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</si>
  <si>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</si>
  <si>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</si>
  <si>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</si>
  <si>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</si>
  <si>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</si>
  <si>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</si>
  <si>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</si>
  <si>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</si>
  <si>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</si>
  <si>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</si>
  <si>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</si>
  <si>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</si>
  <si>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</si>
  <si>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</si>
  <si>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</si>
  <si>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</si>
  <si>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</si>
  <si>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</si>
  <si>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</si>
  <si>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</si>
  <si>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</si>
  <si>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</si>
  <si>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</si>
  <si>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</si>
  <si>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</si>
  <si>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</si>
  <si>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</si>
  <si>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</si>
  <si>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</si>
  <si>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</si>
  <si>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</si>
  <si>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</si>
  <si>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</si>
  <si>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</si>
  <si>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</si>
  <si>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</si>
  <si>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</si>
  <si>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</si>
  <si>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</si>
  <si>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</si>
  <si>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</si>
  <si>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</si>
  <si>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</si>
  <si>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</si>
  <si>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</si>
  <si>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</si>
  <si>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</si>
  <si>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</si>
  <si>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</si>
  <si>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</si>
  <si>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</si>
  <si>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</si>
  <si>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</si>
  <si>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</si>
  <si>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</si>
  <si>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</si>
  <si>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</si>
  <si>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</si>
  <si>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</si>
  <si>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</si>
  <si>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</si>
  <si>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</si>
  <si>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</si>
  <si>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</si>
  <si>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</si>
  <si>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</si>
  <si>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</si>
  <si>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</si>
  <si>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</si>
  <si>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</si>
  <si>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</si>
  <si>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</si>
  <si>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</si>
  <si>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</si>
  <si>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</si>
  <si>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</si>
  <si>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</si>
  <si>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</si>
  <si>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</si>
  <si>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</si>
  <si>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</si>
  <si>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</si>
  <si>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</si>
  <si>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</si>
  <si>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</si>
  <si>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</si>
  <si>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</si>
  <si>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</si>
  <si>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</si>
  <si>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</si>
  <si>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</si>
  <si>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</si>
  <si>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</si>
  <si>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</si>
  <si>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</si>
  <si>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</si>
  <si>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</si>
  <si>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</si>
  <si>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</si>
  <si>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</si>
  <si>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</si>
  <si>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</si>
  <si>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</si>
  <si>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</si>
  <si>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</si>
  <si>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</si>
  <si>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</si>
  <si>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</si>
  <si>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</si>
  <si>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</si>
  <si>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</si>
  <si>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</si>
  <si>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</si>
  <si>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</si>
  <si>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</si>
  <si>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</si>
  <si>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</si>
  <si>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</si>
  <si>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</si>
  <si>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</si>
  <si>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</si>
  <si>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</si>
  <si>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</si>
  <si>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</si>
  <si>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</si>
  <si>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</si>
  <si>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</si>
  <si>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</si>
  <si>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</si>
  <si>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</si>
  <si>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</si>
  <si>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</si>
  <si>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</si>
  <si>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</si>
  <si>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</si>
  <si>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</si>
  <si>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</si>
  <si>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</si>
  <si>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</si>
  <si>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</si>
  <si>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</si>
  <si>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</si>
  <si>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</si>
  <si>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</si>
  <si>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</si>
  <si>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</si>
  <si>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</si>
  <si>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</si>
  <si>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</si>
  <si>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</si>
  <si>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</si>
  <si>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</si>
  <si>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</si>
  <si>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</si>
  <si>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</si>
  <si>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</si>
  <si>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</si>
  <si>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</si>
  <si>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</si>
  <si>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</si>
  <si>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</si>
  <si>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</si>
  <si>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</si>
  <si>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</si>
  <si>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</si>
  <si>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</si>
  <si>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</si>
  <si>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</si>
  <si>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</si>
  <si>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</si>
  <si>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</si>
  <si>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</si>
  <si>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</si>
  <si>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</si>
  <si>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</si>
  <si>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</si>
  <si>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</si>
  <si>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</si>
  <si>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</si>
  <si>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</si>
  <si>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</si>
  <si>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</si>
  <si>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</si>
  <si>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</si>
  <si>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</si>
  <si>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</si>
  <si>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</si>
  <si>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</si>
  <si>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</si>
  <si>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</si>
  <si>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</si>
  <si>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</si>
  <si>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</si>
  <si>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</si>
  <si>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</si>
  <si>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</si>
  <si>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</si>
  <si>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</si>
  <si>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</si>
  <si>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</si>
  <si>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</si>
  <si>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</si>
  <si>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</si>
  <si>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</si>
  <si>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</si>
  <si>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</si>
  <si>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</si>
  <si>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</si>
  <si>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</si>
  <si>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</si>
  <si>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</si>
  <si>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</si>
  <si>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</si>
  <si>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</si>
  <si>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</si>
  <si>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</si>
  <si>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</si>
  <si>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</si>
  <si>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</si>
  <si>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</si>
  <si>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</si>
  <si>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</si>
  <si>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</si>
  <si>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</si>
  <si>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</si>
  <si>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</si>
  <si>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</si>
  <si>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</si>
  <si>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</si>
  <si>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</si>
  <si>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</si>
  <si>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</si>
  <si>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</si>
  <si>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</si>
  <si>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</si>
  <si>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</si>
  <si>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</si>
  <si>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</si>
  <si>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</si>
  <si>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</si>
  <si>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</si>
  <si>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</si>
  <si>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</si>
  <si>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</si>
  <si>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</si>
  <si>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</si>
  <si>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</si>
  <si>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</si>
  <si>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</si>
  <si>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</si>
  <si>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</si>
  <si>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</si>
  <si>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</si>
  <si>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</si>
  <si>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</si>
  <si>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</si>
  <si>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</si>
  <si>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</si>
  <si>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</si>
  <si>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</si>
  <si>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</si>
  <si>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</si>
  <si>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</si>
  <si>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</si>
  <si>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</si>
  <si>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</si>
  <si>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</si>
  <si>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</si>
  <si>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</si>
  <si>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</si>
  <si>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</si>
  <si>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</si>
  <si>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</si>
  <si>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</si>
  <si>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</si>
  <si>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</si>
  <si>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</si>
  <si>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</si>
  <si>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</si>
  <si>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</si>
  <si>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</si>
  <si>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</si>
  <si>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</si>
  <si>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</si>
  <si>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</si>
  <si>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</si>
  <si>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</si>
  <si>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</si>
  <si>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</si>
  <si>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</si>
  <si>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</si>
  <si>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</si>
  <si>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</si>
  <si>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</si>
  <si>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</si>
  <si>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</si>
  <si>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</si>
  <si>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</si>
  <si>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</si>
  <si>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</si>
  <si>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</si>
  <si>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</si>
  <si>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</si>
  <si>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</si>
  <si>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</si>
  <si>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</si>
  <si>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</si>
  <si>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</si>
  <si>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</si>
  <si>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</si>
  <si>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</si>
  <si>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</si>
  <si>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</si>
  <si>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</si>
  <si>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</si>
  <si>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</si>
  <si>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</si>
  <si>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</si>
  <si>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</si>
  <si>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</si>
  <si>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</si>
  <si>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</si>
  <si>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</si>
  <si>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</si>
  <si>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</si>
  <si>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</si>
  <si>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</si>
  <si>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</si>
  <si>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</si>
  <si>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</si>
  <si>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</si>
  <si>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</si>
  <si>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</si>
  <si>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</si>
  <si>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</si>
  <si>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</si>
  <si>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</si>
  <si>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</si>
  <si>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</si>
  <si>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</si>
  <si>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</si>
  <si>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</si>
  <si>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</si>
  <si>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</si>
  <si>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</si>
  <si>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</si>
  <si>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</si>
  <si>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</si>
  <si>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</si>
  <si>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</si>
  <si>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</si>
  <si>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</si>
  <si>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</si>
  <si>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</si>
  <si>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</si>
  <si>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</si>
  <si>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</si>
  <si>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</si>
  <si>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</si>
  <si>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</si>
  <si>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</si>
  <si>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</si>
  <si>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</si>
  <si>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</si>
  <si>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</si>
  <si>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</si>
  <si>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</si>
  <si>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</si>
  <si>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</si>
  <si>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</si>
  <si>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</si>
  <si>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</si>
  <si>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</si>
  <si>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</si>
  <si>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</si>
  <si>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</si>
  <si>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</si>
  <si>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</si>
  <si>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</si>
  <si>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</si>
  <si>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</si>
  <si>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</si>
  <si>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</si>
  <si>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</si>
  <si>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</si>
  <si>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</si>
  <si>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</si>
  <si>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</si>
  <si>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</si>
  <si>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</si>
  <si>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</si>
  <si>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</si>
  <si>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</si>
  <si>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</si>
  <si>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</si>
  <si>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</si>
  <si>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</si>
  <si>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</si>
  <si>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</si>
  <si>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</si>
  <si>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</si>
  <si>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</si>
  <si>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</si>
  <si>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</si>
  <si>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</si>
  <si>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</si>
  <si>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</si>
  <si>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</si>
  <si>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</si>
  <si>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</si>
  <si>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</si>
  <si>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</si>
  <si>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</si>
  <si>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</si>
  <si>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</si>
  <si>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</si>
  <si>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</si>
  <si>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</si>
  <si>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</si>
  <si>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</si>
  <si>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</si>
  <si>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</si>
  <si>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</si>
  <si>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</si>
  <si>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</si>
  <si>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</si>
  <si>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</si>
  <si>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</si>
  <si>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</si>
  <si>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</si>
  <si>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</si>
  <si>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</si>
  <si>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</si>
  <si>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</si>
  <si>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</si>
  <si>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</si>
  <si>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</si>
  <si>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</si>
  <si>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</si>
  <si>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</si>
  <si>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</si>
  <si>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</si>
  <si>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</si>
  <si>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</si>
  <si>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</si>
  <si>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</si>
  <si>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</si>
  <si>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</si>
  <si>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</si>
  <si>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</si>
  <si>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</si>
  <si>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</si>
  <si>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</si>
  <si>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</si>
  <si>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</si>
  <si>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</si>
  <si>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</si>
  <si>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</si>
  <si>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</si>
  <si>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</si>
  <si>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</si>
  <si>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</si>
  <si>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</si>
  <si>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</si>
  <si>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</si>
  <si>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</si>
  <si>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</si>
  <si>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</si>
  <si>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</si>
  <si>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</si>
  <si>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</si>
  <si>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</si>
  <si>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</si>
  <si>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</si>
  <si>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</si>
  <si>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</si>
  <si>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</si>
  <si>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</si>
  <si>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</si>
  <si>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</si>
  <si>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</si>
  <si>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</si>
  <si>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</si>
  <si>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</si>
  <si>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</si>
  <si>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</si>
  <si>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</si>
  <si>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</si>
  <si>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</si>
  <si>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</si>
  <si>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</si>
  <si>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</si>
  <si>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</si>
  <si>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</si>
  <si>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</si>
  <si>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</si>
  <si>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</si>
  <si>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</si>
  <si>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</si>
  <si>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</si>
  <si>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</si>
  <si>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</si>
  <si>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</si>
  <si>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</si>
  <si>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</si>
  <si>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</si>
  <si>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</si>
  <si>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</si>
  <si>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</si>
  <si>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</si>
  <si>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</si>
  <si>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</si>
  <si>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</si>
  <si>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</si>
  <si>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</si>
  <si>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</si>
  <si>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</si>
  <si>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</si>
  <si>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</si>
  <si>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</si>
  <si>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</si>
  <si>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</si>
  <si>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</si>
  <si>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</si>
  <si>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</si>
  <si>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</si>
  <si>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</si>
  <si>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</si>
  <si>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</si>
  <si>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</si>
  <si>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</si>
  <si>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</si>
  <si>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</si>
  <si>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</si>
  <si>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</si>
  <si>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</si>
  <si>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</si>
  <si>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</si>
  <si>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</si>
  <si>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</si>
  <si>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</si>
  <si>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</si>
  <si>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</si>
  <si>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</si>
  <si>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</si>
  <si>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</si>
  <si>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</si>
  <si>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</si>
  <si>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</si>
  <si>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</si>
  <si>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</si>
  <si>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</si>
  <si>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</si>
  <si>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</si>
  <si>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</si>
  <si>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</si>
  <si>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</si>
  <si>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</si>
  <si>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</si>
  <si>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</si>
  <si>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</si>
  <si>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</si>
  <si>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</si>
  <si>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</si>
  <si>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</si>
  <si>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</si>
  <si>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</si>
  <si>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</si>
  <si>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</si>
  <si>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</si>
  <si>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</si>
  <si>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</si>
  <si>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</si>
  <si>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</si>
  <si>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</si>
  <si>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</si>
  <si>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</si>
  <si>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</si>
  <si>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</si>
  <si>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</si>
  <si>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</si>
  <si>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</si>
  <si>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</si>
  <si>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</si>
  <si>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</si>
  <si>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</si>
  <si>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</si>
  <si>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</si>
  <si>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</si>
  <si>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</si>
  <si>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</si>
  <si>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</si>
  <si>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</si>
  <si>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</si>
  <si>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</si>
  <si>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</si>
  <si>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</si>
  <si>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</si>
  <si>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</si>
  <si>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</si>
  <si>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</si>
  <si>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</si>
  <si>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</si>
  <si>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</si>
  <si>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</si>
  <si>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</si>
  <si>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</si>
  <si>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</si>
  <si>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</si>
  <si>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</si>
  <si>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</si>
  <si>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</si>
  <si>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</si>
  <si>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</si>
  <si>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</si>
  <si>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</si>
  <si>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</si>
  <si>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</si>
  <si>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</si>
  <si>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</si>
  <si>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</si>
  <si>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</si>
  <si>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</si>
  <si>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</si>
  <si>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</si>
  <si>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</si>
  <si>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</si>
  <si>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</si>
  <si>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</si>
  <si>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</si>
  <si>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</si>
  <si>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</si>
  <si>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</si>
  <si>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</si>
  <si>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</si>
  <si>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</si>
  <si>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</si>
  <si>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</si>
  <si>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</si>
  <si>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</si>
  <si>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</si>
  <si>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</si>
  <si>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</si>
  <si>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</si>
  <si>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</si>
  <si>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</si>
  <si>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</si>
  <si>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</si>
  <si>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</si>
  <si>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</si>
  <si>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</si>
  <si>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</si>
  <si>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</si>
  <si>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</si>
  <si>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</si>
  <si>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</si>
  <si>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</si>
  <si>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</si>
  <si>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</si>
  <si>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</si>
  <si>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</si>
  <si>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</si>
  <si>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</si>
  <si>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</si>
  <si>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</si>
  <si>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</si>
  <si>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</si>
  <si>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</si>
  <si>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</si>
  <si>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</si>
  <si>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</si>
  <si>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</si>
  <si>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</si>
  <si>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</si>
  <si>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</si>
  <si>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</si>
  <si>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</si>
  <si>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</si>
  <si>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</si>
  <si>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</si>
  <si>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</si>
  <si>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</si>
  <si>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</si>
  <si>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</si>
  <si>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</si>
  <si>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</si>
  <si>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</si>
  <si>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</si>
  <si>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</si>
  <si>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</si>
  <si>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</si>
  <si>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</si>
  <si>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</si>
  <si>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</si>
  <si>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</si>
  <si>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</si>
  <si>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</si>
  <si>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</si>
  <si>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</si>
  <si>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</si>
  <si>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</si>
  <si>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</si>
  <si>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</si>
  <si>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</si>
  <si>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</si>
  <si>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</si>
  <si>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</si>
  <si>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</si>
  <si>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</si>
  <si>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</si>
  <si>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</si>
  <si>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</si>
  <si>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</si>
  <si>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</si>
  <si>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</si>
  <si>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</si>
  <si>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</si>
  <si>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</si>
  <si>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</si>
  <si>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</si>
  <si>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</si>
  <si>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</si>
  <si>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</si>
  <si>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</si>
  <si>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</si>
  <si>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</si>
  <si>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</si>
  <si>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</si>
  <si>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</si>
  <si>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</si>
  <si>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</si>
  <si>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</si>
  <si>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</si>
  <si>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</si>
  <si>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</si>
  <si>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</si>
  <si>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</si>
  <si>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</si>
  <si>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</si>
  <si>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</si>
  <si>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</si>
  <si>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</si>
  <si>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</si>
  <si>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</si>
  <si>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</si>
  <si>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</si>
  <si>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</si>
  <si>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</si>
  <si>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</si>
  <si>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</si>
  <si>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</si>
  <si>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</si>
  <si>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</si>
  <si>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</si>
  <si>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</si>
  <si>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</si>
  <si>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</si>
  <si>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</si>
  <si>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</si>
  <si>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</si>
  <si>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</si>
  <si>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</si>
  <si>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</si>
  <si>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</si>
  <si>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</si>
  <si>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</si>
  <si>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</si>
  <si>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</si>
  <si>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</si>
  <si>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</si>
  <si>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</si>
  <si>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</si>
  <si>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</si>
  <si>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</si>
  <si>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</si>
  <si>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</si>
  <si>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</si>
  <si>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</si>
  <si>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</si>
  <si>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</si>
  <si>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</si>
  <si>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</si>
  <si>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</si>
  <si>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</si>
  <si>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</si>
  <si>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</si>
  <si>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</si>
  <si>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</si>
  <si>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</si>
  <si>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</si>
  <si>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</si>
  <si>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</si>
  <si>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</si>
  <si>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</si>
  <si>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</si>
  <si>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</si>
  <si>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</si>
  <si>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</si>
  <si>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</si>
  <si>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</si>
  <si>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</si>
  <si>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</si>
  <si>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</si>
  <si>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</si>
  <si>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</si>
  <si>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</si>
  <si>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</si>
  <si>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</si>
  <si>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</si>
  <si>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</si>
  <si>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</si>
  <si>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</si>
  <si>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</si>
  <si>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</si>
  <si>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</si>
  <si>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</si>
  <si>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</si>
  <si>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</si>
  <si>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</si>
  <si>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</si>
  <si>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</si>
  <si>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</si>
  <si>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</si>
  <si>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</si>
  <si>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</si>
  <si>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</si>
  <si>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</si>
  <si>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</si>
  <si>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</si>
  <si>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</si>
  <si>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</si>
  <si>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</si>
  <si>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</si>
  <si>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</si>
  <si>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</si>
  <si>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</si>
  <si>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</si>
  <si>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</si>
  <si>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</si>
  <si>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</si>
  <si>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</si>
  <si>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</si>
  <si>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</si>
  <si>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</si>
  <si>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</si>
  <si>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</si>
  <si>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</si>
  <si>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</si>
  <si>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</si>
  <si>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</si>
  <si>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</si>
  <si>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</si>
  <si>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</si>
  <si>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</si>
  <si>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</si>
  <si>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</si>
  <si>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</si>
  <si>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</si>
  <si>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</si>
  <si>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</si>
  <si>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</si>
  <si>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</si>
  <si>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</si>
  <si>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</si>
  <si>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</si>
  <si>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</si>
  <si>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</si>
  <si>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</si>
  <si>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</si>
  <si>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</si>
  <si>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</si>
  <si>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</si>
  <si>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</si>
  <si>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</si>
  <si>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</si>
  <si>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</si>
  <si>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</si>
  <si>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</si>
  <si>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</si>
  <si>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</si>
  <si>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</si>
  <si>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</si>
  <si>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</si>
  <si>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</si>
  <si>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</si>
  <si>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</si>
  <si>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</si>
  <si>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</si>
  <si>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</si>
  <si>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</si>
  <si>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</si>
  <si>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</si>
  <si>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</si>
  <si>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</si>
  <si>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</si>
  <si>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</si>
  <si>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</si>
  <si>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</si>
  <si>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</si>
  <si>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</si>
  <si>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</si>
  <si>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</si>
  <si>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</si>
  <si>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</si>
  <si>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</si>
  <si>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</si>
  <si>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</si>
  <si>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</si>
  <si>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</si>
  <si>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</si>
  <si>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</si>
  <si>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</si>
  <si>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</si>
  <si>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</si>
  <si>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</si>
  <si>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</si>
  <si>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</si>
  <si>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</si>
  <si>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</si>
  <si>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</si>
  <si>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</si>
  <si>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</si>
  <si>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</si>
  <si>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</si>
  <si>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</si>
  <si>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</si>
  <si>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</si>
  <si>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</si>
  <si>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</si>
  <si>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</si>
  <si>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</si>
  <si>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</si>
  <si>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</si>
  <si>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</si>
  <si>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</si>
  <si>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</si>
  <si>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</si>
  <si>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</si>
  <si>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</si>
  <si>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</si>
  <si>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</si>
  <si>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</si>
  <si>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</si>
  <si>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</si>
  <si>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</si>
  <si>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</si>
  <si>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</si>
  <si>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</si>
  <si>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</si>
  <si>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</si>
  <si>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</si>
  <si>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</si>
  <si>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</si>
  <si>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</si>
  <si>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</si>
  <si>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</si>
  <si>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</si>
  <si>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</si>
  <si>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</si>
  <si>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</si>
  <si>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</si>
  <si>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</si>
  <si>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</si>
  <si>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</si>
  <si>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</si>
  <si>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</si>
  <si>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</si>
  <si>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</si>
  <si>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</si>
  <si>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</si>
  <si>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</si>
  <si>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</si>
  <si>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</si>
  <si>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</si>
  <si>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</si>
  <si>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</si>
  <si>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</si>
  <si>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</si>
  <si>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</si>
  <si>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</si>
  <si>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</si>
  <si>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</si>
  <si>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</si>
  <si>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</si>
  <si>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</si>
  <si>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</si>
  <si>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</si>
  <si>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</si>
  <si>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</si>
  <si>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</si>
  <si>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</si>
  <si>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</si>
  <si>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</si>
  <si>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</si>
  <si>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</si>
  <si>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</si>
  <si>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</si>
  <si>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</si>
  <si>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</si>
  <si>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</si>
  <si>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</si>
  <si>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</si>
  <si>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</si>
  <si>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</si>
  <si>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</si>
  <si>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</si>
  <si>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</si>
  <si>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</si>
  <si>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</si>
  <si>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</si>
  <si>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</si>
  <si>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</si>
  <si>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</si>
  <si>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</si>
  <si>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</si>
  <si>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</si>
  <si>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</si>
  <si>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</si>
  <si>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</si>
  <si>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</si>
  <si>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</si>
  <si>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</si>
  <si>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</si>
  <si>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</si>
  <si>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</si>
  <si>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</si>
  <si>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</si>
  <si>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</si>
  <si>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</si>
  <si>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</si>
  <si>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</si>
  <si>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</si>
  <si>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</si>
  <si>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</si>
  <si>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</si>
  <si>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</si>
  <si>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</si>
  <si>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</si>
  <si>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</si>
  <si>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</si>
  <si>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</si>
  <si>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</si>
  <si>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</si>
  <si>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</si>
  <si>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</si>
  <si>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</si>
  <si>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</si>
  <si>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</si>
  <si>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</si>
  <si>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</si>
  <si>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</si>
  <si>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</si>
  <si>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</si>
  <si>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</si>
  <si>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</si>
  <si>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</si>
  <si>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</si>
  <si>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</si>
  <si>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</si>
  <si>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</si>
  <si>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</si>
  <si>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</si>
  <si>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</si>
  <si>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</si>
  <si>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</si>
  <si>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</si>
  <si>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</si>
  <si>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</si>
  <si>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</si>
  <si>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</si>
  <si>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</si>
  <si>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</si>
  <si>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</si>
  <si>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</si>
  <si>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</si>
  <si>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</si>
  <si>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</si>
  <si>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</si>
  <si>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</si>
  <si>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</si>
  <si>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</si>
  <si>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</si>
  <si>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</si>
  <si>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</si>
  <si>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</si>
  <si>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</si>
  <si>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</si>
  <si>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</si>
  <si>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</si>
  <si>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</si>
  <si>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</si>
  <si>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</si>
  <si>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</si>
  <si>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</si>
  <si>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</si>
  <si>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</si>
  <si>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</si>
  <si>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</si>
  <si>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</si>
  <si>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</si>
  <si>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</si>
  <si>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</si>
  <si>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</si>
  <si>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</si>
  <si>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</si>
  <si>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</si>
  <si>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</si>
  <si>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</si>
  <si>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</si>
  <si>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</si>
  <si>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</si>
  <si>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</si>
  <si>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</si>
  <si>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</si>
  <si>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</si>
  <si>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</si>
  <si>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</si>
  <si>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</si>
  <si>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</si>
  <si>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</si>
  <si>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</si>
  <si>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</si>
  <si>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</si>
  <si>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</si>
  <si>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</si>
  <si>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</si>
  <si>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</si>
  <si>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</si>
  <si>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</si>
  <si>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</si>
  <si>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</si>
  <si>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</si>
  <si>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</si>
  <si>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</si>
  <si>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</si>
  <si>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</si>
  <si>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</si>
  <si>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</si>
  <si>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</si>
  <si>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</si>
  <si>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</si>
  <si>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</si>
  <si>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</si>
  <si>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</si>
  <si>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</si>
  <si>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</si>
  <si>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</si>
  <si>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</si>
  <si>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</si>
  <si>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</si>
  <si>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</si>
  <si>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</si>
  <si>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</si>
  <si>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</si>
  <si>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</si>
  <si>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</si>
  <si>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</si>
  <si>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</si>
  <si>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</si>
  <si>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</si>
  <si>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</si>
  <si>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</si>
  <si>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</si>
  <si>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</si>
  <si>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</si>
  <si>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</si>
  <si>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</si>
  <si>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</si>
  <si>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</si>
  <si>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</si>
  <si>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</si>
  <si>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</si>
  <si>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</si>
  <si>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</si>
  <si>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</si>
  <si>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</si>
  <si>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</si>
  <si>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</si>
  <si>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</si>
  <si>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</si>
  <si>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</si>
  <si>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</si>
  <si>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</si>
  <si>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</si>
  <si>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</si>
  <si>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</si>
  <si>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</si>
  <si>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</si>
  <si>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</si>
  <si>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</si>
  <si>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</si>
  <si>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</si>
  <si>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</si>
  <si>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</si>
  <si>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</si>
  <si>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</si>
  <si>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</si>
  <si>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</si>
  <si>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</si>
  <si>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</si>
  <si>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</si>
  <si>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</si>
  <si>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</si>
  <si>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</si>
  <si>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</si>
  <si>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</si>
  <si>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</si>
  <si>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</si>
  <si>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</si>
  <si>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</si>
  <si>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</si>
  <si>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</si>
  <si>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</si>
  <si>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</si>
  <si>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</si>
  <si>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</si>
  <si>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</si>
  <si>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</si>
  <si>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</si>
  <si>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</si>
  <si>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</si>
  <si>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</si>
  <si>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</si>
  <si>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</si>
  <si>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</si>
  <si>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</si>
  <si>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</si>
  <si>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</si>
  <si>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</si>
  <si>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</si>
  <si>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</si>
  <si>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</si>
  <si>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</si>
  <si>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</si>
  <si>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</si>
  <si>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</si>
  <si>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</si>
  <si>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</si>
  <si>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</si>
  <si>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</si>
  <si>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</si>
  <si>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</si>
  <si>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</si>
  <si>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</si>
  <si>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</si>
  <si>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</si>
  <si>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</si>
  <si>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</si>
  <si>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</si>
  <si>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</si>
  <si>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</si>
  <si>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</si>
  <si>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</si>
  <si>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</si>
  <si>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</si>
  <si>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</si>
  <si>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</si>
  <si>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</si>
  <si>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</si>
  <si>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</si>
  <si>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</si>
  <si>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</si>
  <si>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</si>
  <si>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</si>
  <si>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</si>
  <si>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</si>
  <si>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</si>
  <si>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</si>
  <si>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</si>
  <si>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</si>
  <si>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</si>
  <si>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</si>
  <si>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</si>
  <si>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</si>
  <si>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</si>
  <si>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</si>
  <si>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</si>
  <si>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</si>
  <si>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</si>
  <si>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</si>
  <si>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</si>
  <si>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</si>
  <si>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</si>
  <si>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</si>
  <si>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</si>
  <si>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</si>
  <si>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</si>
  <si>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</si>
  <si>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</si>
  <si>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</si>
  <si>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</si>
  <si>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</si>
  <si>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</si>
  <si>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</si>
  <si>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</si>
  <si>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</si>
  <si>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</si>
  <si>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</si>
  <si>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</si>
  <si>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</si>
  <si>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</si>
  <si>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</si>
  <si>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</si>
  <si>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</si>
  <si>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</si>
  <si>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</si>
  <si>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</si>
  <si>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</si>
  <si>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</si>
  <si>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</si>
  <si>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</si>
  <si>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</si>
  <si>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</si>
  <si>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</si>
  <si>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</si>
  <si>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</si>
  <si>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</si>
  <si>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</si>
  <si>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</si>
  <si>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</si>
  <si>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</si>
  <si>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</si>
  <si>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</si>
  <si>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</si>
  <si>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</si>
  <si>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</si>
  <si>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</si>
  <si>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</si>
  <si>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</si>
  <si>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</si>
  <si>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</si>
  <si>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</si>
  <si>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</si>
  <si>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</si>
  <si>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</si>
  <si>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</si>
  <si>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</si>
  <si>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</si>
  <si>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</si>
  <si>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</si>
  <si>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</si>
  <si>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</si>
  <si>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</si>
  <si>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</si>
  <si>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</si>
  <si>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</si>
  <si>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</si>
  <si>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</si>
  <si>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</si>
  <si>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</si>
  <si>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</si>
  <si>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</si>
  <si>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</si>
  <si>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</si>
  <si>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</si>
  <si>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</si>
  <si>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</si>
  <si>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</si>
  <si>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</si>
  <si>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</si>
  <si>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</si>
  <si>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</si>
  <si>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</si>
  <si>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</si>
  <si>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</si>
  <si>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</si>
  <si>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</si>
  <si>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</si>
  <si>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</si>
  <si>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</si>
  <si>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</si>
  <si>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</si>
  <si>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</si>
  <si>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</si>
  <si>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</si>
  <si>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</si>
  <si>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</si>
  <si>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</si>
  <si>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</si>
  <si>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</si>
  <si>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</si>
  <si>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</si>
  <si>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</si>
  <si>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</si>
  <si>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</si>
  <si>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</si>
  <si>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</si>
  <si>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</si>
  <si>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</si>
  <si>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</si>
  <si>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</si>
  <si>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</si>
  <si>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</si>
  <si>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</si>
  <si>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</si>
  <si>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</si>
  <si>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</si>
  <si>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</si>
  <si>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</si>
  <si>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</si>
  <si>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</si>
  <si>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</si>
  <si>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</si>
  <si>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</si>
  <si>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</si>
  <si>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</si>
  <si>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</si>
  <si>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</si>
  <si>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</si>
  <si>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</si>
  <si>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</si>
  <si>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</si>
  <si>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</si>
  <si>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</si>
  <si>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</si>
  <si>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</si>
  <si>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</si>
  <si>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</si>
  <si>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</si>
  <si>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</si>
  <si>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</si>
  <si>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</si>
  <si>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</si>
  <si>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</si>
  <si>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</si>
  <si>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</si>
  <si>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</si>
  <si>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</si>
  <si>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</si>
  <si>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</si>
  <si>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</si>
  <si>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</si>
  <si>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</si>
  <si>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</si>
  <si>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</si>
  <si>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</si>
  <si>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</si>
  <si>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</si>
  <si>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</si>
  <si>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</si>
  <si>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</si>
  <si>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</si>
  <si>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</si>
  <si>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</si>
  <si>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</si>
  <si>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</si>
  <si>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</si>
  <si>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</si>
  <si>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</si>
  <si>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</si>
  <si>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</si>
  <si>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</si>
  <si>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</si>
  <si>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</si>
  <si>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</si>
  <si>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</si>
  <si>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</si>
  <si>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</si>
  <si>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</si>
  <si>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</si>
  <si>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</si>
  <si>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</si>
  <si>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</si>
  <si>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</si>
  <si>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</si>
  <si>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</si>
  <si>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</si>
  <si>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</si>
  <si>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</si>
  <si>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</si>
  <si>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</si>
  <si>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</si>
  <si>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</si>
  <si>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</si>
  <si>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</si>
  <si>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</si>
  <si>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</si>
  <si>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</si>
  <si>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</si>
  <si>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</si>
  <si>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</si>
  <si>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</si>
  <si>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</si>
  <si>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</si>
  <si>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</si>
  <si>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</si>
  <si>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</si>
  <si>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</si>
  <si>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</si>
  <si>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</si>
  <si>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</si>
  <si>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</si>
  <si>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</si>
  <si>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</si>
  <si>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</si>
  <si>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</si>
  <si>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</si>
  <si>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</si>
  <si>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</si>
  <si>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</si>
  <si>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</si>
  <si>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</si>
  <si>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</si>
  <si>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</si>
  <si>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</si>
  <si>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</si>
  <si>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</si>
  <si>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</si>
  <si>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</si>
  <si>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</si>
  <si>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</si>
  <si>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</si>
  <si>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</si>
  <si>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</si>
  <si>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</si>
  <si>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</si>
  <si>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</si>
  <si>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</si>
  <si>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</si>
  <si>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</si>
  <si>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</si>
  <si>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</si>
  <si>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</si>
  <si>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</si>
  <si>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</si>
  <si>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</si>
  <si>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</si>
  <si>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</si>
  <si>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</si>
  <si>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</si>
  <si>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</si>
  <si>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</si>
  <si>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</si>
  <si>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</si>
  <si>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</si>
  <si>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</si>
  <si>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</si>
  <si>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</si>
  <si>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</si>
  <si>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</si>
  <si>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</si>
  <si>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</si>
  <si>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</si>
  <si>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</si>
  <si>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</si>
  <si>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</si>
  <si>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</si>
  <si>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</si>
  <si>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</si>
  <si>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</si>
  <si>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</si>
  <si>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</si>
  <si>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</si>
  <si>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</si>
  <si>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</si>
  <si>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</si>
  <si>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</si>
  <si>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</si>
  <si>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</si>
  <si>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</si>
  <si>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</si>
  <si>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</si>
  <si>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</si>
  <si>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</si>
  <si>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</si>
  <si>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</si>
  <si>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</si>
  <si>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</si>
  <si>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</si>
  <si>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</si>
  <si>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</si>
  <si>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</si>
  <si>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</si>
  <si>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</si>
  <si>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</si>
  <si>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</si>
  <si>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</si>
  <si>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</si>
  <si>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</si>
  <si>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</si>
  <si>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</si>
  <si>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</si>
  <si>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</si>
  <si>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</si>
  <si>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</si>
  <si>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</si>
  <si>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</si>
  <si>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</si>
  <si>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</si>
  <si>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</si>
  <si>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</si>
  <si>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</si>
  <si>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</si>
  <si>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</si>
  <si>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</si>
  <si>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</si>
  <si>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</si>
  <si>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</si>
  <si>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</si>
  <si>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</si>
  <si>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</si>
  <si>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</si>
  <si>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</si>
  <si>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</si>
  <si>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</si>
  <si>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</si>
  <si>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</si>
  <si>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</si>
  <si>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</si>
  <si>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</si>
  <si>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</si>
  <si>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</si>
  <si>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</si>
  <si>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</si>
  <si>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</si>
  <si>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</si>
  <si>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</si>
  <si>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</si>
  <si>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</si>
  <si>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</si>
  <si>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</si>
  <si>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</si>
  <si>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</si>
  <si>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</si>
  <si>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</si>
  <si>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</si>
  <si>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</si>
  <si>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</si>
  <si>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</si>
  <si>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</si>
  <si>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</si>
  <si>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</si>
  <si>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</si>
  <si>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</si>
  <si>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</si>
  <si>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</si>
  <si>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</si>
  <si>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</si>
  <si>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</si>
  <si>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</si>
  <si>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</si>
  <si>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</si>
  <si>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</si>
  <si>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</si>
  <si>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</si>
  <si>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</si>
  <si>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</si>
  <si>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</si>
  <si>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</si>
  <si>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</si>
  <si>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</si>
  <si>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</si>
  <si>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</si>
  <si>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</si>
  <si>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</si>
  <si>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</si>
  <si>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</si>
  <si>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</si>
  <si>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</si>
  <si>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</si>
  <si>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</si>
  <si>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</si>
  <si>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</si>
  <si>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</si>
  <si>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</si>
  <si>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</si>
  <si>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</si>
  <si>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</si>
  <si>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</si>
  <si>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</si>
  <si>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</si>
  <si>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</si>
  <si>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</si>
  <si>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</si>
  <si>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</si>
  <si>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</si>
  <si>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</si>
  <si>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</si>
  <si>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</si>
  <si>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</si>
  <si>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</si>
  <si>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</si>
  <si>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</si>
  <si>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</si>
  <si>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</si>
  <si>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</si>
  <si>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</si>
  <si>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</si>
  <si>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</si>
  <si>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</si>
  <si>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</si>
  <si>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</si>
  <si>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</si>
  <si>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</si>
  <si>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</si>
  <si>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</si>
  <si>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</si>
  <si>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</si>
  <si>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</si>
  <si>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</si>
  <si>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</si>
  <si>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</si>
  <si>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</si>
  <si>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</si>
  <si>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</si>
  <si>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</si>
  <si>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</si>
  <si>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</si>
  <si>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</si>
  <si>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</si>
  <si>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</si>
  <si>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</si>
  <si>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</si>
  <si>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</si>
  <si>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</si>
  <si>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</si>
  <si>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</si>
  <si>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</si>
  <si>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</si>
  <si>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</si>
  <si>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</si>
  <si>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</si>
  <si>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</si>
  <si>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</si>
  <si>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</si>
  <si>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</si>
  <si>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</si>
  <si>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</si>
  <si>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</si>
  <si>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</si>
  <si>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</si>
  <si>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</si>
  <si>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</si>
  <si>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</si>
  <si>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</si>
  <si>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</si>
  <si>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</si>
  <si>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</si>
  <si>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</si>
  <si>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</si>
  <si>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</si>
  <si>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</si>
  <si>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</si>
  <si>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</si>
  <si>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</si>
  <si>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</si>
  <si>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</si>
  <si>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</si>
  <si>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</si>
  <si>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</si>
  <si>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</si>
  <si>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</si>
  <si>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</si>
  <si>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</si>
  <si>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</si>
  <si>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</si>
  <si>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</si>
  <si>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</si>
  <si>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</si>
  <si>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</si>
  <si>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</si>
  <si>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</si>
  <si>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</si>
  <si>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</si>
  <si>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</si>
  <si>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</si>
  <si>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</si>
  <si>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</si>
  <si>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</si>
  <si>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</si>
  <si>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</si>
  <si>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</si>
  <si>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</si>
  <si>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</si>
  <si>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</si>
  <si>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</si>
  <si>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</si>
  <si>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</si>
  <si>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</si>
  <si>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</si>
  <si>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</si>
  <si>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</si>
  <si>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</si>
  <si>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</si>
  <si>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</si>
  <si>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</si>
  <si>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</si>
  <si>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</si>
  <si>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</si>
  <si>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</si>
  <si>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</si>
  <si>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</si>
  <si>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</si>
  <si>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</si>
  <si>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</si>
  <si>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</si>
  <si>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</si>
  <si>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</si>
  <si>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</si>
  <si>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</si>
  <si>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</si>
  <si>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</si>
  <si>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</si>
  <si>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</si>
  <si>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</si>
  <si>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</si>
  <si>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</si>
  <si>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</si>
  <si>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</si>
  <si>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</si>
  <si>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</si>
  <si>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</si>
  <si>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</si>
  <si>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</si>
  <si>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</si>
  <si>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</si>
  <si>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</si>
  <si>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</si>
  <si>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</si>
  <si>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</si>
  <si>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</si>
  <si>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</si>
  <si>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</si>
  <si>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</si>
  <si>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</si>
  <si>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</si>
  <si>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</si>
  <si>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</si>
  <si>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</si>
  <si>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</si>
  <si>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</si>
  <si>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</si>
  <si>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</si>
  <si>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</si>
  <si>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</si>
  <si>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</si>
  <si>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</si>
  <si>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</si>
  <si>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</si>
  <si>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</si>
  <si>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</si>
  <si>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</si>
  <si>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</si>
  <si>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</si>
  <si>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</si>
  <si>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</si>
  <si>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</si>
  <si>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</si>
  <si>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</si>
  <si>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</si>
  <si>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</si>
  <si>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</si>
  <si>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</si>
  <si>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</si>
  <si>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</si>
  <si>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</si>
  <si>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</si>
  <si>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</si>
  <si>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</si>
  <si>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</si>
  <si>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</si>
  <si>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</si>
  <si>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</si>
  <si>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</si>
  <si>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</si>
  <si>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</si>
  <si>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</si>
  <si>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</si>
  <si>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</si>
  <si>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</si>
  <si>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</si>
  <si>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</si>
  <si>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</si>
  <si>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</si>
  <si>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</si>
  <si>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</si>
  <si>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</si>
  <si>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</si>
  <si>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</si>
  <si>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</si>
  <si>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</si>
  <si>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</si>
  <si>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</si>
  <si>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</si>
  <si>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</si>
  <si>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</si>
  <si>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</si>
  <si>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</si>
  <si>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</si>
  <si>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</si>
  <si>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</si>
  <si>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</si>
  <si>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</si>
  <si>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</si>
  <si>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</si>
  <si>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</si>
  <si>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</si>
  <si>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</si>
  <si>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</si>
  <si>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</si>
  <si>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</si>
  <si>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</si>
  <si>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</si>
  <si>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</si>
  <si>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</si>
  <si>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</si>
  <si>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</si>
  <si>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</si>
  <si>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</si>
  <si>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</si>
  <si>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</si>
  <si>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</si>
  <si>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</si>
  <si>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</si>
  <si>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</si>
  <si>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</si>
  <si>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</si>
  <si>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</si>
  <si>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</si>
  <si>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</si>
  <si>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</si>
  <si>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</si>
  <si>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</si>
  <si>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</si>
  <si>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</si>
  <si>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</si>
  <si>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</si>
  <si>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</si>
  <si>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</si>
  <si>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</si>
  <si>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</si>
  <si>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</si>
  <si>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</si>
  <si>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</si>
  <si>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</si>
  <si>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</si>
  <si>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</si>
  <si>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</si>
  <si>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</si>
  <si>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</si>
  <si>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</si>
  <si>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</si>
  <si>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</si>
  <si>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</si>
  <si>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</si>
  <si>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</si>
  <si>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</si>
  <si>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</si>
  <si>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</si>
  <si>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</si>
  <si>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</si>
  <si>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</si>
  <si>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</si>
  <si>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</si>
  <si>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</si>
  <si>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</si>
  <si>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</si>
  <si>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</si>
  <si>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</si>
  <si>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</si>
  <si>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</si>
  <si>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</si>
  <si>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</si>
  <si>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</si>
  <si>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</si>
  <si>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</si>
  <si>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</si>
  <si>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</si>
  <si>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</si>
  <si>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</si>
  <si>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</si>
  <si>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</si>
  <si>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</si>
  <si>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</si>
  <si>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</si>
  <si>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</si>
  <si>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</si>
  <si>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</si>
  <si>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</si>
  <si>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</si>
  <si>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</si>
  <si>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</si>
  <si>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</si>
  <si>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</si>
  <si>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</si>
  <si>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</si>
  <si>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</si>
  <si>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</si>
  <si>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</si>
  <si>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</si>
  <si>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</si>
  <si>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</si>
  <si>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</si>
  <si>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</si>
  <si>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</si>
  <si>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</si>
  <si>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</si>
  <si>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</si>
  <si>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</si>
  <si>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</si>
  <si>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</si>
  <si>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</si>
  <si>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</si>
  <si>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</si>
  <si>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</si>
  <si>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</si>
  <si>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</si>
  <si>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</si>
  <si>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</si>
  <si>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</si>
  <si>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</si>
  <si>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</si>
  <si>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</si>
  <si>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</si>
  <si>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</si>
  <si>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</si>
  <si>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</si>
  <si>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</si>
  <si>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</si>
  <si>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</si>
  <si>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</si>
  <si>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</si>
  <si>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</si>
  <si>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</si>
  <si>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</si>
  <si>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</si>
  <si>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</si>
  <si>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</si>
  <si>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</si>
  <si>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</si>
  <si>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</si>
  <si>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</si>
  <si>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</si>
  <si>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</si>
  <si>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</si>
  <si>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</si>
  <si>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</si>
  <si>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</si>
  <si>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</si>
  <si>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</si>
  <si>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</si>
  <si>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</si>
  <si>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</si>
  <si>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</si>
  <si>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</si>
  <si>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</si>
  <si>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</si>
  <si>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</si>
  <si>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</si>
  <si>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</si>
  <si>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</si>
  <si>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</si>
  <si>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</si>
  <si>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</si>
  <si>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</si>
  <si>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</si>
  <si>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</si>
  <si>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</si>
  <si>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</si>
  <si>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</si>
  <si>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</si>
  <si>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</si>
  <si>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</si>
  <si>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</si>
  <si>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</si>
  <si>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</si>
  <si>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</si>
  <si>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</si>
  <si>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</si>
  <si>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</si>
  <si>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</si>
  <si>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</si>
  <si>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</si>
  <si>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</si>
  <si>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</si>
  <si>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</si>
  <si>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</si>
  <si>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</si>
  <si>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</si>
  <si>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</si>
  <si>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</si>
  <si>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</si>
  <si>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</si>
  <si>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</si>
  <si>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</si>
  <si>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</si>
  <si>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</si>
  <si>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</si>
  <si>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</si>
  <si>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</si>
  <si>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</si>
  <si>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</si>
  <si>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</si>
  <si>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</si>
  <si>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</si>
  <si>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</si>
  <si>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</si>
  <si>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</si>
  <si>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</si>
  <si>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</si>
  <si>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</si>
  <si>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</si>
  <si>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</si>
  <si>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</si>
  <si>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</si>
  <si>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</si>
  <si>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</si>
  <si>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</si>
  <si>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</si>
  <si>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</si>
  <si>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</si>
  <si>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</si>
  <si>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</si>
  <si>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</si>
  <si>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</si>
  <si>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</si>
  <si>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</si>
  <si>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</si>
  <si>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</si>
  <si>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</si>
  <si>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</si>
  <si>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</si>
  <si>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</si>
  <si>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</si>
  <si>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</si>
  <si>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</si>
  <si>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</si>
  <si>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</si>
  <si>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</si>
  <si>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</si>
  <si>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</si>
  <si>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</si>
  <si>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</si>
  <si>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</si>
  <si>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</si>
  <si>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</si>
  <si>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</si>
  <si>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</si>
  <si>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</si>
  <si>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</si>
  <si>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</si>
  <si>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</si>
  <si>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</si>
  <si>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</si>
  <si>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</si>
  <si>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</si>
  <si>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</si>
  <si>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</si>
  <si>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</si>
  <si>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</si>
  <si>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</si>
  <si>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</si>
  <si>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</si>
  <si>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</si>
  <si>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</si>
  <si>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</si>
  <si>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</si>
  <si>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</si>
  <si>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</si>
  <si>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</si>
  <si>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</si>
  <si>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</si>
  <si>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</si>
  <si>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</si>
  <si>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</si>
  <si>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</si>
  <si>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</si>
  <si>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</si>
  <si>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</si>
  <si>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</si>
  <si>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</si>
  <si>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</si>
  <si>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</si>
  <si>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</si>
  <si>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</si>
  <si>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</si>
  <si>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</si>
  <si>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</si>
  <si>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</si>
  <si>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</si>
  <si>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</si>
  <si>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</si>
  <si>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</si>
  <si>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</si>
  <si>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</si>
  <si>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</si>
  <si>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</si>
  <si>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</si>
  <si>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</si>
  <si>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</si>
  <si>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</si>
  <si>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</si>
  <si>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</si>
  <si>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</si>
  <si>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</si>
  <si>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</si>
  <si>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</si>
  <si>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</si>
  <si>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</si>
  <si>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</si>
  <si>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</si>
  <si>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</si>
  <si>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</si>
  <si>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</si>
  <si>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</si>
  <si>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</si>
  <si>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</si>
  <si>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</si>
  <si>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</si>
  <si>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</si>
  <si>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</si>
  <si>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</si>
  <si>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</si>
  <si>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</si>
  <si>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</si>
  <si>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</si>
  <si>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</si>
  <si>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</si>
  <si>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</si>
  <si>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</si>
  <si>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</si>
  <si>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</si>
  <si>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</si>
  <si>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</si>
  <si>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</si>
  <si>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</si>
  <si>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</si>
  <si>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</si>
  <si>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</si>
  <si>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</si>
  <si>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</si>
  <si>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</si>
  <si>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</si>
  <si>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</si>
  <si>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</si>
  <si>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</si>
  <si>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</si>
  <si>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</si>
  <si>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</si>
  <si>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</si>
  <si>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</si>
  <si>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</si>
  <si>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</si>
  <si>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</si>
  <si>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</si>
  <si>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</si>
  <si>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</si>
  <si>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</si>
  <si>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</si>
  <si>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</si>
  <si>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</si>
  <si>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</si>
  <si>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</si>
  <si>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</si>
  <si>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</si>
  <si>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</si>
  <si>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</si>
  <si>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</si>
  <si>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</si>
  <si>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</si>
  <si>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</si>
  <si>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</si>
  <si>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</si>
  <si>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</si>
  <si>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</si>
  <si>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</si>
  <si>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</si>
  <si>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</si>
  <si>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</si>
  <si>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</si>
  <si>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</si>
  <si>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</si>
  <si>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</si>
  <si>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</si>
  <si>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</si>
  <si>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</si>
  <si>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</si>
  <si>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</si>
  <si>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</si>
  <si>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</si>
  <si>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</si>
  <si>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</si>
  <si>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</si>
  <si>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</si>
  <si>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</si>
  <si>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</si>
  <si>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</si>
  <si>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</si>
  <si>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</si>
  <si>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</si>
  <si>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</si>
  <si>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</si>
  <si>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</si>
  <si>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</si>
  <si>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</si>
  <si>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</si>
  <si>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</si>
  <si>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</si>
  <si>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</si>
  <si>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</si>
  <si>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</si>
  <si>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</si>
  <si>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</si>
  <si>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</si>
  <si>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</si>
  <si>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</si>
  <si>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</si>
  <si>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</si>
  <si>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</si>
  <si>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</si>
  <si>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</si>
  <si>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</si>
  <si>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</si>
  <si>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</si>
  <si>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</si>
  <si>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</si>
  <si>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</si>
  <si>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</si>
  <si>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</si>
  <si>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</si>
  <si>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</si>
  <si>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</si>
  <si>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</si>
  <si>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</si>
  <si>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</si>
  <si>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</si>
  <si>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</si>
  <si>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</si>
  <si>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</si>
  <si>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</si>
  <si>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</si>
  <si>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</si>
  <si>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</si>
  <si>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</si>
  <si>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</si>
  <si>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</si>
  <si>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</si>
  <si>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</si>
  <si>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</si>
  <si>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</si>
  <si>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</si>
  <si>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</si>
  <si>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</si>
  <si>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</si>
  <si>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</si>
  <si>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</si>
  <si>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</si>
  <si>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</si>
  <si>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</si>
  <si>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</si>
  <si>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</si>
  <si>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</si>
  <si>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</si>
  <si>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</si>
  <si>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</si>
  <si>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</si>
  <si>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</si>
  <si>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</si>
  <si>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</si>
  <si>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</si>
  <si>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</si>
  <si>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</si>
  <si>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</si>
  <si>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</si>
  <si>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</si>
  <si>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</si>
  <si>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</si>
  <si>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</si>
  <si>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</si>
  <si>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</si>
  <si>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</si>
  <si>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</si>
  <si>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</si>
  <si>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</si>
  <si>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</si>
  <si>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</si>
  <si>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</si>
  <si>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</si>
  <si>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</si>
  <si>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</si>
  <si>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</si>
  <si>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</si>
  <si>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</si>
  <si>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</si>
  <si>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</si>
  <si>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</si>
  <si>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</si>
  <si>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</si>
  <si>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</si>
  <si>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</si>
  <si>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</si>
  <si>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</si>
  <si>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</si>
  <si>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</si>
  <si>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</si>
  <si>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</si>
  <si>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</si>
  <si>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</si>
  <si>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</si>
  <si>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</si>
  <si>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</si>
  <si>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</si>
  <si>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</si>
  <si>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</si>
  <si>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</si>
  <si>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</si>
  <si>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</si>
  <si>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</si>
  <si>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</si>
  <si>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</si>
  <si>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</si>
  <si>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</si>
  <si>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</si>
  <si>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</si>
  <si>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</si>
  <si>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</si>
  <si>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</si>
  <si>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</si>
  <si>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</si>
  <si>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</si>
  <si>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</si>
  <si>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</si>
  <si>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</si>
  <si>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</si>
  <si>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</si>
  <si>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</si>
  <si>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</si>
  <si>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</si>
  <si>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</si>
  <si>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</si>
  <si>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</si>
  <si>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</si>
  <si>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</si>
  <si>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</si>
  <si>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</si>
  <si>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</si>
  <si>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</si>
  <si>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</si>
  <si>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</si>
  <si>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</si>
  <si>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</si>
  <si>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</si>
  <si>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</si>
  <si>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</si>
  <si>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</si>
  <si>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</si>
  <si>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</si>
  <si>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</si>
  <si>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</si>
  <si>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</si>
  <si>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</si>
  <si>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</si>
  <si>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</si>
  <si>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</si>
  <si>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</si>
  <si>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</si>
  <si>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</si>
  <si>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</si>
  <si>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</si>
  <si>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</si>
  <si>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</si>
  <si>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</si>
  <si>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</si>
  <si>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</si>
  <si>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</si>
  <si>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</si>
  <si>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</si>
  <si>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</si>
  <si>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</si>
  <si>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</si>
  <si>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</si>
  <si>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</si>
  <si>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</si>
  <si>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</si>
  <si>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</si>
  <si>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</si>
  <si>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</si>
  <si>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</si>
  <si>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</si>
  <si>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</si>
  <si>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</si>
  <si>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</si>
  <si>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</si>
  <si>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</si>
  <si>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</si>
  <si>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</si>
  <si>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</si>
  <si>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</si>
  <si>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</si>
  <si>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</si>
  <si>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</si>
  <si>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</si>
  <si>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</si>
  <si>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</si>
  <si>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</si>
  <si>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</si>
  <si>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</si>
  <si>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</si>
  <si>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</si>
  <si>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</si>
  <si>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</si>
  <si>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</si>
  <si>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</si>
  <si>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</si>
  <si>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</si>
  <si>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</si>
  <si>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</si>
  <si>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</si>
  <si>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</si>
  <si>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</si>
  <si>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</si>
  <si>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</si>
  <si>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</si>
  <si>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</si>
  <si>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</si>
  <si>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</si>
  <si>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</si>
  <si>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</si>
  <si>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</si>
  <si>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</si>
  <si>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</si>
  <si>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</si>
  <si>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</si>
  <si>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</si>
  <si>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</si>
  <si>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</si>
  <si>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</si>
  <si>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</si>
  <si>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</si>
  <si>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</si>
  <si>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</si>
  <si>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</si>
  <si>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</si>
  <si>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</si>
  <si>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</si>
  <si>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</si>
  <si>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</si>
  <si>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</si>
  <si>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</si>
  <si>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</si>
  <si>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</si>
  <si>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</si>
  <si>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</si>
  <si>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</si>
  <si>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</si>
  <si>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</si>
  <si>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</si>
  <si>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</si>
  <si>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</si>
  <si>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</si>
  <si>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</si>
  <si>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</si>
  <si>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</si>
  <si>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</si>
  <si>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</si>
  <si>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</si>
  <si>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</si>
  <si>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</si>
  <si>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</si>
  <si>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</si>
  <si>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</si>
  <si>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</si>
  <si>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</si>
  <si>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</si>
  <si>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</si>
  <si>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</si>
  <si>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</si>
  <si>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</si>
  <si>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</si>
  <si>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</si>
  <si>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</si>
  <si>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</si>
  <si>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</si>
  <si>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</si>
  <si>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</si>
  <si>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</si>
  <si>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</si>
  <si>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</si>
  <si>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</si>
  <si>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</si>
  <si>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</si>
  <si>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</si>
  <si>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</si>
  <si>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</si>
  <si>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</si>
  <si>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</si>
  <si>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</si>
  <si>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</si>
  <si>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</si>
  <si>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</si>
  <si>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</si>
  <si>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</si>
  <si>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</si>
  <si>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</si>
  <si>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</si>
  <si>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</si>
  <si>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</si>
  <si>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</si>
  <si>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</si>
  <si>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</si>
  <si>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</si>
  <si>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</si>
  <si>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</si>
  <si>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</si>
  <si>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</si>
  <si>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</si>
  <si>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</si>
  <si>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</si>
  <si>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</si>
  <si>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</si>
  <si>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</si>
  <si>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</si>
  <si>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</si>
  <si>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</si>
  <si>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</si>
  <si>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</si>
  <si>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</si>
  <si>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</si>
  <si>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</si>
  <si>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</si>
  <si>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</si>
  <si>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</si>
  <si>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</si>
  <si>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</si>
  <si>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</si>
  <si>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</si>
  <si>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</si>
  <si>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</si>
  <si>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</si>
  <si>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</si>
  <si>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</si>
  <si>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</si>
  <si>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</si>
  <si>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</si>
  <si>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</si>
  <si>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</si>
  <si>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</si>
  <si>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</si>
  <si>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</si>
  <si>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</si>
  <si>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</si>
  <si>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</si>
  <si>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</si>
  <si>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</si>
  <si>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</si>
  <si>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</si>
  <si>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</si>
  <si>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</si>
  <si>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</si>
  <si>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</si>
  <si>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</si>
  <si>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</si>
  <si>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</si>
  <si>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</si>
  <si>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</si>
  <si>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</si>
  <si>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</si>
  <si>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</si>
  <si>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</si>
  <si>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</si>
  <si>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</si>
  <si>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</si>
  <si>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</si>
  <si>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</si>
  <si>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</si>
  <si>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</si>
  <si>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</si>
  <si>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</si>
  <si>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</si>
  <si>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</si>
  <si>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</si>
  <si>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</si>
  <si>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</si>
  <si>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</si>
  <si>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</si>
  <si>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</si>
  <si>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</si>
  <si>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</si>
  <si>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</si>
  <si>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</si>
  <si>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</si>
  <si>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</si>
  <si>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</si>
  <si>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</si>
  <si>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</si>
  <si>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</si>
  <si>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</si>
  <si>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</si>
  <si>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</si>
  <si>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</si>
  <si>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</si>
  <si>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</si>
  <si>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</si>
  <si>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</si>
  <si>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</si>
  <si>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</si>
  <si>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</si>
  <si>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</si>
  <si>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</si>
  <si>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</si>
  <si>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</si>
  <si>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</si>
  <si>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</si>
  <si>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</si>
  <si>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</si>
  <si>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</si>
  <si>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</si>
  <si>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</si>
  <si>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</si>
  <si>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</si>
  <si>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</si>
  <si>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</si>
  <si>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</si>
  <si>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</si>
  <si>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</si>
  <si>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</si>
  <si>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</si>
  <si>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</si>
  <si>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</si>
  <si>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</si>
  <si>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</si>
  <si>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</si>
  <si>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</si>
  <si>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</si>
  <si>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</si>
  <si>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</si>
  <si>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</si>
  <si>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</si>
  <si>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</si>
  <si>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</si>
  <si>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</si>
  <si>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</si>
  <si>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</si>
  <si>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</si>
  <si>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</si>
  <si>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</si>
  <si>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</si>
  <si>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</si>
  <si>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</si>
  <si>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</si>
  <si>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</si>
  <si>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</si>
  <si>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</si>
  <si>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</si>
  <si>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</si>
  <si>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</si>
  <si>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</si>
  <si>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</si>
  <si>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</si>
  <si>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</si>
  <si>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</si>
  <si>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</si>
  <si>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</si>
  <si>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</si>
  <si>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</si>
  <si>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</si>
  <si>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</si>
  <si>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</si>
  <si>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</si>
  <si>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</si>
  <si>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</si>
  <si>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</si>
  <si>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</si>
  <si>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</si>
  <si>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</si>
  <si>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</si>
  <si>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</si>
  <si>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</si>
  <si>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</si>
  <si>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</si>
  <si>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</si>
  <si>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</si>
  <si>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</si>
  <si>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</si>
  <si>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</si>
  <si>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</si>
  <si>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</si>
  <si>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</si>
  <si>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</si>
  <si>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</si>
  <si>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</si>
  <si>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</si>
  <si>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</si>
  <si>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</si>
  <si>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</si>
  <si>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</si>
  <si>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</si>
  <si>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</si>
  <si>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</si>
  <si>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</si>
  <si>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</si>
  <si>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</si>
  <si>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</si>
  <si>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</si>
  <si>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</si>
  <si>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</si>
  <si>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</si>
  <si>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</si>
  <si>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</si>
  <si>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</si>
  <si>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</si>
  <si>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</si>
  <si>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</si>
  <si>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</si>
  <si>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</si>
  <si>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</si>
  <si>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</si>
  <si>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</si>
  <si>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</si>
  <si>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</si>
  <si>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</si>
  <si>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</si>
  <si>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</si>
  <si>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</si>
  <si>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</si>
  <si>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</si>
  <si>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</si>
  <si>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</si>
  <si>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</si>
  <si>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</si>
  <si>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</si>
  <si>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</si>
  <si>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</si>
  <si>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</si>
  <si>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</si>
  <si>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</si>
  <si>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</si>
  <si>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</si>
  <si>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</si>
  <si>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</si>
  <si>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</si>
  <si>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</si>
  <si>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</si>
  <si>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</si>
  <si>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</si>
  <si>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</si>
  <si>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</si>
  <si>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</si>
  <si>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</si>
  <si>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</si>
  <si>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</si>
  <si>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</si>
  <si>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</si>
  <si>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</si>
  <si>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</si>
  <si>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</si>
  <si>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</si>
  <si>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</si>
  <si>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</si>
  <si>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</si>
  <si>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</si>
  <si>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</si>
  <si>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</si>
  <si>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</si>
  <si>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</si>
  <si>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</si>
  <si>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</si>
  <si>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</si>
  <si>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</si>
  <si>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</si>
  <si>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</si>
  <si>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</si>
  <si>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</si>
  <si>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</si>
  <si>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</si>
  <si>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</si>
  <si>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</si>
  <si>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</si>
  <si>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</si>
  <si>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</si>
  <si>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</si>
  <si>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</si>
  <si>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</si>
  <si>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</si>
  <si>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</si>
  <si>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</si>
  <si>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</si>
  <si>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</si>
  <si>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</si>
  <si>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</si>
  <si>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</si>
  <si>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</si>
  <si>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</si>
  <si>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</si>
  <si>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</si>
  <si>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</si>
  <si>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</si>
  <si>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</si>
  <si>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</si>
  <si>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</si>
  <si>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</si>
  <si>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</si>
  <si>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</si>
  <si>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</si>
  <si>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</si>
  <si>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</si>
  <si>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</si>
  <si>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</si>
  <si>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</si>
  <si>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</si>
  <si>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</si>
  <si>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</si>
  <si>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</si>
  <si>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</si>
  <si>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</si>
  <si>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</si>
  <si>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</si>
  <si>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</si>
  <si>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</si>
  <si>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</si>
  <si>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</si>
  <si>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</si>
  <si>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</si>
  <si>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</si>
  <si>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</si>
  <si>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</si>
  <si>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</si>
  <si>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</si>
  <si>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</si>
  <si>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</si>
  <si>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</si>
  <si>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</si>
  <si>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</si>
  <si>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</si>
  <si>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</si>
  <si>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</si>
  <si>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</si>
  <si>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</si>
  <si>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</si>
  <si>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</si>
  <si>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</si>
  <si>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</si>
  <si>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</si>
  <si>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</si>
  <si>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</si>
  <si>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</si>
  <si>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</si>
  <si>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</si>
  <si>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</si>
  <si>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</si>
  <si>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</si>
  <si>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</si>
  <si>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</si>
  <si>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</si>
  <si>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</si>
  <si>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</si>
  <si>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</si>
  <si>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</si>
  <si>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</si>
  <si>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</si>
  <si>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</si>
  <si>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</si>
  <si>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</si>
  <si>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</si>
  <si>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</si>
  <si>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</si>
  <si>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</si>
  <si>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</si>
  <si>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</si>
  <si>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</si>
  <si>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</si>
  <si>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</si>
  <si>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</si>
  <si>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</si>
  <si>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</si>
  <si>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</si>
  <si>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</si>
  <si>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</si>
  <si>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</si>
  <si>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</si>
  <si>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</si>
  <si>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</si>
  <si>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</si>
  <si>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</si>
  <si>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</si>
  <si>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</si>
  <si>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</si>
  <si>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</si>
  <si>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</si>
  <si>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</si>
  <si>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</si>
  <si>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</si>
  <si>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</si>
  <si>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</si>
  <si>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</si>
  <si>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</si>
  <si>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</si>
  <si>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</si>
  <si>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</si>
  <si>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</si>
  <si>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</si>
  <si>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</si>
  <si>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</si>
  <si>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</si>
  <si>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</si>
  <si>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</si>
  <si>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</si>
  <si>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</si>
  <si>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</si>
  <si>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</si>
  <si>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</si>
  <si>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</si>
  <si>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</si>
  <si>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</si>
  <si>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</si>
  <si>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</si>
  <si>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</si>
  <si>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</si>
  <si>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</si>
  <si>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</si>
  <si>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</si>
  <si>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</si>
  <si>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</si>
  <si>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</si>
  <si>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</si>
  <si>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</si>
  <si>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</si>
  <si>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</si>
  <si>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</si>
  <si>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</si>
  <si>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</si>
  <si>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</si>
  <si>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</si>
  <si>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</si>
  <si>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</si>
  <si>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</si>
  <si>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</si>
  <si>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</si>
  <si>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</si>
  <si>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</si>
  <si>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</si>
  <si>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</si>
  <si>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</si>
  <si>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</si>
  <si>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</si>
  <si>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</si>
  <si>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</si>
  <si>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</si>
  <si>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</si>
  <si>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</si>
  <si>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</si>
  <si>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</si>
  <si>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</si>
  <si>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</si>
  <si>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</si>
  <si>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</si>
  <si>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</si>
  <si>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</si>
  <si>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</si>
  <si>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</si>
  <si>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</si>
  <si>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</si>
  <si>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</si>
  <si>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</si>
  <si>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</si>
  <si>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</si>
  <si>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</si>
  <si>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</si>
  <si>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</si>
  <si>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</si>
  <si>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</si>
  <si>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</si>
  <si>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</si>
  <si>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</si>
  <si>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</si>
  <si>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</si>
  <si>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</si>
  <si>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</si>
  <si>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</si>
  <si>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</si>
  <si>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</si>
  <si>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</si>
  <si>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</si>
  <si>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</si>
  <si>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</si>
  <si>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</si>
  <si>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</si>
  <si>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</si>
  <si>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</si>
  <si>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</si>
  <si>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</si>
  <si>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</si>
  <si>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</si>
  <si>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</si>
  <si>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</si>
  <si>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</si>
  <si>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</si>
  <si>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</si>
  <si>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</si>
  <si>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</si>
  <si>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</si>
  <si>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</si>
  <si>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</si>
  <si>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</si>
  <si>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</si>
  <si>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</si>
  <si>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</si>
  <si>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</si>
  <si>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</si>
  <si>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</si>
  <si>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</si>
  <si>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</si>
  <si>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</si>
  <si>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</si>
  <si>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</si>
  <si>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</si>
  <si>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</si>
  <si>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</si>
  <si>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</si>
  <si>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</si>
  <si>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</si>
  <si>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</si>
  <si>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</si>
  <si>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</si>
  <si>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</si>
  <si>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</si>
  <si>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</si>
  <si>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</si>
  <si>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</si>
  <si>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</si>
  <si>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</si>
  <si>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</si>
  <si>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</si>
  <si>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</si>
  <si>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</si>
  <si>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</si>
  <si>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</si>
  <si>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</si>
  <si>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</si>
  <si>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</si>
  <si>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</si>
  <si>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</si>
  <si>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</si>
  <si>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</si>
  <si>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</si>
  <si>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</si>
  <si>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</si>
  <si>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</si>
  <si>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</si>
  <si>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</si>
  <si>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</si>
  <si>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</si>
  <si>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</si>
  <si>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</si>
  <si>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</si>
  <si>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</si>
  <si>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</si>
  <si>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</si>
  <si>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</si>
  <si>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</si>
  <si>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</si>
  <si>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</si>
  <si>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</si>
  <si>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</si>
  <si>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</si>
  <si>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</si>
  <si>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</si>
  <si>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</si>
  <si>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</si>
  <si>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</si>
  <si>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</si>
  <si>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</si>
  <si>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</si>
  <si>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</si>
  <si>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</si>
  <si>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</si>
  <si>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</si>
  <si>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</si>
  <si>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</si>
  <si>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</si>
  <si>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</si>
  <si>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</si>
  <si>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</si>
  <si>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</si>
  <si>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</si>
  <si>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</si>
  <si>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</si>
  <si>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</si>
  <si>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</si>
  <si>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</si>
  <si>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</si>
  <si>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</si>
  <si>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</si>
  <si>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</si>
  <si>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</si>
  <si>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</si>
  <si>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</si>
  <si>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</si>
  <si>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</si>
  <si>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</si>
  <si>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</si>
  <si>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</si>
  <si>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</si>
  <si>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</si>
  <si>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</si>
  <si>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</si>
  <si>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</si>
  <si>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</si>
  <si>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</si>
  <si>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</si>
  <si>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</si>
  <si>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</si>
  <si>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</si>
  <si>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</si>
  <si>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</si>
  <si>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</si>
  <si>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</si>
  <si>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</si>
  <si>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</si>
  <si>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</si>
  <si>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</si>
  <si>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</si>
  <si>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</si>
  <si>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</si>
  <si>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</si>
  <si>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</si>
  <si>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</si>
  <si>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</si>
  <si>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</si>
  <si>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</si>
  <si>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</si>
  <si>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</si>
  <si>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</si>
  <si>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</si>
  <si>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</si>
  <si>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</si>
  <si>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</si>
  <si>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</si>
  <si>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</si>
  <si>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</si>
  <si>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</si>
  <si>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</si>
  <si>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</si>
  <si>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</si>
  <si>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</si>
  <si>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</si>
  <si>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</si>
  <si>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</si>
  <si>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</si>
  <si>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</si>
  <si>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</si>
  <si>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</si>
  <si>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</si>
  <si>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</si>
  <si>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</si>
  <si>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</si>
  <si>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</si>
  <si>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</si>
  <si>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</si>
  <si>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</si>
  <si>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</si>
  <si>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</si>
  <si>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</si>
  <si>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</si>
  <si>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</si>
  <si>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</si>
  <si>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</si>
  <si>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</si>
  <si>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</si>
  <si>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</si>
  <si>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</si>
  <si>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</si>
  <si>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</si>
  <si>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</si>
  <si>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</si>
  <si>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</si>
  <si>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</si>
  <si>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</si>
  <si>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</si>
  <si>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</si>
  <si>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</si>
  <si>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</si>
  <si>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</si>
  <si>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</si>
  <si>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</si>
  <si>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</si>
  <si>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</si>
  <si>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</si>
  <si>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</si>
  <si>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</si>
  <si>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</si>
  <si>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</si>
  <si>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</si>
  <si>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</si>
  <si>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</si>
  <si>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</si>
  <si>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</si>
  <si>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</si>
  <si>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</si>
  <si>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</si>
  <si>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</si>
  <si>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</si>
  <si>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</si>
  <si>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</si>
  <si>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</si>
  <si>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</si>
  <si>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</si>
  <si>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</si>
  <si>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</si>
  <si>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</si>
  <si>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</si>
  <si>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</si>
  <si>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</si>
  <si>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</si>
  <si>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</si>
  <si>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</si>
  <si>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</si>
  <si>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</si>
  <si>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</si>
  <si>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</si>
  <si>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</si>
  <si>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</si>
  <si>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</si>
  <si>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</si>
  <si>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</si>
  <si>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</si>
  <si>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</si>
  <si>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</si>
  <si>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</si>
  <si>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</si>
  <si>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</si>
  <si>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</si>
  <si>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</si>
  <si>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</si>
  <si>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</si>
  <si>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</si>
  <si>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</si>
  <si>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</si>
  <si>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</si>
  <si>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</si>
  <si>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</si>
  <si>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</si>
  <si>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</si>
  <si>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</si>
  <si>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</si>
  <si>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</si>
  <si>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</si>
  <si>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</si>
  <si>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</si>
  <si>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</si>
  <si>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</si>
  <si>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</si>
  <si>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</si>
  <si>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</si>
  <si>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</si>
  <si>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</si>
  <si>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</si>
  <si>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</si>
  <si>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</si>
  <si>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</si>
  <si>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</si>
  <si>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</si>
  <si>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</si>
  <si>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</si>
  <si>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</si>
  <si>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</si>
  <si>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</si>
  <si>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</si>
  <si>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</si>
  <si>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</si>
  <si>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</si>
  <si>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</si>
  <si>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</si>
  <si>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</si>
  <si>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</si>
  <si>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</si>
  <si>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</si>
  <si>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</si>
  <si>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</si>
  <si>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</si>
  <si>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</si>
  <si>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</si>
  <si>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</si>
  <si>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</si>
  <si>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</si>
  <si>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</si>
  <si>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</si>
  <si>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</si>
  <si>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</si>
  <si>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</si>
  <si>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</si>
  <si>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</si>
  <si>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</si>
  <si>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</si>
  <si>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</si>
  <si>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</si>
  <si>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</si>
  <si>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</si>
  <si>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</si>
  <si>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</si>
  <si>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</si>
  <si>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</si>
  <si>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</si>
  <si>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</si>
  <si>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</si>
  <si>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</si>
  <si>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</si>
  <si>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</si>
  <si>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</si>
  <si>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</si>
  <si>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</si>
  <si>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</si>
  <si>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</si>
  <si>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</si>
  <si>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</si>
  <si>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</si>
  <si>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</si>
  <si>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</si>
  <si>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</si>
  <si>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</si>
  <si>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</si>
  <si>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</si>
  <si>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</si>
  <si>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</si>
  <si>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</si>
  <si>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</si>
  <si>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</si>
  <si>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</si>
  <si>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</si>
  <si>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</si>
  <si>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</si>
  <si>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</si>
  <si>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</si>
  <si>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</si>
  <si>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</si>
  <si>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</si>
  <si>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</si>
  <si>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</si>
  <si>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</si>
  <si>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</si>
  <si>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</si>
  <si>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</si>
  <si>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</si>
  <si>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</si>
  <si>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</si>
  <si>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</si>
  <si>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</si>
  <si>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</si>
  <si>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</si>
  <si>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</si>
  <si>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</si>
  <si>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</si>
  <si>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</si>
  <si>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</si>
  <si>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</si>
  <si>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</si>
  <si>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</si>
  <si>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</si>
  <si>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</si>
  <si>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</si>
  <si>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</si>
  <si>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</si>
  <si>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</si>
  <si>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</si>
  <si>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</si>
  <si>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</si>
  <si>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</si>
  <si>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</si>
  <si>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</si>
  <si>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</si>
  <si>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</si>
  <si>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</si>
  <si>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</si>
  <si>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</si>
  <si>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</si>
  <si>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</si>
  <si>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</si>
  <si>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</si>
  <si>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</si>
  <si>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</si>
  <si>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</si>
  <si>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</si>
  <si>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</si>
  <si>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</si>
  <si>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</si>
  <si>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</si>
  <si>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</si>
  <si>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</si>
  <si>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</si>
  <si>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</si>
  <si>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</si>
  <si>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</si>
  <si>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</si>
  <si>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</si>
  <si>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</si>
  <si>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</si>
  <si>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</si>
  <si>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</si>
  <si>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</si>
  <si>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</si>
  <si>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</si>
  <si>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</si>
  <si>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</si>
  <si>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</si>
  <si>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</si>
  <si>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</si>
  <si>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</si>
  <si>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</si>
  <si>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</si>
  <si>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</si>
  <si>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</si>
  <si>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</si>
  <si>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</si>
  <si>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</si>
  <si>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</si>
  <si>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</si>
  <si>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</si>
  <si>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</si>
  <si>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</si>
  <si>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</si>
  <si>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</si>
  <si>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</si>
  <si>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</si>
  <si>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</si>
  <si>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</si>
  <si>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</si>
  <si>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</si>
  <si>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</si>
  <si>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</si>
  <si>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</si>
  <si>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</si>
  <si>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</si>
  <si>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</si>
  <si>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</si>
  <si>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</si>
  <si>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</si>
  <si>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</si>
  <si>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</si>
  <si>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</si>
  <si>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</si>
  <si>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</si>
  <si>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</si>
  <si>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</si>
  <si>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</si>
  <si>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</si>
  <si>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</si>
  <si>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</si>
  <si>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</si>
  <si>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</si>
  <si>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</si>
  <si>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</si>
  <si>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</si>
  <si>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</si>
  <si>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</si>
  <si>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</si>
  <si>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</si>
  <si>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</si>
  <si>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</si>
  <si>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</si>
  <si>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</si>
  <si>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</si>
  <si>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</si>
  <si>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</si>
  <si>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</si>
  <si>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</si>
  <si>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</si>
  <si>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</si>
  <si>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</si>
  <si>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</si>
  <si>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</si>
  <si>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</si>
  <si>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</si>
  <si>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</si>
  <si>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</si>
  <si>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</si>
  <si>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</si>
  <si>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</si>
  <si>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</si>
  <si>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</si>
  <si>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</si>
  <si>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</si>
  <si>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</si>
  <si>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</si>
  <si>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</si>
  <si>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</si>
  <si>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</si>
  <si>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</si>
  <si>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</si>
  <si>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</si>
  <si>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</si>
  <si>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</si>
  <si>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</si>
  <si>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</si>
  <si>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</si>
  <si>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</si>
  <si>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</si>
  <si>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</si>
  <si>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</si>
  <si>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</si>
  <si>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</si>
  <si>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</si>
  <si>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</si>
  <si>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</si>
  <si>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</si>
  <si>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</si>
  <si>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</si>
  <si>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</si>
  <si>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</si>
  <si>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</si>
  <si>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</si>
  <si>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</si>
  <si>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</si>
  <si>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</si>
  <si>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</si>
  <si>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</si>
  <si>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</si>
  <si>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</si>
  <si>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</si>
  <si>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</si>
  <si>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</si>
  <si>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</si>
  <si>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</si>
  <si>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</si>
  <si>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</si>
  <si>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</si>
  <si>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</si>
  <si>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</si>
  <si>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</si>
  <si>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</si>
  <si>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</si>
  <si>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</si>
  <si>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</si>
  <si>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</si>
  <si>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</si>
  <si>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</si>
  <si>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</si>
  <si>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</si>
  <si>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</si>
  <si>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</si>
  <si>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</si>
  <si>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</si>
  <si>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</si>
  <si>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</si>
  <si>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</si>
  <si>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</si>
  <si>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</si>
  <si>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</si>
  <si>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</si>
  <si>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</si>
  <si>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</si>
  <si>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</si>
  <si>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</si>
  <si>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</si>
  <si>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</si>
  <si>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</si>
  <si>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</si>
  <si>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</si>
  <si>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</si>
  <si>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</si>
  <si>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</si>
  <si>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</si>
  <si>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</si>
  <si>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</si>
  <si>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</si>
  <si>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</si>
  <si>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</si>
  <si>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</si>
  <si>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</si>
  <si>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</si>
  <si>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</si>
  <si>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</si>
  <si>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</si>
  <si>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</si>
  <si>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</si>
  <si>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</si>
  <si>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</si>
  <si>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</si>
  <si>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</si>
  <si>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</si>
  <si>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</si>
  <si>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</si>
  <si>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</si>
  <si>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</si>
  <si>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</si>
  <si>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</si>
  <si>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</si>
  <si>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</si>
  <si>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</si>
  <si>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</si>
  <si>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</si>
  <si>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</si>
  <si>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</si>
  <si>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</si>
  <si>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</si>
  <si>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</si>
  <si>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</si>
  <si>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</si>
  <si>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</si>
  <si>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</si>
  <si>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</si>
  <si>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</si>
  <si>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</si>
  <si>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</si>
  <si>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</si>
  <si>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</si>
  <si>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</si>
  <si>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</si>
  <si>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</si>
  <si>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</si>
  <si>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</si>
  <si>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</si>
  <si>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</si>
  <si>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</si>
  <si>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</si>
  <si>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</si>
  <si>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</si>
  <si>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</si>
  <si>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</si>
  <si>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</si>
  <si>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</si>
  <si>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</si>
  <si>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</si>
  <si>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</si>
  <si>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</si>
  <si>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</si>
  <si>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</si>
  <si>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</si>
  <si>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</si>
  <si>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</si>
  <si>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</si>
  <si>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</si>
  <si>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</si>
  <si>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</si>
  <si>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</si>
  <si>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</si>
  <si>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</si>
  <si>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</si>
  <si>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</si>
  <si>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</si>
  <si>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</si>
  <si>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</si>
  <si>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</si>
  <si>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</si>
  <si>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</si>
  <si>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</si>
  <si>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</si>
  <si>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</si>
  <si>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</si>
  <si>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</si>
  <si>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</si>
  <si>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</si>
  <si>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</si>
  <si>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</si>
  <si>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</si>
  <si>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</si>
  <si>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</si>
  <si>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</si>
  <si>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</si>
  <si>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</si>
  <si>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</si>
  <si>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</si>
  <si>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</si>
  <si>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</si>
  <si>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</si>
  <si>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</si>
  <si>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</si>
  <si>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</si>
  <si>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</si>
  <si>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</si>
  <si>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</si>
  <si>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</si>
  <si>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</si>
  <si>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</si>
  <si>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</si>
  <si>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</si>
  <si>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</si>
  <si>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</si>
  <si>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</si>
  <si>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</si>
  <si>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</si>
  <si>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</si>
  <si>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</si>
  <si>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</si>
  <si>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</si>
  <si>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</si>
  <si>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</si>
  <si>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</si>
  <si>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</si>
  <si>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</si>
  <si>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</si>
  <si>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</si>
  <si>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</si>
  <si>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</si>
  <si>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</si>
  <si>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</si>
  <si>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</si>
  <si>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</si>
  <si>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</si>
  <si>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</si>
  <si>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</si>
  <si>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</si>
  <si>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</si>
  <si>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</si>
  <si>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</si>
  <si>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</si>
  <si>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</si>
  <si>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</si>
  <si>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</si>
  <si>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</si>
  <si>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</si>
  <si>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</si>
  <si>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</si>
  <si>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</si>
  <si>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</si>
  <si>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</si>
  <si>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</si>
  <si>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</si>
  <si>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</si>
  <si>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</si>
  <si>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</si>
  <si>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</si>
  <si>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</si>
  <si>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</si>
  <si>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</si>
  <si>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</si>
  <si>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</si>
  <si>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</si>
  <si>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</si>
  <si>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</si>
  <si>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</si>
  <si>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</si>
  <si>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</si>
  <si>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</si>
  <si>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</si>
  <si>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</si>
  <si>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</si>
  <si>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</si>
  <si>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</si>
  <si>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</si>
  <si>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</si>
  <si>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</si>
  <si>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</si>
  <si>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</si>
  <si>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</si>
  <si>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</si>
  <si>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</si>
  <si>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</si>
  <si>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</si>
  <si>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</si>
  <si>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</si>
  <si>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</si>
  <si>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</si>
  <si>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</si>
  <si>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</si>
  <si>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</si>
  <si>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</si>
  <si>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</si>
  <si>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</si>
  <si>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</si>
  <si>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</si>
  <si>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</si>
  <si>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</si>
  <si>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</si>
  <si>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</si>
  <si>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</si>
  <si>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</si>
  <si>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</si>
  <si>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</si>
  <si>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</si>
  <si>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</si>
  <si>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</si>
  <si>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</si>
  <si>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</si>
  <si>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</si>
  <si>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</si>
  <si>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</si>
  <si>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</si>
  <si>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</si>
  <si>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</si>
  <si>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</si>
  <si>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</si>
  <si>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</si>
  <si>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</si>
  <si>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</si>
  <si>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</si>
  <si>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</si>
  <si>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</si>
  <si>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</si>
  <si>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</si>
  <si>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</si>
  <si>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</si>
  <si>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</si>
  <si>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</si>
  <si>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</si>
  <si>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</si>
  <si>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</si>
  <si>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</si>
  <si>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</si>
  <si>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</si>
  <si>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</si>
  <si>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</si>
  <si>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</si>
  <si>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</si>
  <si>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</si>
  <si>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</si>
  <si>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</si>
  <si>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</si>
  <si>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</si>
  <si>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</si>
  <si>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</si>
  <si>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</si>
  <si>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</si>
  <si>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</si>
  <si>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</si>
  <si>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</si>
  <si>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</si>
  <si>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</si>
  <si>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</si>
  <si>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</si>
  <si>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</si>
  <si>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</si>
  <si>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</si>
  <si>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</si>
  <si>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</si>
  <si>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</si>
  <si>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</si>
  <si>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</si>
  <si>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</si>
  <si>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</si>
  <si>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</si>
  <si>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</si>
  <si>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</si>
  <si>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</si>
  <si>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</si>
  <si>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</si>
  <si>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</si>
  <si>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</si>
  <si>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</si>
  <si>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</si>
  <si>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</si>
  <si>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</si>
  <si>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</si>
  <si>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</si>
  <si>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</si>
  <si>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</si>
  <si>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</si>
  <si>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</si>
  <si>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</si>
  <si>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</si>
  <si>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</si>
  <si>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</si>
  <si>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</si>
  <si>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</si>
  <si>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</si>
  <si>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</si>
  <si>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</si>
  <si>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</si>
  <si>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</si>
  <si>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</si>
  <si>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</si>
  <si>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</si>
  <si>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</si>
  <si>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</si>
  <si>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</si>
  <si>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</si>
  <si>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</si>
  <si>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</si>
  <si>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</si>
  <si>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</si>
  <si>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</si>
  <si>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</si>
  <si>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</si>
  <si>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</si>
  <si>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</si>
  <si>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</si>
  <si>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</si>
  <si>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</si>
  <si>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</si>
  <si>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</si>
  <si>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</si>
  <si>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</si>
  <si>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</si>
  <si>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</si>
  <si>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</si>
  <si>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</si>
  <si>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</si>
  <si>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</si>
  <si>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</si>
  <si>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</si>
  <si>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</si>
  <si>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</si>
  <si>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</si>
  <si>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</si>
  <si>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</si>
  <si>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</si>
  <si>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</si>
  <si>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</si>
  <si>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</si>
  <si>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</si>
  <si>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</si>
  <si>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</si>
  <si>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</si>
  <si>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</si>
  <si>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</si>
  <si>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</si>
  <si>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</si>
  <si>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</si>
  <si>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</si>
  <si>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</si>
  <si>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</si>
  <si>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</si>
  <si>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</si>
  <si>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</si>
  <si>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</si>
  <si>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</si>
  <si>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</si>
  <si>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</si>
  <si>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</si>
  <si>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</si>
  <si>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</si>
  <si>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</si>
  <si>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</si>
  <si>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</si>
  <si>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</si>
  <si>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</si>
  <si>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</si>
  <si>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</si>
  <si>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</si>
  <si>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</si>
  <si>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</si>
  <si>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</si>
  <si>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</si>
  <si>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</si>
  <si>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</si>
  <si>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</si>
  <si>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</si>
  <si>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</si>
  <si>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</si>
  <si>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</si>
  <si>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</si>
  <si>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</si>
  <si>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</si>
  <si>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</si>
  <si>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</si>
  <si>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</si>
  <si>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</si>
  <si>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</si>
  <si>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</si>
  <si>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</si>
  <si>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</si>
  <si>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</si>
  <si>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</si>
  <si>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</si>
  <si>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</si>
  <si>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</si>
  <si>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</si>
  <si>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</si>
  <si>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</si>
  <si>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</si>
  <si>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</si>
  <si>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</si>
  <si>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</si>
  <si>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</si>
  <si>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</si>
  <si>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</si>
  <si>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</si>
  <si>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</si>
  <si>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</si>
  <si>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</si>
  <si>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</si>
  <si>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</si>
  <si>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</si>
  <si>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</si>
  <si>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</si>
  <si>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</si>
  <si>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</si>
  <si>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</si>
  <si>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</si>
  <si>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</si>
  <si>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</si>
  <si>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</si>
  <si>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</si>
  <si>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</si>
  <si>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</si>
  <si>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</si>
  <si>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</si>
  <si>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</si>
  <si>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</si>
  <si>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</si>
  <si>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</si>
  <si>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</si>
  <si>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</si>
  <si>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</si>
  <si>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</si>
  <si>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</si>
  <si>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</si>
  <si>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</si>
  <si>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</si>
  <si>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</si>
  <si>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</si>
  <si>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</si>
  <si>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</si>
  <si>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</si>
  <si>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</si>
  <si>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</si>
  <si>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</si>
  <si>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</si>
  <si>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</si>
  <si>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</si>
  <si>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</si>
  <si>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</si>
  <si>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</si>
  <si>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</si>
  <si>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</si>
  <si>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</si>
  <si>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</si>
  <si>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</si>
  <si>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</si>
  <si>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</si>
  <si>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</si>
  <si>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</si>
  <si>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</si>
  <si>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</si>
  <si>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</si>
  <si>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</si>
  <si>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</si>
  <si>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</si>
  <si>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</si>
  <si>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</si>
  <si>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</si>
  <si>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</si>
  <si>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</si>
  <si>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</si>
  <si>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</si>
  <si>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</si>
  <si>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</si>
  <si>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</si>
  <si>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</si>
  <si>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</si>
  <si>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</si>
  <si>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</si>
  <si>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</si>
  <si>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</si>
  <si>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</si>
  <si>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</si>
  <si>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</si>
  <si>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</si>
  <si>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</si>
  <si>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</si>
  <si>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</si>
  <si>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</si>
  <si>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</si>
  <si>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</si>
  <si>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</si>
  <si>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</si>
  <si>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</si>
  <si>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</si>
  <si>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</si>
  <si>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</si>
  <si>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</si>
  <si>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</si>
  <si>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</si>
  <si>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</si>
  <si>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</si>
  <si>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</si>
  <si>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</si>
  <si>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</si>
  <si>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</si>
  <si>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</si>
  <si>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</si>
  <si>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</si>
  <si>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</si>
  <si>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</si>
  <si>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</si>
  <si>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</si>
  <si>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</si>
  <si>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</si>
  <si>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</si>
  <si>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</si>
  <si>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</si>
  <si>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</si>
  <si>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</si>
  <si>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</si>
  <si>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</si>
  <si>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</si>
  <si>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</si>
  <si>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</si>
  <si>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</si>
  <si>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</si>
  <si>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</si>
  <si>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</si>
  <si>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</si>
  <si>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</si>
  <si>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</si>
  <si>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</si>
  <si>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</si>
  <si>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</si>
  <si>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</si>
  <si>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</si>
  <si>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</si>
  <si>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</si>
  <si>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</si>
  <si>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</si>
  <si>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</si>
  <si>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</si>
  <si>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</si>
  <si>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</si>
  <si>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</si>
  <si>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</si>
  <si>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</si>
  <si>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</si>
  <si>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</si>
  <si>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</si>
  <si>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</si>
  <si>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</si>
  <si>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</si>
  <si>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</si>
  <si>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</si>
  <si>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</si>
  <si>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</si>
  <si>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</si>
  <si>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</si>
  <si>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</si>
  <si>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</si>
  <si>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</si>
  <si>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</si>
  <si>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</si>
  <si>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</si>
  <si>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</si>
  <si>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</si>
  <si>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</si>
  <si>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</si>
  <si>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</si>
  <si>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</si>
  <si>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</si>
  <si>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</si>
  <si>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</si>
  <si>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</si>
  <si>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</si>
  <si>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</si>
  <si>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</si>
  <si>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</si>
  <si>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</si>
  <si>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</si>
  <si>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</si>
  <si>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</si>
  <si>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</si>
  <si>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</si>
  <si>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</si>
  <si>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</si>
  <si>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</si>
  <si>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</si>
  <si>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</si>
  <si>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</si>
  <si>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</si>
  <si>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</si>
  <si>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</si>
  <si>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</si>
  <si>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</si>
  <si>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</si>
  <si>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</si>
  <si>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</si>
  <si>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</si>
  <si>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</si>
  <si>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</si>
  <si>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</si>
  <si>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</si>
  <si>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</si>
  <si>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</si>
  <si>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</si>
  <si>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</si>
  <si>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</si>
  <si>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</si>
  <si>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</si>
  <si>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</si>
  <si>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</si>
  <si>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</si>
  <si>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</si>
  <si>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</si>
  <si>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</si>
  <si>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</si>
  <si>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</si>
  <si>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</si>
  <si>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</si>
  <si>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</si>
  <si>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</si>
  <si>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</si>
  <si>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</si>
  <si>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</si>
  <si>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</si>
  <si>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</si>
  <si>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</si>
  <si>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</si>
  <si>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</si>
  <si>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</si>
  <si>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</si>
  <si>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</si>
  <si>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</si>
  <si>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</si>
  <si>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</si>
  <si>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</si>
  <si>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</si>
  <si>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</si>
  <si>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</si>
  <si>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</si>
  <si>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</si>
  <si>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</si>
  <si>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</si>
  <si>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</si>
  <si>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</si>
  <si>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</si>
  <si>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</si>
  <si>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</si>
  <si>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</si>
  <si>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</si>
  <si>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</si>
  <si>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</si>
  <si>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</si>
  <si>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</si>
  <si>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</si>
  <si>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</si>
  <si>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</si>
  <si>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</si>
  <si>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</si>
  <si>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</si>
  <si>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</si>
  <si>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</si>
  <si>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</si>
  <si>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</si>
  <si>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</si>
  <si>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</si>
  <si>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</si>
  <si>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</si>
  <si>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</si>
  <si>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</si>
  <si>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</si>
  <si>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</si>
  <si>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</si>
  <si>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</si>
  <si>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</si>
  <si>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</si>
  <si>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</si>
  <si>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</si>
  <si>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</si>
  <si>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</si>
  <si>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</si>
  <si>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</si>
  <si>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</si>
  <si>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</si>
  <si>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</si>
  <si>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</si>
  <si>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</si>
  <si>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</si>
  <si>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</si>
  <si>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</si>
  <si>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</si>
  <si>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</si>
  <si>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</si>
  <si>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</si>
  <si>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</si>
  <si>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</si>
  <si>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</si>
  <si>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</si>
  <si>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</si>
  <si>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</si>
  <si>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</si>
  <si>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</si>
  <si>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</si>
  <si>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</si>
  <si>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</si>
  <si>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</si>
  <si>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</si>
  <si>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</si>
  <si>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</si>
  <si>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</si>
  <si>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</si>
  <si>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</si>
  <si>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</si>
  <si>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</si>
  <si>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</si>
  <si>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</si>
  <si>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</si>
  <si>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</si>
  <si>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</si>
  <si>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</si>
  <si>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</si>
  <si>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</si>
  <si>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</si>
  <si>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</si>
  <si>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</si>
  <si>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</si>
  <si>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</si>
  <si>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</si>
  <si>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</si>
  <si>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</si>
  <si>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</si>
  <si>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</si>
  <si>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</si>
  <si>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</si>
  <si>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</si>
  <si>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</si>
  <si>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</si>
  <si>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</si>
  <si>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</si>
  <si>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</si>
  <si>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</si>
  <si>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</si>
  <si>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</si>
  <si>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</si>
  <si>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</si>
  <si>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</si>
  <si>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</si>
  <si>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</si>
  <si>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</si>
  <si>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</si>
  <si>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</si>
  <si>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</si>
  <si>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</si>
  <si>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</si>
  <si>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</si>
  <si>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</si>
  <si>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</si>
  <si>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</si>
  <si>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</si>
  <si>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</si>
  <si>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</si>
  <si>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</si>
  <si>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</si>
  <si>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</si>
  <si>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</si>
  <si>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</si>
  <si>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</si>
  <si>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</si>
  <si>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</si>
  <si>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</si>
  <si>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</si>
  <si>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</si>
  <si>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</si>
  <si>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</si>
  <si>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</si>
  <si>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</si>
  <si>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</si>
  <si>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</si>
  <si>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</si>
  <si>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</si>
  <si>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</si>
  <si>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</si>
  <si>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</si>
  <si>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</si>
  <si>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</si>
  <si>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</si>
  <si>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</si>
  <si>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</si>
  <si>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</si>
  <si>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</si>
  <si>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</si>
  <si>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</si>
  <si>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</si>
  <si>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</si>
  <si>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</si>
  <si>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</si>
  <si>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</si>
  <si>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</si>
  <si>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</si>
  <si>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</si>
  <si>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</si>
  <si>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</si>
  <si>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</si>
  <si>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</si>
  <si>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</si>
  <si>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</si>
  <si>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</si>
  <si>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</si>
  <si>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</si>
  <si>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</si>
  <si>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</si>
  <si>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</si>
  <si>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</si>
  <si>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</si>
  <si>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</si>
  <si>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</si>
  <si>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</si>
  <si>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</si>
  <si>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</si>
  <si>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</si>
  <si>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</si>
  <si>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</si>
  <si>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</si>
  <si>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</si>
  <si>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</si>
  <si>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</si>
  <si>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</si>
  <si>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</si>
  <si>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</si>
  <si>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</si>
  <si>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</si>
  <si>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</si>
  <si>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</si>
  <si>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</si>
  <si>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</si>
  <si>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</si>
  <si>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</si>
  <si>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</si>
  <si>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</si>
  <si>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</si>
  <si>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</si>
  <si>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</si>
  <si>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</si>
  <si>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</si>
  <si>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</si>
  <si>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</si>
  <si>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</si>
  <si>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</si>
  <si>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</si>
  <si>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</si>
  <si>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</si>
  <si>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</si>
  <si>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</si>
  <si>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</si>
  <si>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</si>
  <si>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</si>
  <si>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</si>
  <si>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</si>
  <si>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</si>
  <si>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</si>
  <si>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</si>
  <si>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</si>
  <si>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</si>
  <si>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</si>
  <si>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</si>
  <si>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</si>
  <si>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</si>
  <si>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</si>
  <si>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</si>
  <si>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</si>
  <si>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</si>
  <si>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</si>
  <si>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</si>
  <si>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</si>
  <si>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</si>
  <si>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</si>
  <si>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</si>
  <si>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</si>
  <si>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</si>
  <si>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</si>
  <si>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</si>
  <si>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</si>
  <si>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</si>
  <si>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</si>
  <si>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</si>
  <si>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</si>
  <si>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</si>
  <si>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</si>
  <si>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</si>
  <si>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</si>
  <si>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</si>
  <si>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</si>
  <si>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</si>
  <si>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</si>
  <si>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</si>
  <si>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</si>
  <si>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</si>
  <si>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</si>
  <si>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</si>
  <si>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</si>
  <si>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</si>
  <si>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</si>
  <si>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</si>
  <si>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</si>
  <si>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</si>
  <si>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</si>
  <si>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</si>
  <si>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</si>
  <si>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</si>
  <si>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</si>
  <si>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</si>
  <si>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</si>
  <si>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</si>
  <si>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</si>
  <si>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</si>
  <si>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</si>
  <si>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</si>
  <si>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</si>
  <si>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</si>
  <si>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</si>
  <si>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</si>
  <si>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</si>
  <si>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</si>
  <si>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</si>
  <si>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</si>
  <si>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</si>
  <si>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</si>
  <si>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</si>
  <si>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</si>
  <si>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</si>
  <si>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</si>
  <si>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</si>
  <si>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</si>
  <si>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</si>
  <si>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</si>
  <si>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</si>
  <si>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</si>
  <si>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</si>
  <si>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</si>
  <si>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</si>
  <si>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</si>
  <si>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</si>
  <si>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</si>
  <si>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</si>
  <si>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</si>
  <si>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</si>
  <si>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</si>
  <si>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</si>
  <si>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</si>
  <si>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</si>
  <si>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</si>
  <si>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</si>
  <si>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</si>
  <si>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</si>
  <si>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</si>
  <si>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</si>
  <si>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</si>
  <si>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</si>
  <si>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</si>
  <si>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</si>
  <si>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</si>
  <si>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</si>
  <si>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</si>
  <si>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</si>
  <si>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</si>
  <si>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</si>
  <si>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</si>
  <si>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</si>
  <si>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</si>
  <si>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</si>
  <si>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</si>
  <si>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</si>
  <si>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</si>
  <si>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</si>
  <si>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</si>
  <si>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</si>
  <si>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</si>
  <si>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</si>
  <si>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</si>
  <si>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</si>
  <si>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</si>
  <si>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</si>
  <si>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</si>
  <si>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</si>
  <si>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</si>
  <si>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</si>
  <si>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</si>
  <si>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</si>
  <si>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</si>
  <si>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</si>
  <si>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</si>
  <si>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</si>
  <si>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</si>
  <si>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</si>
  <si>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</si>
  <si>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</si>
  <si>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</si>
  <si>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</si>
  <si>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</si>
  <si>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</si>
  <si>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</si>
  <si>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</si>
  <si>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</si>
  <si>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</si>
  <si>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</si>
  <si>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</si>
  <si>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</si>
  <si>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</si>
  <si>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</si>
  <si>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</si>
  <si>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</si>
  <si>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</si>
  <si>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</si>
  <si>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</si>
  <si>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</si>
  <si>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</si>
  <si>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</si>
  <si>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</si>
  <si>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</si>
  <si>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</si>
  <si>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</si>
  <si>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</si>
  <si>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</si>
  <si>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</si>
  <si>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</si>
  <si>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</si>
  <si>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</si>
  <si>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</si>
  <si>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</si>
  <si>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</si>
  <si>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</si>
  <si>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</si>
  <si>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</si>
  <si>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</si>
  <si>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</si>
  <si>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</si>
  <si>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</si>
  <si>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</si>
  <si>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</si>
  <si>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</si>
  <si>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</si>
  <si>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</si>
  <si>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</si>
  <si>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</si>
  <si>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</si>
  <si>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</si>
  <si>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</si>
  <si>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</si>
  <si>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</si>
  <si>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</si>
  <si>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</si>
  <si>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</si>
  <si>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</si>
  <si>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</si>
  <si>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</si>
  <si>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</si>
  <si>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</si>
  <si>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</si>
  <si>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</si>
  <si>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</si>
  <si>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</si>
  <si>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</si>
  <si>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</si>
  <si>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</si>
  <si>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</si>
  <si>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</si>
  <si>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</si>
  <si>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</si>
  <si>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</si>
  <si>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</si>
  <si>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</si>
  <si>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</si>
  <si>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</si>
  <si>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</si>
  <si>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</si>
  <si>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</si>
  <si>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</si>
  <si>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</si>
  <si>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</si>
  <si>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</si>
  <si>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</si>
  <si>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</si>
  <si>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</si>
  <si>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</si>
  <si>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</si>
  <si>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</si>
  <si>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</si>
  <si>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</si>
  <si>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</si>
  <si>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</si>
  <si>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</si>
  <si>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</si>
  <si>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</si>
  <si>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</si>
  <si>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</si>
  <si>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</si>
  <si>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</si>
  <si>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</si>
  <si>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</si>
  <si>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</si>
  <si>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</si>
  <si>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</si>
  <si>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</si>
  <si>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</si>
  <si>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</si>
  <si>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</si>
  <si>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</si>
  <si>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</si>
  <si>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</si>
  <si>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</si>
  <si>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</si>
  <si>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</si>
  <si>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</si>
  <si>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</si>
  <si>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</si>
  <si>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</si>
  <si>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</si>
  <si>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</si>
  <si>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</si>
  <si>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</si>
  <si>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</si>
  <si>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</si>
  <si>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</si>
  <si>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</si>
  <si>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</si>
  <si>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</si>
  <si>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</si>
  <si>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</si>
  <si>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</si>
  <si>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</si>
  <si>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</si>
  <si>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</si>
  <si>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</si>
  <si>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</si>
  <si>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</si>
  <si>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</si>
  <si>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</si>
  <si>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</si>
  <si>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</si>
  <si>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</si>
  <si>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</si>
  <si>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</si>
  <si>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</si>
  <si>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</si>
  <si>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</si>
  <si>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</si>
  <si>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</si>
  <si>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</si>
  <si>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</si>
  <si>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</si>
  <si>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</si>
  <si>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</si>
  <si>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</si>
  <si>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</si>
  <si>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</si>
  <si>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</si>
  <si>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</si>
  <si>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</si>
  <si>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</si>
  <si>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</si>
  <si>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</si>
  <si>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</si>
  <si>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</si>
  <si>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</si>
  <si>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</si>
  <si>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</si>
  <si>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</si>
  <si>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</si>
  <si>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</si>
  <si>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</si>
  <si>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</si>
  <si>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</si>
  <si>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</si>
  <si>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</si>
  <si>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</si>
  <si>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</si>
  <si>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</si>
  <si>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</si>
  <si>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</si>
  <si>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</si>
  <si>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</si>
  <si>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</si>
  <si>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</si>
  <si>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</si>
  <si>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</si>
  <si>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</si>
  <si>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</si>
  <si>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</si>
  <si>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</si>
  <si>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</si>
  <si>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</si>
  <si>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</si>
  <si>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</si>
  <si>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</si>
  <si>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</si>
  <si>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</si>
  <si>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</si>
  <si>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</si>
  <si>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</si>
  <si>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</si>
  <si>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</si>
  <si>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</si>
  <si>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</si>
  <si>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</si>
  <si>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</si>
  <si>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</si>
  <si>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</si>
  <si>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</si>
  <si>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</si>
  <si>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</si>
  <si>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</si>
  <si>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</si>
  <si>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</si>
  <si>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</si>
  <si>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</si>
  <si>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</si>
  <si>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</si>
  <si>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</si>
  <si>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</si>
  <si>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</si>
  <si>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</si>
  <si>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</si>
  <si>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</si>
  <si>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</si>
  <si>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</si>
  <si>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</si>
  <si>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</si>
  <si>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</si>
  <si>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</si>
  <si>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</si>
  <si>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</si>
  <si>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</si>
  <si>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</si>
  <si>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</si>
  <si>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</si>
  <si>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</si>
  <si>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</si>
  <si>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</si>
  <si>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</si>
  <si>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</si>
  <si>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</si>
  <si>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</si>
  <si>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</si>
  <si>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</si>
  <si>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</si>
  <si>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</si>
  <si>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</si>
  <si>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</si>
  <si>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</si>
  <si>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</si>
  <si>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</si>
  <si>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</si>
  <si>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</si>
  <si>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</si>
  <si>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</si>
  <si>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</si>
  <si>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</si>
  <si>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</si>
  <si>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</si>
  <si>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</si>
  <si>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</si>
  <si>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</si>
  <si>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</si>
  <si>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</si>
  <si>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</si>
  <si>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</si>
  <si>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</si>
  <si>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</si>
  <si>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</si>
  <si>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</si>
  <si>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</si>
  <si>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</si>
  <si>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</si>
  <si>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</si>
  <si>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</si>
  <si>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</si>
  <si>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</si>
  <si>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</si>
  <si>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</si>
  <si>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</si>
  <si>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</si>
  <si>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</si>
  <si>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</si>
  <si>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</si>
  <si>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</si>
  <si>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</si>
  <si>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</si>
  <si>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</si>
  <si>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</si>
  <si>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</si>
  <si>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</si>
  <si>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</si>
  <si>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</si>
  <si>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</si>
  <si>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</si>
  <si>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</si>
  <si>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</si>
  <si>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</si>
  <si>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</si>
  <si>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</si>
  <si>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</si>
  <si>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</si>
  <si>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</si>
  <si>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</si>
  <si>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</si>
  <si>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</si>
  <si>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</si>
  <si>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</si>
  <si>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</si>
  <si>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</si>
  <si>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</si>
  <si>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</si>
  <si>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</si>
  <si>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</si>
  <si>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</si>
  <si>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</si>
  <si>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</si>
  <si>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</si>
  <si>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</si>
  <si>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</si>
  <si>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</si>
  <si>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</si>
  <si>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</si>
  <si>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</si>
  <si>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</si>
  <si>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</si>
  <si>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</si>
  <si>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</si>
  <si>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</si>
  <si>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</si>
  <si>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</si>
  <si>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</si>
  <si>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</si>
  <si>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</si>
  <si>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</si>
  <si>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</si>
  <si>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</si>
  <si>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</si>
  <si>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</si>
  <si>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</si>
  <si>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</si>
  <si>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</si>
  <si>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</si>
  <si>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</si>
  <si>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</si>
  <si>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</si>
  <si>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</si>
  <si>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</si>
  <si>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</si>
  <si>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</si>
  <si>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</si>
  <si>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</si>
  <si>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</si>
  <si>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</si>
  <si>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</si>
  <si>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</si>
  <si>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</si>
  <si>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</si>
  <si>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</si>
  <si>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</si>
  <si>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</si>
  <si>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</si>
  <si>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</si>
  <si>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</si>
  <si>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</si>
  <si>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</si>
  <si>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</si>
  <si>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</si>
  <si>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</si>
  <si>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</si>
  <si>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</si>
  <si>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</si>
  <si>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</si>
  <si>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</si>
  <si>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</si>
  <si>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</si>
  <si>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</si>
  <si>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</si>
  <si>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</si>
  <si>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</si>
  <si>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</si>
  <si>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</si>
  <si>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</si>
  <si>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</si>
  <si>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</si>
  <si>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</si>
  <si>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</si>
  <si>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</si>
  <si>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</si>
  <si>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</si>
  <si>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</si>
  <si>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</si>
  <si>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</si>
  <si>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</si>
  <si>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</si>
  <si>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</si>
  <si>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</si>
  <si>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</si>
  <si>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</si>
  <si>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</si>
  <si>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</si>
  <si>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</si>
  <si>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</si>
  <si>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</si>
  <si>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</si>
  <si>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</si>
  <si>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</si>
  <si>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</si>
  <si>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</si>
  <si>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</si>
  <si>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</si>
  <si>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</si>
  <si>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</si>
  <si>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</si>
  <si>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</si>
  <si>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</si>
  <si>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</si>
  <si>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</si>
  <si>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</si>
  <si>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</si>
  <si>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</si>
  <si>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</si>
  <si>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</si>
  <si>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</si>
  <si>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</si>
  <si>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</si>
  <si>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</si>
  <si>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</si>
  <si>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</si>
  <si>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</si>
  <si>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</si>
  <si>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</si>
  <si>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</si>
  <si>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</si>
  <si>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</si>
  <si>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</si>
  <si>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</si>
  <si>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</si>
  <si>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</si>
  <si>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</si>
  <si>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</si>
  <si>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</si>
  <si>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</si>
  <si>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</si>
  <si>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</si>
  <si>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</si>
  <si>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</si>
  <si>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</si>
  <si>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</si>
  <si>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</si>
  <si>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</si>
  <si>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</si>
  <si>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</si>
  <si>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</si>
  <si>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</si>
  <si>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</si>
  <si>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</si>
  <si>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</si>
  <si>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</si>
  <si>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</si>
  <si>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</si>
  <si>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</si>
  <si>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</si>
  <si>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</si>
  <si>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</si>
  <si>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</si>
  <si>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</si>
  <si>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</si>
  <si>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</si>
  <si>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</si>
  <si>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</si>
  <si>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</si>
  <si>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</si>
  <si>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</si>
  <si>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</si>
  <si>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</si>
  <si>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</si>
  <si>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</si>
  <si>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</si>
  <si>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</si>
  <si>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</si>
  <si>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</si>
  <si>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</si>
  <si>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</si>
  <si>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</si>
  <si>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</si>
  <si>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</si>
  <si>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</si>
  <si>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</si>
  <si>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</si>
  <si>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</si>
  <si>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</si>
  <si>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</si>
  <si>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</si>
  <si>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</si>
  <si>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</si>
  <si>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</si>
  <si>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</si>
  <si>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</si>
  <si>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</si>
  <si>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</si>
  <si>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</si>
  <si>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</si>
  <si>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</si>
  <si>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</si>
  <si>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</si>
  <si>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</si>
  <si>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</si>
  <si>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</si>
  <si>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</si>
  <si>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</si>
  <si>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</si>
  <si>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</si>
  <si>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</si>
  <si>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</si>
  <si>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</si>
  <si>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</si>
  <si>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</si>
  <si>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</si>
  <si>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</si>
  <si>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</si>
  <si>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</si>
  <si>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</si>
  <si>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</si>
  <si>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</si>
  <si>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</si>
  <si>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</si>
  <si>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</si>
  <si>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</si>
  <si>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</si>
  <si>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</si>
  <si>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</si>
  <si>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</si>
  <si>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</si>
  <si>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</si>
  <si>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</si>
  <si>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</si>
  <si>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</si>
  <si>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</si>
  <si>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</si>
  <si>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</si>
  <si>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</si>
  <si>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</si>
  <si>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</si>
  <si>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</si>
  <si>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</si>
  <si>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</si>
  <si>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</si>
  <si>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</si>
  <si>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</si>
  <si>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</si>
  <si>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</si>
  <si>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</si>
  <si>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</si>
  <si>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</si>
  <si>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</si>
  <si>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</si>
  <si>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</si>
  <si>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</si>
  <si>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</si>
  <si>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</si>
  <si>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</si>
  <si>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</si>
  <si>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</si>
  <si>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</si>
  <si>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</si>
  <si>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</si>
  <si>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</si>
  <si>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</si>
  <si>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</si>
  <si>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</si>
  <si>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</si>
  <si>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</si>
  <si>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</si>
  <si>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</si>
  <si>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</si>
  <si>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</si>
  <si>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</si>
  <si>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</si>
  <si>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</si>
  <si>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</si>
  <si>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</si>
  <si>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</si>
  <si>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</si>
  <si>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</si>
  <si>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</si>
  <si>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</si>
  <si>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</si>
  <si>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</si>
  <si>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</si>
  <si>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</si>
  <si>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</si>
  <si>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</si>
  <si>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</si>
  <si>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</si>
  <si>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</si>
  <si>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</si>
  <si>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</si>
  <si>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</si>
  <si>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</si>
  <si>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</si>
  <si>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</si>
  <si>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</si>
  <si>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</si>
  <si>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</si>
  <si>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</si>
  <si>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</si>
  <si>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</si>
  <si>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</si>
  <si>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</si>
  <si>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</si>
  <si>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</si>
  <si>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</si>
  <si>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</si>
  <si>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</si>
  <si>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</si>
  <si>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</si>
  <si>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</si>
  <si>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</si>
  <si>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</si>
  <si>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</si>
  <si>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</si>
  <si>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</si>
  <si>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</si>
  <si>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</si>
  <si>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</si>
  <si>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</si>
  <si>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</si>
  <si>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</si>
  <si>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</si>
  <si>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</si>
  <si>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</si>
  <si>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</si>
  <si>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</si>
  <si>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</si>
  <si>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</si>
  <si>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</si>
  <si>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</si>
  <si>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</si>
  <si>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</si>
  <si>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</si>
  <si>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</si>
  <si>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</si>
  <si>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</si>
  <si>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</si>
  <si>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</si>
  <si>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</si>
  <si>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</si>
  <si>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</si>
  <si>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</si>
  <si>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</si>
  <si>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</si>
  <si>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</si>
  <si>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</si>
  <si>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</si>
  <si>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</si>
  <si>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</si>
  <si>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</si>
  <si>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</si>
  <si>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</si>
  <si>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</si>
  <si>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</si>
  <si>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</si>
  <si>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</si>
  <si>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</si>
  <si>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</si>
  <si>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</si>
  <si>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</si>
  <si>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</si>
  <si>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</si>
  <si>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</si>
  <si>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</si>
  <si>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</si>
  <si>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</si>
  <si>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</si>
  <si>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</si>
  <si>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</si>
  <si>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</si>
  <si>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</si>
  <si>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</si>
  <si>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</si>
  <si>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</si>
  <si>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</si>
  <si>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</si>
  <si>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</si>
  <si>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</si>
  <si>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</si>
  <si>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</si>
  <si>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</si>
  <si>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</si>
  <si>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</si>
  <si>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</si>
  <si>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</si>
  <si>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</si>
  <si>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</si>
  <si>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</si>
  <si>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</si>
  <si>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</si>
  <si>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</si>
  <si>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</si>
  <si>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</si>
  <si>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</si>
  <si>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</si>
  <si>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</si>
  <si>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</si>
  <si>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</si>
  <si>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</si>
  <si>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</si>
  <si>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</si>
  <si>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</si>
  <si>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</si>
  <si>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</si>
  <si>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</si>
  <si>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</si>
  <si>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</si>
  <si>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</si>
  <si>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</si>
  <si>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</si>
  <si>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</si>
  <si>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</si>
  <si>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</si>
  <si>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</si>
  <si>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</si>
  <si>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</si>
  <si>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</si>
  <si>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</si>
  <si>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</si>
  <si>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</si>
  <si>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</si>
  <si>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</si>
  <si>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</si>
  <si>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</si>
  <si>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</si>
  <si>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</si>
  <si>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</si>
  <si>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</si>
  <si>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</si>
  <si>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</si>
  <si>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</si>
  <si>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</si>
  <si>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</si>
  <si>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</si>
  <si>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</si>
  <si>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</si>
  <si>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</si>
  <si>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</si>
  <si>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</si>
  <si>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</si>
  <si>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</si>
  <si>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</si>
  <si>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</si>
  <si>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</si>
  <si>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</si>
  <si>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</si>
  <si>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</si>
  <si>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</si>
  <si>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</si>
  <si>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</si>
  <si>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</si>
  <si>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</si>
  <si>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</si>
  <si>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</si>
  <si>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</si>
  <si>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</si>
  <si>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</si>
  <si>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</si>
  <si>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</si>
  <si>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</si>
  <si>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</si>
  <si>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</si>
  <si>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</si>
  <si>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</si>
  <si>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</si>
  <si>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</si>
  <si>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</si>
  <si>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</si>
  <si>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</si>
  <si>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</si>
  <si>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</si>
  <si>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</si>
  <si>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</si>
  <si>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</si>
  <si>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</si>
  <si>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</si>
  <si>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</si>
  <si>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</si>
  <si>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</si>
  <si>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</si>
  <si>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</si>
  <si>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</si>
  <si>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</si>
  <si>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</si>
  <si>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</si>
  <si>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</si>
  <si>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</si>
  <si>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</si>
  <si>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</si>
  <si>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</si>
  <si>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</si>
  <si>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</si>
  <si>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</si>
  <si>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</si>
  <si>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</si>
  <si>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</si>
  <si>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</si>
  <si>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</si>
  <si>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</si>
  <si>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</si>
  <si>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</si>
  <si>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</si>
  <si>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</si>
  <si>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</si>
  <si>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</si>
  <si>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</si>
  <si>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</si>
  <si>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</si>
  <si>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</si>
  <si>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</si>
  <si>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</si>
  <si>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</si>
  <si>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</si>
  <si>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</si>
  <si>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</si>
  <si>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</si>
  <si>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</si>
  <si>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</si>
  <si>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</si>
  <si>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</si>
  <si>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</si>
  <si>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</si>
  <si>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</si>
  <si>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</si>
  <si>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</si>
  <si>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</si>
  <si>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</si>
  <si>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</si>
  <si>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</si>
  <si>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</si>
  <si>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</si>
  <si>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</si>
  <si>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</si>
  <si>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</si>
  <si>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</si>
  <si>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</si>
  <si>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</si>
  <si>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</si>
  <si>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</si>
  <si>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</si>
  <si>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</si>
  <si>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</si>
  <si>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</si>
  <si>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</si>
  <si>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</si>
  <si>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</si>
  <si>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</si>
  <si>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</si>
  <si>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</si>
  <si>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</si>
  <si>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</si>
  <si>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</si>
  <si>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</si>
  <si>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</si>
  <si>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</si>
  <si>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</si>
  <si>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</si>
  <si>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</si>
  <si>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</si>
  <si>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</si>
  <si>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</si>
  <si>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</si>
  <si>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</si>
  <si>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</si>
  <si>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</si>
  <si>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</si>
  <si>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</si>
  <si>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</si>
  <si>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</si>
  <si>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</si>
  <si>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</si>
  <si>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</si>
  <si>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</si>
  <si>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</si>
  <si>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</si>
  <si>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</si>
  <si>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</si>
  <si>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</si>
  <si>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</si>
  <si>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</si>
  <si>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</si>
  <si>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</si>
  <si>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</si>
  <si>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</si>
  <si>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</si>
  <si>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</si>
  <si>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</si>
  <si>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</si>
  <si>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</si>
  <si>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</si>
  <si>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</si>
  <si>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</si>
  <si>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</si>
  <si>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</si>
  <si>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</si>
  <si>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</si>
  <si>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</si>
  <si>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</si>
  <si>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</si>
  <si>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</si>
  <si>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</si>
  <si>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</si>
  <si>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</si>
  <si>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</si>
  <si>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</si>
  <si>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</si>
  <si>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</si>
  <si>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</si>
  <si>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</si>
  <si>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</si>
  <si>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</si>
  <si>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</si>
  <si>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</si>
  <si>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</si>
  <si>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</si>
  <si>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</si>
  <si>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</si>
  <si>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</si>
  <si>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</si>
  <si>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</si>
  <si>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</si>
  <si>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</si>
  <si>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</si>
  <si>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</si>
  <si>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</si>
  <si>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</si>
  <si>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</si>
  <si>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</si>
  <si>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</si>
  <si>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</si>
  <si>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</si>
  <si>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</si>
  <si>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</si>
  <si>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</si>
  <si>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</si>
  <si>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</si>
  <si>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</si>
  <si>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</si>
  <si>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</si>
  <si>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</si>
  <si>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</si>
  <si>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</si>
  <si>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</si>
  <si>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</si>
  <si>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</si>
  <si>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</si>
  <si>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</si>
  <si>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</si>
  <si>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</si>
  <si>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</si>
  <si>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</si>
  <si>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</si>
  <si>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</si>
  <si>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</si>
  <si>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</si>
  <si>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</si>
  <si>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</si>
  <si>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</si>
  <si>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</si>
  <si>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</si>
  <si>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</si>
  <si>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</si>
  <si>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</si>
  <si>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</si>
  <si>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</si>
  <si>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</si>
  <si>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</si>
  <si>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</si>
  <si>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</si>
  <si>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</si>
  <si>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</si>
  <si>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</si>
  <si>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</si>
  <si>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</si>
  <si>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</si>
  <si>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</si>
  <si>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</si>
  <si>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</si>
  <si>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</si>
  <si>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</si>
  <si>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</si>
  <si>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</si>
  <si>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</si>
  <si>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</si>
  <si>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</si>
  <si>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</si>
  <si>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</si>
  <si>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</si>
  <si>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</si>
  <si>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</si>
  <si>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</si>
  <si>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</si>
  <si>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</si>
  <si>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</si>
  <si>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</si>
  <si>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</si>
  <si>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</si>
  <si>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</si>
  <si>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</si>
  <si>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</si>
  <si>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</si>
  <si>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</si>
  <si>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</si>
  <si>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</si>
  <si>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</si>
  <si>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</si>
  <si>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</si>
  <si>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</si>
  <si>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</si>
  <si>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</si>
  <si>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</si>
  <si>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</si>
  <si>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</si>
  <si>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</si>
  <si>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</si>
  <si>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</si>
  <si>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</si>
  <si>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</si>
  <si>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</si>
  <si>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</si>
  <si>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</si>
  <si>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</si>
  <si>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</si>
  <si>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</si>
  <si>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</si>
  <si>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</si>
  <si>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</si>
  <si>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</si>
  <si>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</si>
  <si>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</si>
  <si>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</si>
  <si>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</si>
  <si>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</si>
  <si>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</si>
  <si>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</si>
  <si>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</si>
  <si>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</si>
  <si>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</si>
  <si>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</si>
  <si>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</si>
  <si>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</si>
  <si>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</si>
  <si>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</si>
  <si>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</si>
  <si>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</si>
  <si>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</si>
  <si>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</si>
  <si>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</si>
  <si>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</si>
  <si>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</si>
  <si>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</si>
  <si>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</si>
  <si>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</si>
  <si>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</si>
  <si>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</si>
  <si>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</si>
  <si>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</si>
  <si>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</si>
  <si>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</si>
  <si>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</si>
  <si>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</si>
  <si>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</si>
  <si>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</si>
  <si>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</si>
  <si>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</si>
  <si>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</si>
  <si>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</si>
  <si>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</si>
  <si>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</si>
  <si>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</si>
  <si>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</si>
  <si>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</si>
  <si>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</si>
  <si>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</si>
  <si>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</si>
  <si>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</si>
  <si>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</si>
  <si>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</si>
  <si>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</si>
  <si>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</si>
  <si>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</si>
  <si>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</si>
  <si>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</si>
  <si>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</si>
  <si>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</si>
  <si>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</si>
  <si>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</si>
  <si>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</si>
  <si>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</si>
  <si>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</si>
  <si>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</si>
  <si>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</si>
  <si>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</si>
  <si>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</si>
  <si>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</si>
  <si>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</si>
  <si>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</si>
  <si>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</si>
  <si>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</si>
  <si>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</si>
  <si>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</si>
  <si>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</si>
  <si>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</si>
  <si>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</si>
  <si>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</si>
  <si>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</si>
  <si>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</si>
  <si>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</si>
  <si>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</si>
  <si>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</si>
  <si>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</si>
  <si>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</si>
  <si>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</si>
  <si>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</si>
  <si>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</si>
  <si>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</si>
  <si>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</si>
  <si>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</si>
  <si>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</si>
  <si>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</si>
  <si>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</si>
  <si>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</si>
  <si>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</si>
  <si>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</si>
  <si>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</si>
  <si>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</si>
  <si>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</si>
  <si>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</si>
  <si>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</si>
  <si>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</si>
  <si>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</si>
  <si>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</si>
  <si>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</si>
  <si>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</si>
  <si>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</si>
  <si>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</si>
  <si>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</si>
  <si>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</si>
  <si>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</si>
  <si>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</si>
  <si>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</si>
  <si>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</si>
  <si>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</si>
  <si>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</si>
  <si>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</si>
  <si>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</si>
  <si>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</si>
  <si>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</si>
  <si>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</si>
  <si>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</si>
  <si>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</si>
  <si>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</si>
  <si>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</si>
  <si>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</si>
  <si>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</si>
  <si>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</si>
  <si>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</si>
  <si>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</si>
  <si>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</si>
  <si>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</si>
  <si>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</si>
  <si>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</si>
  <si>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</si>
  <si>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</si>
  <si>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</si>
  <si>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</si>
  <si>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</si>
  <si>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</si>
  <si>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</si>
  <si>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</si>
  <si>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</si>
  <si>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</si>
  <si>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</si>
  <si>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</si>
  <si>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</si>
  <si>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</si>
  <si>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</si>
  <si>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</si>
  <si>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</si>
  <si>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</si>
  <si>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</si>
  <si>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</si>
  <si>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</si>
  <si>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</si>
  <si>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</si>
  <si>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</si>
  <si>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</si>
  <si>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</si>
  <si>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</si>
  <si>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</si>
  <si>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</si>
  <si>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</si>
  <si>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</si>
  <si>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</si>
  <si>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</si>
  <si>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</si>
  <si>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</si>
  <si>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</si>
  <si>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</si>
  <si>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</si>
  <si>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</si>
  <si>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</si>
  <si>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</si>
  <si>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</si>
  <si>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</si>
  <si>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</si>
  <si>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</si>
  <si>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</si>
  <si>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</si>
  <si>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</si>
  <si>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</si>
  <si>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</si>
  <si>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</si>
  <si>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</si>
  <si>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</si>
  <si>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</si>
  <si>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</si>
  <si>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</si>
  <si>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</si>
  <si>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</si>
  <si>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</si>
  <si>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</si>
  <si>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</si>
  <si>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</si>
  <si>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</si>
  <si>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</si>
  <si>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</si>
  <si>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</si>
  <si>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</si>
  <si>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</si>
  <si>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</si>
  <si>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</si>
  <si>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</si>
  <si>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</si>
  <si>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</si>
  <si>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</si>
  <si>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</si>
  <si>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</si>
  <si>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</si>
  <si>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</si>
  <si>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</si>
  <si>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</si>
  <si>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</si>
  <si>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</si>
  <si>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</si>
  <si>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</si>
  <si>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</si>
  <si>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</si>
  <si>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</si>
  <si>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</si>
  <si>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</si>
  <si>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</si>
  <si>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</si>
  <si>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</si>
  <si>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</si>
  <si>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</si>
  <si>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</si>
  <si>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</si>
  <si>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</si>
  <si>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</si>
  <si>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</si>
  <si>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</si>
  <si>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</si>
  <si>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</si>
  <si>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</si>
  <si>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</si>
  <si>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</si>
  <si>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</si>
  <si>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</si>
  <si>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</si>
  <si>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</si>
  <si>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</si>
  <si>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</si>
  <si>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</si>
  <si>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</si>
  <si>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</si>
  <si>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</si>
  <si>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</si>
  <si>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</si>
  <si>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</si>
  <si>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</si>
  <si>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</si>
  <si>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</si>
  <si>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</si>
  <si>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</si>
  <si>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</si>
  <si>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</si>
  <si>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</si>
  <si>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</si>
  <si>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</si>
  <si>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</si>
  <si>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</si>
  <si>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</si>
  <si>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</si>
  <si>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</si>
  <si>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</si>
  <si>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</si>
  <si>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</si>
  <si>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</si>
  <si>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</si>
  <si>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</si>
  <si>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</si>
  <si>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</si>
  <si>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</si>
  <si>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</si>
  <si>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</si>
  <si>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</si>
  <si>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</si>
  <si>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</si>
  <si>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</si>
  <si>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</si>
  <si>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</si>
  <si>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</si>
  <si>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</si>
  <si>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</si>
  <si>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</si>
  <si>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</si>
  <si>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</si>
  <si>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</si>
  <si>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</si>
  <si>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</si>
  <si>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</si>
  <si>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</si>
  <si>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</si>
  <si>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</si>
  <si>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</si>
  <si>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</si>
  <si>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</si>
  <si>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</si>
  <si>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</si>
  <si>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</si>
  <si>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</si>
  <si>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</si>
  <si>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</si>
  <si>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</si>
  <si>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</si>
  <si>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</si>
  <si>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</si>
  <si>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</si>
  <si>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</si>
  <si>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</si>
  <si>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</si>
  <si>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</si>
  <si>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</si>
  <si>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</si>
  <si>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</si>
  <si>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</si>
  <si>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</si>
  <si>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</si>
  <si>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</si>
  <si>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</si>
  <si>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</si>
  <si>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</si>
  <si>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</si>
  <si>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</si>
  <si>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</si>
  <si>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</si>
  <si>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</si>
  <si>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</si>
  <si>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</si>
  <si>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</si>
  <si>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</si>
  <si>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</si>
  <si>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</si>
  <si>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</si>
  <si>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</si>
  <si>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</si>
  <si>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</si>
  <si>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</si>
  <si>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</si>
  <si>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</si>
  <si>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</si>
  <si>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</si>
  <si>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</si>
  <si>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</si>
  <si>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</si>
  <si>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</si>
  <si>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</si>
  <si>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</si>
  <si>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</si>
  <si>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</si>
  <si>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</si>
  <si>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</si>
  <si>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</si>
  <si>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</si>
  <si>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</si>
  <si>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</si>
  <si>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</si>
  <si>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</si>
  <si>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</si>
  <si>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</si>
  <si>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</si>
  <si>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</si>
  <si>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</si>
  <si>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</si>
  <si>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</si>
  <si>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</si>
  <si>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</si>
  <si>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</si>
  <si>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</si>
  <si>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</si>
  <si>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</si>
  <si>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</si>
  <si>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</si>
  <si>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</si>
  <si>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</si>
  <si>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</si>
  <si>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</si>
  <si>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</si>
  <si>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</si>
  <si>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</si>
  <si>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</si>
  <si>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</si>
  <si>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</si>
  <si>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</si>
  <si>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</si>
  <si>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</si>
  <si>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</si>
  <si>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</si>
  <si>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</si>
  <si>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</si>
  <si>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</si>
  <si>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</si>
  <si>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</si>
  <si>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</si>
  <si>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</si>
  <si>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</si>
  <si>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</si>
  <si>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</si>
  <si>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</si>
  <si>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</si>
  <si>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</si>
  <si>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</si>
  <si>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</si>
  <si>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</si>
  <si>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</si>
  <si>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</si>
  <si>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</si>
  <si>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</si>
  <si>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</si>
  <si>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</si>
  <si>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</si>
  <si>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</si>
  <si>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</si>
  <si>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</si>
  <si>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</si>
  <si>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</si>
  <si>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</si>
  <si>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</si>
  <si>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</si>
  <si>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</si>
  <si>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</si>
  <si>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</si>
  <si>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</si>
  <si>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</si>
  <si>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</si>
  <si>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</si>
  <si>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</si>
  <si>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</si>
  <si>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</si>
  <si>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</si>
  <si>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</si>
  <si>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</si>
  <si>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</si>
  <si>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</si>
  <si>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</si>
  <si>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</si>
  <si>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</si>
  <si>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</si>
  <si>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</si>
  <si>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</si>
  <si>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</si>
  <si>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</si>
  <si>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</si>
  <si>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</si>
  <si>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</si>
  <si>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</si>
  <si>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</si>
  <si>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</si>
  <si>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</si>
  <si>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</si>
  <si>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</si>
  <si>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</si>
  <si>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</si>
  <si>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</si>
  <si>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</si>
  <si>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</si>
  <si>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</si>
  <si>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</si>
  <si>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</si>
  <si>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</si>
  <si>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</si>
  <si>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</si>
  <si>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</si>
  <si>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</si>
  <si>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</si>
  <si>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</si>
  <si>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</si>
  <si>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</si>
  <si>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</si>
  <si>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</si>
  <si>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</si>
  <si>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</si>
  <si>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</si>
  <si>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</si>
  <si>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</si>
  <si>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</si>
  <si>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</si>
  <si>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</si>
  <si>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</si>
  <si>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</si>
  <si>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</si>
  <si>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</si>
  <si>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</si>
  <si>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</si>
  <si>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</si>
  <si>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</si>
  <si>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</si>
  <si>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</si>
  <si>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</si>
  <si>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</si>
  <si>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</si>
  <si>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</si>
  <si>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</si>
  <si>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</si>
  <si>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</si>
  <si>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</si>
  <si>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</si>
  <si>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</si>
  <si>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</si>
  <si>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</si>
  <si>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</si>
  <si>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</si>
  <si>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</si>
  <si>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</si>
  <si>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</si>
  <si>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</si>
  <si>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</si>
  <si>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</si>
  <si>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</si>
  <si>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</si>
  <si>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</si>
  <si>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</si>
  <si>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</si>
  <si>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</si>
  <si>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</si>
  <si>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</si>
  <si>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</si>
  <si>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</si>
  <si>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</si>
  <si>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</si>
  <si>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</si>
  <si>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</si>
  <si>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</si>
  <si>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</si>
  <si>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</si>
  <si>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</si>
  <si>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</si>
  <si>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</si>
  <si>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</si>
  <si>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</si>
  <si>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</si>
  <si>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</si>
  <si>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</si>
  <si>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</si>
  <si>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</si>
  <si>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</si>
  <si>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</si>
  <si>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</si>
  <si>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</si>
  <si>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</si>
  <si>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</si>
  <si>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</si>
  <si>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</si>
  <si>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</si>
  <si>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</si>
  <si>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</si>
  <si>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</si>
  <si>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</si>
  <si>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</si>
  <si>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</si>
  <si>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</si>
  <si>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</si>
  <si>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</si>
  <si>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</si>
  <si>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</si>
  <si>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</si>
  <si>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</si>
  <si>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</si>
  <si>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</si>
  <si>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</si>
  <si>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</si>
  <si>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</si>
  <si>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</si>
  <si>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</si>
  <si>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</si>
  <si>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</si>
  <si>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</si>
  <si>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</si>
  <si>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</si>
  <si>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</si>
  <si>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</si>
  <si>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</si>
  <si>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</si>
  <si>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</si>
  <si>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</si>
  <si>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</si>
  <si>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</si>
  <si>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</si>
  <si>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</si>
  <si>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</si>
  <si>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</si>
  <si>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</si>
  <si>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</si>
  <si>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</si>
  <si>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</si>
  <si>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</si>
  <si>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</si>
  <si>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</si>
  <si>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</si>
  <si>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</si>
  <si>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</si>
  <si>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</si>
  <si>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</si>
  <si>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</si>
  <si>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</si>
  <si>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</si>
  <si>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</si>
  <si>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</si>
  <si>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</si>
  <si>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</si>
  <si>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</si>
  <si>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</si>
  <si>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</si>
  <si>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</si>
  <si>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</si>
  <si>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</si>
  <si>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</si>
  <si>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</si>
  <si>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</si>
  <si>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</si>
  <si>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</si>
  <si>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</si>
  <si>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</si>
  <si>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</si>
  <si>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</si>
  <si>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</si>
  <si>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</si>
  <si>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</si>
  <si>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</si>
  <si>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</si>
  <si>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</si>
  <si>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</si>
  <si>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</si>
  <si>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</si>
  <si>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</si>
  <si>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</si>
  <si>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</si>
  <si>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</si>
  <si>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</si>
  <si>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</si>
  <si>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</si>
  <si>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</si>
  <si>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</si>
  <si>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</si>
  <si>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</si>
  <si>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</si>
  <si>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</si>
  <si>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</si>
  <si>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</si>
  <si>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</si>
  <si>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</si>
  <si>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</si>
  <si>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</si>
  <si>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</si>
  <si>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</si>
  <si>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</si>
  <si>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</si>
  <si>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</si>
  <si>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</si>
  <si>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</si>
  <si>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</si>
  <si>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</si>
  <si>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</si>
  <si>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 1000</t>
  </si>
  <si>
    <t>Row Labels</t>
  </si>
  <si>
    <t>Grand Total</t>
  </si>
  <si>
    <t>Column Labels</t>
  </si>
  <si>
    <t>Count of outcomes</t>
  </si>
  <si>
    <t>Goal (lower)</t>
  </si>
  <si>
    <t>Goal (higher)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</si>
  <si>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</si>
  <si>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</si>
  <si>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</si>
  <si>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</si>
  <si>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</si>
  <si>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</si>
  <si>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</si>
  <si>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</si>
  <si>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</si>
  <si>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</si>
  <si>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</si>
  <si>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</si>
  <si>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</si>
  <si>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</si>
  <si>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</si>
  <si>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</si>
  <si>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</si>
  <si>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</si>
  <si>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</si>
  <si>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</si>
  <si>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</si>
  <si>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</si>
  <si>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</si>
  <si>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</si>
  <si>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</si>
  <si>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</si>
  <si>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</si>
  <si>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</si>
  <si>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</si>
  <si>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</si>
  <si>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</si>
  <si>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</si>
  <si>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</si>
  <si>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</si>
  <si>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</si>
  <si>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</si>
  <si>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</si>
  <si>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</si>
  <si>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</si>
  <si>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</si>
  <si>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</si>
  <si>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</si>
  <si>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</si>
  <si>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</si>
  <si>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</si>
  <si>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</si>
  <si>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</si>
  <si>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</si>
  <si>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</si>
  <si>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</si>
  <si>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</si>
  <si>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</si>
  <si>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Launch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</si>
  <si>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</si>
  <si>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</si>
  <si>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</si>
  <si>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</si>
  <si>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</si>
  <si>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</si>
  <si>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</si>
  <si>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</si>
  <si>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</si>
  <si>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</si>
  <si>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</si>
  <si>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</si>
  <si>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</si>
  <si>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</si>
  <si>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Pledged</t>
  </si>
  <si>
    <t>Average Donation</t>
  </si>
  <si>
    <t>Backers</t>
  </si>
  <si>
    <t>The Hitchhiker’s Guide to the Family</t>
  </si>
  <si>
    <t>Visible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</si>
</sst>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1"/>
      <color rgb="FF444444"/>
      <name val="Calibri Light"/>
      <family val="2"/>
      <scheme val="major"/>
    </font>
    <font>
      <sz val="10"/>
      <color rgb="FFA5030B"/>
      <name val="Calibri Light"/>
      <family val="2"/>
      <scheme val="major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9" fontId="1" fillId="0" borderId="0" xfId="0" applyNumberFormat="1" applyFont="1"/>
    <xf numFmtId="9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</a:t>
            </a:r>
            <a:r>
              <a:rPr lang="en-CA" baseline="0"/>
              <a:t> Goals</a:t>
            </a:r>
          </a:p>
        </c:rich>
      </c:tx>
      <c:layout>
        <c:manualLayout>
          <c:xMode val="edge"/>
          <c:yMode val="edge"/>
          <c:x val="0.367725045007672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0.734375</c:v>
                </c:pt>
                <c:pt idx="1">
                  <c:v>0.71985157699443414</c:v>
                </c:pt>
                <c:pt idx="2">
                  <c:v>0.55029585798816572</c:v>
                </c:pt>
                <c:pt idx="3">
                  <c:v>0.52</c:v>
                </c:pt>
                <c:pt idx="4">
                  <c:v>0.48</c:v>
                </c:pt>
                <c:pt idx="5">
                  <c:v>0.45</c:v>
                </c:pt>
                <c:pt idx="6">
                  <c:v>0.16666666666666666</c:v>
                </c:pt>
                <c:pt idx="7">
                  <c:v>0.25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76-4F32-A737-095D4AB829F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0.234375</c:v>
                </c:pt>
                <c:pt idx="1">
                  <c:v>0.27087198515769945</c:v>
                </c:pt>
                <c:pt idx="2">
                  <c:v>0.44970414201183434</c:v>
                </c:pt>
                <c:pt idx="3">
                  <c:v>0.44</c:v>
                </c:pt>
                <c:pt idx="4">
                  <c:v>0.48</c:v>
                </c:pt>
                <c:pt idx="5">
                  <c:v>0.55000000000000004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76-4F32-A737-095D4AB829F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76-4F32-A737-095D4AB82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639736"/>
        <c:axId val="605641336"/>
      </c:lineChart>
      <c:catAx>
        <c:axId val="60563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641336"/>
        <c:crosses val="autoZero"/>
        <c:auto val="1"/>
        <c:lblAlgn val="ctr"/>
        <c:lblOffset val="100"/>
        <c:noMultiLvlLbl val="0"/>
      </c:catAx>
      <c:valAx>
        <c:axId val="60564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63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effectLst/>
              </a:rPr>
              <a:t>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A-4708-A9EF-D28C2C9776B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A-4708-A9EF-D28C2C9776B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1A-4708-A9EF-D28C2C977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481592"/>
        <c:axId val="847479992"/>
      </c:lineChart>
      <c:catAx>
        <c:axId val="847481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79992"/>
        <c:crosses val="autoZero"/>
        <c:auto val="1"/>
        <c:lblAlgn val="ctr"/>
        <c:lblOffset val="100"/>
        <c:noMultiLvlLbl val="0"/>
      </c:catAx>
      <c:valAx>
        <c:axId val="84747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81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46352541016406562"/>
          <c:y val="0.1609721179531050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'Parent Category Outcomes'!$B$5:$B$8</c:f>
              <c:numCache>
                <c:formatCode>General</c:formatCode>
                <c:ptCount val="3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0-4BD1-B1CD-39278B24DDAA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'Parent Category Outcomes'!$C$5:$C$8</c:f>
              <c:numCache>
                <c:formatCode>General</c:formatCode>
                <c:ptCount val="3"/>
                <c:pt idx="0">
                  <c:v>101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B0-4BD1-B1CD-39278B24DDAA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'Parent Category Outcomes'!$D$5:$D$8</c:f>
              <c:numCache>
                <c:formatCode>General</c:formatCode>
                <c:ptCount val="3"/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B0-4BD1-B1CD-39278B24DDAA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'Parent Category Outcomes'!$E$5:$E$8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B0-4BD1-B1CD-39278B24D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4278968"/>
        <c:axId val="541043568"/>
      </c:barChart>
      <c:catAx>
        <c:axId val="504278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43568"/>
        <c:crosses val="autoZero"/>
        <c:auto val="1"/>
        <c:lblAlgn val="ctr"/>
        <c:lblOffset val="100"/>
        <c:noMultiLvlLbl val="0"/>
      </c:catAx>
      <c:valAx>
        <c:axId val="54104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78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99060</xdr:colOff>
      <xdr:row>13</xdr:row>
      <xdr:rowOff>30480</xdr:rowOff>
    </xdr:from>
    <xdr:to>
      <xdr:col>9</xdr:col>
      <xdr:colOff>403860</xdr:colOff>
      <xdr:row>28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A6B75B-0447-4009-9959-6694AE50D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5</xdr:row>
      <xdr:rowOff>83820</xdr:rowOff>
    </xdr:from>
    <xdr:to>
      <xdr:col>14</xdr:col>
      <xdr:colOff>160020</xdr:colOff>
      <xdr:row>23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6A8F9F-A43F-46F5-8E6F-4C8AB9F72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18</xdr:row>
      <xdr:rowOff>114300</xdr:rowOff>
    </xdr:from>
    <xdr:to>
      <xdr:col>14</xdr:col>
      <xdr:colOff>99060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23A5AE-6128-4D8C-A76C-7089D163EB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-1-1-3-StarterBook%20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category Statistics"/>
      <sheetName val="Outcomes Based on Launch Date"/>
      <sheetName val="Outcomes Based on Launch Date 2"/>
      <sheetName val="Chart1"/>
      <sheetName val="Kickstarter"/>
      <sheetName val="Failed U.S. Kickstarters"/>
      <sheetName val="Descriptive Statistics"/>
      <sheetName val="Successful U.S. Kickstarters"/>
      <sheetName val="Edinburgh Research"/>
      <sheetName val="Parent Category Outcomes"/>
    </sheetNames>
    <sheetDataSet>
      <sheetData sheetId="0"/>
      <sheetData sheetId="1"/>
      <sheetData sheetId="2"/>
      <sheetData sheetId="3" refreshError="1"/>
      <sheetData sheetId="4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Support Circus Factory's new training space in Cork</v>
          </cell>
          <cell r="C2" t="str">
            <v>We have been working extra hard to get our new training space ready and with a little extra help we hope to dream big for the future!</v>
          </cell>
          <cell r="D2">
            <v>3400</v>
          </cell>
          <cell r="E2">
            <v>1570</v>
          </cell>
          <cell r="F2" t="str">
            <v>live</v>
          </cell>
          <cell r="G2" t="str">
            <v>IE</v>
          </cell>
          <cell r="H2" t="str">
            <v>EUR</v>
          </cell>
          <cell r="I2">
            <v>1491586534</v>
          </cell>
          <cell r="J2">
            <v>1488911734</v>
          </cell>
          <cell r="K2" t="b">
            <v>0</v>
          </cell>
          <cell r="L2">
            <v>46</v>
          </cell>
          <cell r="M2" t="b">
            <v>0</v>
          </cell>
          <cell r="N2" t="str">
            <v>theater/spaces</v>
          </cell>
          <cell r="O2">
            <v>46</v>
          </cell>
          <cell r="P2">
            <v>34.130000000000003</v>
          </cell>
        </row>
        <row r="3">
          <cell r="B3" t="str">
            <v>Hygienic Art Amphitheater Project New London, Connecticut</v>
          </cell>
          <cell r="C3" t="str">
            <v>The next phase of the evolution of Hygienic Art is the building of New London's first amphitheater, a covering for the Art Park.</v>
          </cell>
          <cell r="D3">
            <v>10000</v>
          </cell>
          <cell r="E3">
            <v>3441</v>
          </cell>
          <cell r="F3" t="str">
            <v>live</v>
          </cell>
          <cell r="G3" t="str">
            <v>US</v>
          </cell>
          <cell r="H3" t="str">
            <v>USD</v>
          </cell>
          <cell r="I3">
            <v>1491416077</v>
          </cell>
          <cell r="J3">
            <v>1488827677</v>
          </cell>
          <cell r="K3" t="b">
            <v>1</v>
          </cell>
          <cell r="L3">
            <v>26</v>
          </cell>
          <cell r="M3" t="b">
            <v>0</v>
          </cell>
          <cell r="N3" t="str">
            <v>theater/spaces</v>
          </cell>
          <cell r="O3">
            <v>34</v>
          </cell>
          <cell r="P3">
            <v>132.35</v>
          </cell>
        </row>
        <row r="4">
          <cell r="B4" t="str">
            <v>Bisagra Teatro: Foro Multidisciplinario</v>
          </cell>
          <cell r="C4" t="str">
            <v>Â¡Tu nuevo espacio cultural multidisciplinario en el centro de Pachuca, Hidalgo</v>
          </cell>
          <cell r="D4">
            <v>40000</v>
          </cell>
          <cell r="E4">
            <v>41500</v>
          </cell>
          <cell r="F4" t="str">
            <v>live</v>
          </cell>
          <cell r="G4" t="str">
            <v>MX</v>
          </cell>
          <cell r="H4" t="str">
            <v>MXN</v>
          </cell>
          <cell r="I4">
            <v>1490196830</v>
          </cell>
          <cell r="J4">
            <v>1485016430</v>
          </cell>
          <cell r="K4" t="b">
            <v>0</v>
          </cell>
          <cell r="L4">
            <v>45</v>
          </cell>
          <cell r="M4" t="b">
            <v>0</v>
          </cell>
          <cell r="N4" t="str">
            <v>theater/spaces</v>
          </cell>
          <cell r="O4">
            <v>104</v>
          </cell>
          <cell r="P4">
            <v>922.22</v>
          </cell>
        </row>
        <row r="5">
          <cell r="B5" t="str">
            <v>Little Red Brick House</v>
          </cell>
          <cell r="C5" t="str">
            <v>We plan to rescue, relocate, and repurpose, a historic Little Red Brick House, to be incorporated into a riverfront amphitheater.</v>
          </cell>
          <cell r="D5">
            <v>19000</v>
          </cell>
          <cell r="E5">
            <v>1145</v>
          </cell>
          <cell r="F5" t="str">
            <v>live</v>
          </cell>
          <cell r="G5" t="str">
            <v>US</v>
          </cell>
          <cell r="H5" t="str">
            <v>USD</v>
          </cell>
          <cell r="I5">
            <v>1491421314</v>
          </cell>
          <cell r="J5">
            <v>1487709714</v>
          </cell>
          <cell r="K5" t="b">
            <v>0</v>
          </cell>
          <cell r="L5">
            <v>7</v>
          </cell>
          <cell r="M5" t="b">
            <v>0</v>
          </cell>
          <cell r="N5" t="str">
            <v>theater/spaces</v>
          </cell>
          <cell r="O5">
            <v>6</v>
          </cell>
          <cell r="P5">
            <v>163.57</v>
          </cell>
        </row>
        <row r="6">
          <cell r="B6" t="str">
            <v>Fischer Theatre Marquee</v>
          </cell>
          <cell r="C6" t="str">
            <v>Help light the lights at the historic Fischer Theatre in Danville, IL.</v>
          </cell>
          <cell r="D6">
            <v>16500</v>
          </cell>
          <cell r="E6">
            <v>1739</v>
          </cell>
          <cell r="F6" t="str">
            <v>live</v>
          </cell>
          <cell r="G6" t="str">
            <v>US</v>
          </cell>
          <cell r="H6" t="str">
            <v>USD</v>
          </cell>
          <cell r="I6">
            <v>1490389158</v>
          </cell>
          <cell r="J6">
            <v>1486504758</v>
          </cell>
          <cell r="K6" t="b">
            <v>0</v>
          </cell>
          <cell r="L6">
            <v>8</v>
          </cell>
          <cell r="M6" t="b">
            <v>0</v>
          </cell>
          <cell r="N6" t="str">
            <v>theater/spaces</v>
          </cell>
          <cell r="O6">
            <v>11</v>
          </cell>
          <cell r="P6">
            <v>217.38</v>
          </cell>
        </row>
        <row r="7">
          <cell r="B7" t="str">
            <v>Nordo's Culinarium: Where Food Meets Art</v>
          </cell>
          <cell r="C7" t="str">
            <v>A place where innovation, food, creativity and performance live year round in a historic building in Pioneer Square.</v>
          </cell>
          <cell r="D7">
            <v>35000</v>
          </cell>
          <cell r="E7">
            <v>39304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1413442740</v>
          </cell>
          <cell r="J7">
            <v>1410937483</v>
          </cell>
          <cell r="K7" t="b">
            <v>1</v>
          </cell>
          <cell r="L7">
            <v>263</v>
          </cell>
          <cell r="M7" t="b">
            <v>1</v>
          </cell>
          <cell r="N7" t="str">
            <v>theater/spaces</v>
          </cell>
          <cell r="O7">
            <v>112</v>
          </cell>
          <cell r="P7">
            <v>149.44</v>
          </cell>
        </row>
        <row r="8">
          <cell r="B8" t="str">
            <v>The Pocket Theater - No one should have to pay to perform!</v>
          </cell>
          <cell r="C8" t="str">
            <v>A new performance space in Seattle. A place for artists, comedians, and audiences to meet and collaborate!</v>
          </cell>
          <cell r="D8">
            <v>8000</v>
          </cell>
          <cell r="E8">
            <v>28067.57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1369637940</v>
          </cell>
          <cell r="J8">
            <v>1367088443</v>
          </cell>
          <cell r="K8" t="b">
            <v>1</v>
          </cell>
          <cell r="L8">
            <v>394</v>
          </cell>
          <cell r="M8" t="b">
            <v>1</v>
          </cell>
          <cell r="N8" t="str">
            <v>theater/spaces</v>
          </cell>
          <cell r="O8">
            <v>351</v>
          </cell>
          <cell r="P8">
            <v>71.239999999999995</v>
          </cell>
        </row>
        <row r="9">
          <cell r="B9" t="str">
            <v>Angel Comedy Club</v>
          </cell>
          <cell r="C9" t="str">
            <v>Angel Comedy Club: A permanent home for Londonâ€™s loveliest comedy night - a community comedy club</v>
          </cell>
          <cell r="D9">
            <v>20000</v>
          </cell>
          <cell r="E9">
            <v>46643.07</v>
          </cell>
          <cell r="F9" t="str">
            <v>successful</v>
          </cell>
          <cell r="G9" t="str">
            <v>GB</v>
          </cell>
          <cell r="H9" t="str">
            <v>GBP</v>
          </cell>
          <cell r="I9">
            <v>1469119526</v>
          </cell>
          <cell r="J9">
            <v>1463935526</v>
          </cell>
          <cell r="K9" t="b">
            <v>1</v>
          </cell>
          <cell r="L9">
            <v>1049</v>
          </cell>
          <cell r="M9" t="b">
            <v>1</v>
          </cell>
          <cell r="N9" t="str">
            <v>theater/spaces</v>
          </cell>
          <cell r="O9">
            <v>233</v>
          </cell>
          <cell r="P9">
            <v>44.46</v>
          </cell>
        </row>
        <row r="10">
          <cell r="B10" t="str">
            <v>Circadium: School of Contemporary Circus - Start Up</v>
          </cell>
          <cell r="C10" t="str">
            <v>Give contemporary circus an artistic home in America.  Help us launch the nationâ€™s first higher education program for circus.</v>
          </cell>
          <cell r="D10">
            <v>50000</v>
          </cell>
          <cell r="E10">
            <v>50803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1475553540</v>
          </cell>
          <cell r="J10">
            <v>1472528141</v>
          </cell>
          <cell r="K10" t="b">
            <v>1</v>
          </cell>
          <cell r="L10">
            <v>308</v>
          </cell>
          <cell r="M10" t="b">
            <v>1</v>
          </cell>
          <cell r="N10" t="str">
            <v>theater/spaces</v>
          </cell>
          <cell r="O10">
            <v>102</v>
          </cell>
          <cell r="P10">
            <v>164.94</v>
          </cell>
        </row>
        <row r="11">
          <cell r="B11" t="str">
            <v>House of Yes</v>
          </cell>
          <cell r="C11" t="str">
            <v>Building Brooklyn's own creative venue for circus, theater and events of all types.</v>
          </cell>
          <cell r="D11">
            <v>60000</v>
          </cell>
          <cell r="E11">
            <v>92340.21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1407549600</v>
          </cell>
          <cell r="J11">
            <v>1404797428</v>
          </cell>
          <cell r="K11" t="b">
            <v>1</v>
          </cell>
          <cell r="L11">
            <v>1088</v>
          </cell>
          <cell r="M11" t="b">
            <v>1</v>
          </cell>
          <cell r="N11" t="str">
            <v>theater/spaces</v>
          </cell>
          <cell r="O11">
            <v>154</v>
          </cell>
          <cell r="P11">
            <v>84.87</v>
          </cell>
        </row>
        <row r="12">
          <cell r="B12" t="str">
            <v>The Red Shoes</v>
          </cell>
          <cell r="C12" t="str">
            <v>We're aiming to launch a production involving circus performers, musicians and artists in a new space, creating a night of live art.</v>
          </cell>
          <cell r="D12">
            <v>3910</v>
          </cell>
          <cell r="E12">
            <v>3938</v>
          </cell>
          <cell r="F12" t="str">
            <v>successful</v>
          </cell>
          <cell r="G12" t="str">
            <v>GB</v>
          </cell>
          <cell r="H12" t="str">
            <v>GBP</v>
          </cell>
          <cell r="I12">
            <v>1403301660</v>
          </cell>
          <cell r="J12">
            <v>1400694790</v>
          </cell>
          <cell r="K12" t="b">
            <v>1</v>
          </cell>
          <cell r="L12">
            <v>73</v>
          </cell>
          <cell r="M12" t="b">
            <v>1</v>
          </cell>
          <cell r="N12" t="str">
            <v>theater/spaces</v>
          </cell>
          <cell r="O12">
            <v>101</v>
          </cell>
          <cell r="P12">
            <v>53.95</v>
          </cell>
        </row>
        <row r="13">
          <cell r="B13" t="str">
            <v>The Voix De Ville! : A Pop-up Theater and Cabaret</v>
          </cell>
          <cell r="C13" t="str">
            <v>Voix de Ville is a pop-up imaginarium of neo-vaudeville, musical extravaganza, circus arts, comedy, and theatre in a tiny circus tent!</v>
          </cell>
          <cell r="D13">
            <v>5500</v>
          </cell>
          <cell r="E13">
            <v>7226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1373738400</v>
          </cell>
          <cell r="J13">
            <v>1370568560</v>
          </cell>
          <cell r="K13" t="b">
            <v>1</v>
          </cell>
          <cell r="L13">
            <v>143</v>
          </cell>
          <cell r="M13" t="b">
            <v>1</v>
          </cell>
          <cell r="N13" t="str">
            <v>theater/spaces</v>
          </cell>
          <cell r="O13">
            <v>131</v>
          </cell>
          <cell r="P13">
            <v>50.53</v>
          </cell>
        </row>
        <row r="14">
          <cell r="B14" t="str">
            <v>The Acro Cats Mobile Foster and Kitty Tour Bus</v>
          </cell>
          <cell r="C14" t="str">
            <v>Help support the Acro-Cats kitten and cat rescue and adoption effort! They need a bus to continue finding felines homes across the US.</v>
          </cell>
          <cell r="D14">
            <v>150000</v>
          </cell>
          <cell r="E14">
            <v>153362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1450971684</v>
          </cell>
          <cell r="J14">
            <v>1447515684</v>
          </cell>
          <cell r="K14" t="b">
            <v>1</v>
          </cell>
          <cell r="L14">
            <v>1420</v>
          </cell>
          <cell r="M14" t="b">
            <v>1</v>
          </cell>
          <cell r="N14" t="str">
            <v>theater/spaces</v>
          </cell>
          <cell r="O14">
            <v>102</v>
          </cell>
          <cell r="P14">
            <v>108</v>
          </cell>
        </row>
        <row r="15">
          <cell r="B15" t="str">
            <v>The Crane Theater</v>
          </cell>
          <cell r="C15" t="str">
            <v>The Crane will be the new home for independent theater in Northeast Minneapolis</v>
          </cell>
          <cell r="D15">
            <v>25000</v>
          </cell>
          <cell r="E15">
            <v>29089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1476486000</v>
          </cell>
          <cell r="J15">
            <v>1474040596</v>
          </cell>
          <cell r="K15" t="b">
            <v>1</v>
          </cell>
          <cell r="L15">
            <v>305</v>
          </cell>
          <cell r="M15" t="b">
            <v>1</v>
          </cell>
          <cell r="N15" t="str">
            <v>theater/spaces</v>
          </cell>
          <cell r="O15">
            <v>116</v>
          </cell>
          <cell r="P15">
            <v>95.37</v>
          </cell>
        </row>
        <row r="16">
          <cell r="B16" t="str">
            <v>Good Good Comedy Theatre (Philadelphia, PA)</v>
          </cell>
          <cell r="C16" t="str">
            <v>The creators of Five Dollar Comedy Week are building a permanent home for affordable live comedy shows and classes in Philadelphia.</v>
          </cell>
          <cell r="D16">
            <v>12000</v>
          </cell>
          <cell r="E16">
            <v>31754.69</v>
          </cell>
          <cell r="F16" t="str">
            <v>successful</v>
          </cell>
          <cell r="G16" t="str">
            <v>US</v>
          </cell>
          <cell r="H16" t="str">
            <v>USD</v>
          </cell>
          <cell r="I16">
            <v>1456047228</v>
          </cell>
          <cell r="J16">
            <v>1453109628</v>
          </cell>
          <cell r="K16" t="b">
            <v>1</v>
          </cell>
          <cell r="L16">
            <v>551</v>
          </cell>
          <cell r="M16" t="b">
            <v>1</v>
          </cell>
          <cell r="N16" t="str">
            <v>theater/spaces</v>
          </cell>
          <cell r="O16">
            <v>265</v>
          </cell>
          <cell r="P16">
            <v>57.63</v>
          </cell>
        </row>
        <row r="17">
          <cell r="B17" t="str">
            <v>Berlin's first international, alternative comedy stage!</v>
          </cell>
          <cell r="C17" t="str">
            <v>Love comedy? Get involved in creating a dedicated space for alternative comedy in Berlin.
(Das Video ist untertitelt. Klicke auf CC)</v>
          </cell>
          <cell r="D17">
            <v>10000</v>
          </cell>
          <cell r="E17">
            <v>11998.01</v>
          </cell>
          <cell r="F17" t="str">
            <v>successful</v>
          </cell>
          <cell r="G17" t="str">
            <v>DE</v>
          </cell>
          <cell r="H17" t="str">
            <v>EUR</v>
          </cell>
          <cell r="I17">
            <v>1444291193</v>
          </cell>
          <cell r="J17">
            <v>1441699193</v>
          </cell>
          <cell r="K17" t="b">
            <v>1</v>
          </cell>
          <cell r="L17">
            <v>187</v>
          </cell>
          <cell r="M17" t="b">
            <v>1</v>
          </cell>
          <cell r="N17" t="str">
            <v>theater/spaces</v>
          </cell>
          <cell r="O17">
            <v>120</v>
          </cell>
          <cell r="P17">
            <v>64.16</v>
          </cell>
        </row>
        <row r="18">
          <cell r="B18" t="str">
            <v>A Home for Comedy in Vermont!</v>
          </cell>
          <cell r="C18" t="str">
            <v>ONLY HOURS LEFT ON THE CAMPAIGN! Our stretch goal is $35k; let's build a home for standup/improv shows &amp; classes in VT!</v>
          </cell>
          <cell r="D18">
            <v>25000</v>
          </cell>
          <cell r="E18">
            <v>30026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1417906649</v>
          </cell>
          <cell r="J18">
            <v>1414015049</v>
          </cell>
          <cell r="K18" t="b">
            <v>1</v>
          </cell>
          <cell r="L18">
            <v>325</v>
          </cell>
          <cell r="M18" t="b">
            <v>1</v>
          </cell>
          <cell r="N18" t="str">
            <v>theater/spaces</v>
          </cell>
          <cell r="O18">
            <v>120</v>
          </cell>
          <cell r="P18">
            <v>92.39</v>
          </cell>
        </row>
        <row r="19">
          <cell r="B19" t="str">
            <v>Bard Beyond the Big Top</v>
          </cell>
          <cell r="C19" t="str">
            <v>The Bard has burst beyond the big top and we're reaching out to our Beloved Benefactors to help build our festival's future.</v>
          </cell>
          <cell r="D19">
            <v>18000</v>
          </cell>
          <cell r="E19">
            <v>18645</v>
          </cell>
          <cell r="F19" t="str">
            <v>successful</v>
          </cell>
          <cell r="G19" t="str">
            <v>US</v>
          </cell>
          <cell r="H19" t="str">
            <v>USD</v>
          </cell>
          <cell r="I19">
            <v>1462316400</v>
          </cell>
          <cell r="J19">
            <v>1459865945</v>
          </cell>
          <cell r="K19" t="b">
            <v>1</v>
          </cell>
          <cell r="L19">
            <v>148</v>
          </cell>
          <cell r="M19" t="b">
            <v>1</v>
          </cell>
          <cell r="N19" t="str">
            <v>theater/spaces</v>
          </cell>
          <cell r="O19">
            <v>104</v>
          </cell>
          <cell r="P19">
            <v>125.98</v>
          </cell>
        </row>
        <row r="20">
          <cell r="B20" t="str">
            <v>AHS Theater - Help us light up our stage!</v>
          </cell>
          <cell r="C20" t="str">
            <v>Our high school theater in Allentown, New Jersey was rad - in 1972. Help us bring our theater into present day and light up our stage!</v>
          </cell>
          <cell r="D20">
            <v>6000</v>
          </cell>
          <cell r="E20">
            <v>6530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1460936694</v>
          </cell>
          <cell r="J20">
            <v>1455756294</v>
          </cell>
          <cell r="K20" t="b">
            <v>0</v>
          </cell>
          <cell r="L20">
            <v>69</v>
          </cell>
          <cell r="M20" t="b">
            <v>1</v>
          </cell>
          <cell r="N20" t="str">
            <v>theater/spaces</v>
          </cell>
          <cell r="O20">
            <v>109</v>
          </cell>
          <cell r="P20">
            <v>94.64</v>
          </cell>
        </row>
        <row r="21">
          <cell r="B21" t="str">
            <v>The Comedy Project</v>
          </cell>
          <cell r="C21" t="str">
            <v>An improv, sketch and experimental comedy and cocktail venue in downtown Grand Rapids, Michigan</v>
          </cell>
          <cell r="D21">
            <v>25000</v>
          </cell>
          <cell r="E21">
            <v>29531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1478866253</v>
          </cell>
          <cell r="J21">
            <v>1476270653</v>
          </cell>
          <cell r="K21" t="b">
            <v>0</v>
          </cell>
          <cell r="L21">
            <v>173</v>
          </cell>
          <cell r="M21" t="b">
            <v>1</v>
          </cell>
          <cell r="N21" t="str">
            <v>theater/spaces</v>
          </cell>
          <cell r="O21">
            <v>118</v>
          </cell>
          <cell r="P21">
            <v>170.7</v>
          </cell>
        </row>
        <row r="22">
          <cell r="B22" t="str">
            <v>Help Us Help Artists</v>
          </cell>
          <cell r="C22" t="str">
            <v>Ovations wants to buy property to open a variety club to become the 1st minority owned club in Cincy, focusing on artists on the rise.</v>
          </cell>
          <cell r="D22">
            <v>25000</v>
          </cell>
          <cell r="E22">
            <v>1</v>
          </cell>
          <cell r="F22" t="str">
            <v>failed</v>
          </cell>
          <cell r="G22" t="str">
            <v>US</v>
          </cell>
          <cell r="H22" t="str">
            <v>USD</v>
          </cell>
          <cell r="I22">
            <v>1425250955</v>
          </cell>
          <cell r="J22">
            <v>1422658955</v>
          </cell>
          <cell r="K22" t="b">
            <v>0</v>
          </cell>
          <cell r="L22">
            <v>1</v>
          </cell>
          <cell r="M22" t="b">
            <v>0</v>
          </cell>
          <cell r="N22" t="str">
            <v>theater/spaces</v>
          </cell>
          <cell r="O22">
            <v>0</v>
          </cell>
          <cell r="P22">
            <v>1</v>
          </cell>
        </row>
        <row r="23">
          <cell r="B23" t="str">
            <v>Penmar Community Arts Society</v>
          </cell>
          <cell r="C23" t="str">
            <v>YOUR community theatre:  provide a facility that is usable for presentation of movies, live music, live theatre and community events</v>
          </cell>
          <cell r="D23">
            <v>200000</v>
          </cell>
          <cell r="E23">
            <v>40850</v>
          </cell>
          <cell r="F23" t="str">
            <v>failed</v>
          </cell>
          <cell r="G23" t="str">
            <v>CA</v>
          </cell>
          <cell r="H23" t="str">
            <v>CAD</v>
          </cell>
          <cell r="I23">
            <v>1450297080</v>
          </cell>
          <cell r="J23">
            <v>1448565459</v>
          </cell>
          <cell r="K23" t="b">
            <v>0</v>
          </cell>
          <cell r="L23">
            <v>202</v>
          </cell>
          <cell r="M23" t="b">
            <v>0</v>
          </cell>
          <cell r="N23" t="str">
            <v>theater/spaces</v>
          </cell>
          <cell r="O23">
            <v>20</v>
          </cell>
          <cell r="P23">
            <v>202.23</v>
          </cell>
        </row>
        <row r="24">
          <cell r="B24" t="str">
            <v>BlackSpace: Urban Performance Arts Collective</v>
          </cell>
          <cell r="C24" t="str">
            <v>Building a Resource Network and Funding Capacity to support, empower and promote Afrocentric Arts in Metro Columbus</v>
          </cell>
          <cell r="D24">
            <v>3000</v>
          </cell>
          <cell r="E24">
            <v>0</v>
          </cell>
          <cell r="F24" t="str">
            <v>failed</v>
          </cell>
          <cell r="G24" t="str">
            <v>US</v>
          </cell>
          <cell r="H24" t="str">
            <v>USD</v>
          </cell>
          <cell r="I24">
            <v>1428894380</v>
          </cell>
          <cell r="J24">
            <v>1426302380</v>
          </cell>
          <cell r="K24" t="b">
            <v>0</v>
          </cell>
          <cell r="L24">
            <v>0</v>
          </cell>
          <cell r="M24" t="b">
            <v>0</v>
          </cell>
          <cell r="N24" t="str">
            <v>theater/spaces</v>
          </cell>
          <cell r="O24">
            <v>0</v>
          </cell>
          <cell r="P24">
            <v>0</v>
          </cell>
        </row>
        <row r="25">
          <cell r="B25" t="str">
            <v>Guardian Theatre, Arts in Education Theatre</v>
          </cell>
          <cell r="C25" t="str">
            <v>Our vision: build and operate a Theater Arts Center for south-central Washington state in Goldendale.</v>
          </cell>
          <cell r="D25">
            <v>10000</v>
          </cell>
          <cell r="E25">
            <v>100</v>
          </cell>
          <cell r="F25" t="str">
            <v>failed</v>
          </cell>
          <cell r="G25" t="str">
            <v>US</v>
          </cell>
          <cell r="H25" t="str">
            <v>USD</v>
          </cell>
          <cell r="I25">
            <v>1433714198</v>
          </cell>
          <cell r="J25">
            <v>1431122198</v>
          </cell>
          <cell r="K25" t="b">
            <v>0</v>
          </cell>
          <cell r="L25">
            <v>1</v>
          </cell>
          <cell r="M25" t="b">
            <v>0</v>
          </cell>
          <cell r="N25" t="str">
            <v>theater/spaces</v>
          </cell>
          <cell r="O25">
            <v>1</v>
          </cell>
          <cell r="P25">
            <v>100</v>
          </cell>
        </row>
        <row r="26">
          <cell r="B26" t="str">
            <v>A Midsummer Night's Pub</v>
          </cell>
          <cell r="C26" t="str">
            <v>Where people that enjoy theater, or just something new can go to have fun and experience varying types of theater in Albuquerque.</v>
          </cell>
          <cell r="D26">
            <v>50000</v>
          </cell>
          <cell r="E26">
            <v>0</v>
          </cell>
          <cell r="F26" t="str">
            <v>failed</v>
          </cell>
          <cell r="G26" t="str">
            <v>US</v>
          </cell>
          <cell r="H26" t="str">
            <v>USD</v>
          </cell>
          <cell r="I26">
            <v>1432437660</v>
          </cell>
          <cell r="J26">
            <v>1429845660</v>
          </cell>
          <cell r="K26" t="b">
            <v>0</v>
          </cell>
          <cell r="L26">
            <v>0</v>
          </cell>
          <cell r="M26" t="b">
            <v>0</v>
          </cell>
          <cell r="N26" t="str">
            <v>theater/spaces</v>
          </cell>
          <cell r="O26">
            <v>0</v>
          </cell>
          <cell r="P26">
            <v>0</v>
          </cell>
        </row>
        <row r="27">
          <cell r="B27" t="str">
            <v>Create The Twisted Tree Theatre</v>
          </cell>
          <cell r="C27" t="str">
            <v>I have set up a new theatre company, and am looking to raise funds to purchase a venue with a difference to a standard theatre.</v>
          </cell>
          <cell r="D27">
            <v>2000</v>
          </cell>
          <cell r="E27">
            <v>2</v>
          </cell>
          <cell r="F27" t="str">
            <v>failed</v>
          </cell>
          <cell r="G27" t="str">
            <v>GB</v>
          </cell>
          <cell r="H27" t="str">
            <v>GBP</v>
          </cell>
          <cell r="I27">
            <v>1471265092</v>
          </cell>
          <cell r="J27">
            <v>1468673092</v>
          </cell>
          <cell r="K27" t="b">
            <v>0</v>
          </cell>
          <cell r="L27">
            <v>2</v>
          </cell>
          <cell r="M27" t="b">
            <v>0</v>
          </cell>
          <cell r="N27" t="str">
            <v>theater/spaces</v>
          </cell>
          <cell r="O27">
            <v>0</v>
          </cell>
          <cell r="P27">
            <v>1</v>
          </cell>
        </row>
        <row r="28">
          <cell r="B28" t="str">
            <v>'The Float Lodge' - Duluth's First Premiere Float Center</v>
          </cell>
          <cell r="C28" t="str">
            <v>Bringing Health, Wellness and Creative Empowerment to an active community in a whole new way... are you ready to 'FLOAT', Duluth?</v>
          </cell>
          <cell r="D28">
            <v>25000</v>
          </cell>
          <cell r="E28">
            <v>1072</v>
          </cell>
          <cell r="F28" t="str">
            <v>failed</v>
          </cell>
          <cell r="G28" t="str">
            <v>US</v>
          </cell>
          <cell r="H28" t="str">
            <v>USD</v>
          </cell>
          <cell r="I28">
            <v>1480007460</v>
          </cell>
          <cell r="J28">
            <v>1475760567</v>
          </cell>
          <cell r="K28" t="b">
            <v>0</v>
          </cell>
          <cell r="L28">
            <v>13</v>
          </cell>
          <cell r="M28" t="b">
            <v>0</v>
          </cell>
          <cell r="N28" t="str">
            <v>theater/spaces</v>
          </cell>
          <cell r="O28">
            <v>4</v>
          </cell>
          <cell r="P28">
            <v>82.46</v>
          </cell>
        </row>
        <row r="29">
          <cell r="B29" t="str">
            <v>Xenu's Space Opera</v>
          </cell>
          <cell r="C29" t="str">
            <v>The Space Opera is an action packed reenactment of Xenu's story, a sacred teaching thats considered a secret of the Scientology church</v>
          </cell>
          <cell r="D29">
            <v>500000</v>
          </cell>
          <cell r="E29">
            <v>24</v>
          </cell>
          <cell r="F29" t="str">
            <v>failed</v>
          </cell>
          <cell r="G29" t="str">
            <v>US</v>
          </cell>
          <cell r="H29" t="str">
            <v>USD</v>
          </cell>
          <cell r="I29">
            <v>1433259293</v>
          </cell>
          <cell r="J29">
            <v>1428075293</v>
          </cell>
          <cell r="K29" t="b">
            <v>0</v>
          </cell>
          <cell r="L29">
            <v>9</v>
          </cell>
          <cell r="M29" t="b">
            <v>0</v>
          </cell>
          <cell r="N29" t="str">
            <v>theater/spaces</v>
          </cell>
          <cell r="O29">
            <v>0</v>
          </cell>
          <cell r="P29">
            <v>2.67</v>
          </cell>
        </row>
        <row r="30">
          <cell r="B30" t="str">
            <v>Spiritual Enlightenment Center - Help raise our vibrations!</v>
          </cell>
          <cell r="C30" t="str">
            <v>This center will be open to any and all people regardless of their religion.   We will be offering art, music, empowerment, and more!</v>
          </cell>
          <cell r="D30">
            <v>1000</v>
          </cell>
          <cell r="E30">
            <v>25</v>
          </cell>
          <cell r="F30" t="str">
            <v>failed</v>
          </cell>
          <cell r="G30" t="str">
            <v>US</v>
          </cell>
          <cell r="H30" t="str">
            <v>USD</v>
          </cell>
          <cell r="I30">
            <v>1447965917</v>
          </cell>
          <cell r="J30">
            <v>1445370317</v>
          </cell>
          <cell r="K30" t="b">
            <v>0</v>
          </cell>
          <cell r="L30">
            <v>2</v>
          </cell>
          <cell r="M30" t="b">
            <v>0</v>
          </cell>
          <cell r="N30" t="str">
            <v>theater/spaces</v>
          </cell>
          <cell r="O30">
            <v>3</v>
          </cell>
          <cell r="P30">
            <v>12.5</v>
          </cell>
        </row>
        <row r="31">
          <cell r="B31" t="str">
            <v>Tahoe Children's Museum with Exploratorium Inside</v>
          </cell>
          <cell r="C31" t="str">
            <v>Help www.KidZoneMuseum.org grow to serve children 1-18 with science, engineering, arts and PLAY especially low-income families.</v>
          </cell>
          <cell r="D31">
            <v>5000000</v>
          </cell>
          <cell r="E31">
            <v>0</v>
          </cell>
          <cell r="F31" t="str">
            <v>failed</v>
          </cell>
          <cell r="G31" t="str">
            <v>US</v>
          </cell>
          <cell r="H31" t="str">
            <v>USD</v>
          </cell>
          <cell r="I31">
            <v>1453538752</v>
          </cell>
          <cell r="J31">
            <v>1450946752</v>
          </cell>
          <cell r="K31" t="b">
            <v>0</v>
          </cell>
          <cell r="L31">
            <v>0</v>
          </cell>
          <cell r="M31" t="b">
            <v>0</v>
          </cell>
          <cell r="N31" t="str">
            <v>theater/spaces</v>
          </cell>
          <cell r="O31">
            <v>0</v>
          </cell>
          <cell r="P31">
            <v>0</v>
          </cell>
        </row>
        <row r="32">
          <cell r="B32" t="str">
            <v>Brentwood Theater Company needs a Rehearsal Space.</v>
          </cell>
          <cell r="C32" t="str">
            <v>A building w/office, rehearsal space and classrooms centered on performing arts.
Brentwood Theater Company is a non-profit 501(c)(3)</v>
          </cell>
          <cell r="D32">
            <v>50000</v>
          </cell>
          <cell r="E32">
            <v>1096</v>
          </cell>
          <cell r="F32" t="str">
            <v>canceled</v>
          </cell>
          <cell r="G32" t="str">
            <v>US</v>
          </cell>
          <cell r="H32" t="str">
            <v>USD</v>
          </cell>
          <cell r="I32">
            <v>1412536573</v>
          </cell>
          <cell r="J32">
            <v>1408648573</v>
          </cell>
          <cell r="K32" t="b">
            <v>0</v>
          </cell>
          <cell r="L32">
            <v>58</v>
          </cell>
          <cell r="M32" t="b">
            <v>0</v>
          </cell>
          <cell r="N32" t="str">
            <v>theater/spaces</v>
          </cell>
          <cell r="O32">
            <v>2</v>
          </cell>
          <cell r="P32">
            <v>18.899999999999999</v>
          </cell>
        </row>
        <row r="33">
          <cell r="B33" t="str">
            <v>Let's Build MOUNTAIN HAVEN, a Community Events Campus (Canceled)</v>
          </cell>
          <cell r="C33" t="str">
            <v>Mountain Haven transforms a former disused Mt Laguna Church into space for celebrations, events, learning, conferences, retreats &amp; more</v>
          </cell>
          <cell r="D33">
            <v>20000</v>
          </cell>
          <cell r="E33">
            <v>1605</v>
          </cell>
          <cell r="F33" t="str">
            <v>canceled</v>
          </cell>
          <cell r="G33" t="str">
            <v>US</v>
          </cell>
          <cell r="H33" t="str">
            <v>USD</v>
          </cell>
          <cell r="I33">
            <v>1476676800</v>
          </cell>
          <cell r="J33">
            <v>1473957239</v>
          </cell>
          <cell r="K33" t="b">
            <v>0</v>
          </cell>
          <cell r="L33">
            <v>8</v>
          </cell>
          <cell r="M33" t="b">
            <v>0</v>
          </cell>
          <cell r="N33" t="str">
            <v>theater/spaces</v>
          </cell>
          <cell r="O33">
            <v>8</v>
          </cell>
          <cell r="P33">
            <v>200.63</v>
          </cell>
        </row>
        <row r="34">
          <cell r="B34" t="str">
            <v>Pueblo Underground Theater (Canceled)</v>
          </cell>
          <cell r="C34" t="str">
            <v>I want to purchase the former Bread Of Life Church and convert it into a multipurpose theater space for local talent.</v>
          </cell>
          <cell r="D34">
            <v>400000</v>
          </cell>
          <cell r="E34">
            <v>605</v>
          </cell>
          <cell r="F34" t="str">
            <v>canceled</v>
          </cell>
          <cell r="G34" t="str">
            <v>US</v>
          </cell>
          <cell r="H34" t="str">
            <v>USD</v>
          </cell>
          <cell r="I34">
            <v>1444330821</v>
          </cell>
          <cell r="J34">
            <v>1441738821</v>
          </cell>
          <cell r="K34" t="b">
            <v>0</v>
          </cell>
          <cell r="L34">
            <v>3</v>
          </cell>
          <cell r="M34" t="b">
            <v>0</v>
          </cell>
          <cell r="N34" t="str">
            <v>theater/spaces</v>
          </cell>
          <cell r="O34">
            <v>0</v>
          </cell>
          <cell r="P34">
            <v>201.67</v>
          </cell>
        </row>
        <row r="35">
          <cell r="B35" t="str">
            <v>ONGO CENTRE | An Incubator Creative Space to self-funds (Canceled)</v>
          </cell>
          <cell r="C35" t="str">
            <v>Independent film theater, studio and tech lab with storefront, open space for creative people to grow their dream into a profit.</v>
          </cell>
          <cell r="D35">
            <v>15000</v>
          </cell>
          <cell r="E35">
            <v>0</v>
          </cell>
          <cell r="F35" t="str">
            <v>canceled</v>
          </cell>
          <cell r="G35" t="str">
            <v>US</v>
          </cell>
          <cell r="H35" t="str">
            <v>USD</v>
          </cell>
          <cell r="I35">
            <v>1489669203</v>
          </cell>
          <cell r="J35">
            <v>1487944803</v>
          </cell>
          <cell r="K35" t="b">
            <v>0</v>
          </cell>
          <cell r="L35">
            <v>0</v>
          </cell>
          <cell r="M35" t="b">
            <v>0</v>
          </cell>
          <cell r="N35" t="str">
            <v>theater/spaces</v>
          </cell>
          <cell r="O35">
            <v>0</v>
          </cell>
          <cell r="P35">
            <v>0</v>
          </cell>
        </row>
        <row r="36">
          <cell r="B36" t="str">
            <v>A Stage for Stage Door Theater Company (Canceled)</v>
          </cell>
          <cell r="C36" t="str">
            <v>Stage Door Theater needs a stage for its current and future productions. Can you help?</v>
          </cell>
          <cell r="D36">
            <v>1200</v>
          </cell>
          <cell r="E36">
            <v>715</v>
          </cell>
          <cell r="F36" t="str">
            <v>canceled</v>
          </cell>
          <cell r="G36" t="str">
            <v>US</v>
          </cell>
          <cell r="H36" t="str">
            <v>USD</v>
          </cell>
          <cell r="I36">
            <v>1434476849</v>
          </cell>
          <cell r="J36">
            <v>1431884849</v>
          </cell>
          <cell r="K36" t="b">
            <v>0</v>
          </cell>
          <cell r="L36">
            <v>11</v>
          </cell>
          <cell r="M36" t="b">
            <v>0</v>
          </cell>
          <cell r="N36" t="str">
            <v>theater/spaces</v>
          </cell>
          <cell r="O36">
            <v>60</v>
          </cell>
          <cell r="P36">
            <v>65</v>
          </cell>
        </row>
        <row r="37">
          <cell r="B37" t="str">
            <v>A Happy Home for Hagan's House of Horrors (Canceled)</v>
          </cell>
          <cell r="C37" t="str">
            <v>Family-owned and community-operated haunted Halloween attraction in Bladensburg, OH, needs your help to grow bigger!</v>
          </cell>
          <cell r="D37">
            <v>7900</v>
          </cell>
          <cell r="E37">
            <v>1322</v>
          </cell>
          <cell r="F37" t="str">
            <v>canceled</v>
          </cell>
          <cell r="G37" t="str">
            <v>US</v>
          </cell>
          <cell r="H37" t="str">
            <v>USD</v>
          </cell>
          <cell r="I37">
            <v>1462402850</v>
          </cell>
          <cell r="J37">
            <v>1459810850</v>
          </cell>
          <cell r="K37" t="b">
            <v>0</v>
          </cell>
          <cell r="L37">
            <v>20</v>
          </cell>
          <cell r="M37" t="b">
            <v>0</v>
          </cell>
          <cell r="N37" t="str">
            <v>theater/spaces</v>
          </cell>
          <cell r="O37">
            <v>17</v>
          </cell>
          <cell r="P37">
            <v>66.099999999999994</v>
          </cell>
        </row>
        <row r="38">
          <cell r="B38" t="str">
            <v>BAMA Theatre Headset Campaign (Canceled)</v>
          </cell>
          <cell r="C38" t="str">
            <v>Theatre in Tuscaloosa, AL built in the 1930s.  The headsets seem about that old. They are almost unusable.</v>
          </cell>
          <cell r="D38">
            <v>15000</v>
          </cell>
          <cell r="E38">
            <v>280</v>
          </cell>
          <cell r="F38" t="str">
            <v>canceled</v>
          </cell>
          <cell r="G38" t="str">
            <v>US</v>
          </cell>
          <cell r="H38" t="str">
            <v>USD</v>
          </cell>
          <cell r="I38">
            <v>1427498172</v>
          </cell>
          <cell r="J38">
            <v>1422317772</v>
          </cell>
          <cell r="K38" t="b">
            <v>0</v>
          </cell>
          <cell r="L38">
            <v>3</v>
          </cell>
          <cell r="M38" t="b">
            <v>0</v>
          </cell>
          <cell r="N38" t="str">
            <v>theater/spaces</v>
          </cell>
          <cell r="O38">
            <v>2</v>
          </cell>
          <cell r="P38">
            <v>93.33</v>
          </cell>
        </row>
        <row r="39">
          <cell r="B39" t="str">
            <v>Uprising Theater (Canceled)</v>
          </cell>
          <cell r="C39" t="str">
            <v>Chicago Based Theater Company and Venue Dedicated to Social Justice and Mainstreaming the Palestinian Narrative</v>
          </cell>
          <cell r="D39">
            <v>80000</v>
          </cell>
          <cell r="E39">
            <v>0</v>
          </cell>
          <cell r="F39" t="str">
            <v>canceled</v>
          </cell>
          <cell r="G39" t="str">
            <v>US</v>
          </cell>
          <cell r="H39" t="str">
            <v>USD</v>
          </cell>
          <cell r="I39">
            <v>1462729317</v>
          </cell>
          <cell r="J39">
            <v>1457548917</v>
          </cell>
          <cell r="K39" t="b">
            <v>0</v>
          </cell>
          <cell r="L39">
            <v>0</v>
          </cell>
          <cell r="M39" t="b">
            <v>0</v>
          </cell>
          <cell r="N39" t="str">
            <v>theater/spaces</v>
          </cell>
          <cell r="O39">
            <v>0</v>
          </cell>
          <cell r="P39">
            <v>0</v>
          </cell>
        </row>
        <row r="40">
          <cell r="B40" t="str">
            <v>The Bath Theatre Bus (Canceled)</v>
          </cell>
          <cell r="C40" t="str">
            <v>A magical, unique, theatre bus which aims to inspire the creative communities around Bath and create unique performance opportunities.</v>
          </cell>
          <cell r="D40">
            <v>10000</v>
          </cell>
          <cell r="E40">
            <v>0</v>
          </cell>
          <cell r="F40" t="str">
            <v>canceled</v>
          </cell>
          <cell r="G40" t="str">
            <v>GB</v>
          </cell>
          <cell r="H40" t="str">
            <v>GBP</v>
          </cell>
          <cell r="I40">
            <v>1465258325</v>
          </cell>
          <cell r="J40">
            <v>1462666325</v>
          </cell>
          <cell r="K40" t="b">
            <v>0</v>
          </cell>
          <cell r="L40">
            <v>0</v>
          </cell>
          <cell r="M40" t="b">
            <v>0</v>
          </cell>
          <cell r="N40" t="str">
            <v>theater/spaces</v>
          </cell>
          <cell r="O40">
            <v>0</v>
          </cell>
          <cell r="P40">
            <v>0</v>
          </cell>
        </row>
        <row r="41">
          <cell r="B41" t="str">
            <v>Lynnewood Hall Restoration (Canceled)</v>
          </cell>
          <cell r="C41" t="str">
            <v>Built in the late 1800's, this 70K sq. feet estate has fallen into disrepair.  Seeking to buy and convert to useful space</v>
          </cell>
          <cell r="D41">
            <v>30000000</v>
          </cell>
          <cell r="E41">
            <v>0</v>
          </cell>
          <cell r="F41" t="str">
            <v>canceled</v>
          </cell>
          <cell r="G41" t="str">
            <v>US</v>
          </cell>
          <cell r="H41" t="str">
            <v>USD</v>
          </cell>
          <cell r="I41">
            <v>1410459023</v>
          </cell>
          <cell r="J41">
            <v>1407867023</v>
          </cell>
          <cell r="K41" t="b">
            <v>0</v>
          </cell>
          <cell r="L41">
            <v>0</v>
          </cell>
          <cell r="M41" t="b">
            <v>0</v>
          </cell>
          <cell r="N41" t="str">
            <v>theater/spaces</v>
          </cell>
          <cell r="O41">
            <v>0</v>
          </cell>
          <cell r="P41">
            <v>0</v>
          </cell>
        </row>
        <row r="42">
          <cell r="B42" t="str">
            <v>Creation of the Dublin Circus Centre</v>
          </cell>
          <cell r="C42" t="str">
            <v>We are fundraising to create a Dublin based circus training centre for public and professionals to learn, upskill, perform and teach.</v>
          </cell>
          <cell r="D42">
            <v>4000</v>
          </cell>
          <cell r="E42">
            <v>5157</v>
          </cell>
          <cell r="F42" t="str">
            <v>successful</v>
          </cell>
          <cell r="G42" t="str">
            <v>IE</v>
          </cell>
          <cell r="H42" t="str">
            <v>EUR</v>
          </cell>
          <cell r="I42">
            <v>1443014756</v>
          </cell>
          <cell r="J42">
            <v>1439126756</v>
          </cell>
          <cell r="K42" t="b">
            <v>1</v>
          </cell>
          <cell r="L42">
            <v>97</v>
          </cell>
          <cell r="M42" t="b">
            <v>1</v>
          </cell>
          <cell r="N42" t="str">
            <v>theater/spaces</v>
          </cell>
          <cell r="O42">
            <v>129</v>
          </cell>
          <cell r="P42">
            <v>53.16</v>
          </cell>
        </row>
        <row r="43">
          <cell r="B43" t="str">
            <v>Railway Playhouse: Setting up a community arts space</v>
          </cell>
          <cell r="C43" t="str">
            <v>Renovating this historical landmark, into an arts venue and theatre space for the community.</v>
          </cell>
          <cell r="D43">
            <v>5000</v>
          </cell>
          <cell r="E43">
            <v>5103</v>
          </cell>
          <cell r="F43" t="str">
            <v>successful</v>
          </cell>
          <cell r="G43" t="str">
            <v>GB</v>
          </cell>
          <cell r="H43" t="str">
            <v>GBP</v>
          </cell>
          <cell r="I43">
            <v>1455208143</v>
          </cell>
          <cell r="J43">
            <v>1452616143</v>
          </cell>
          <cell r="K43" t="b">
            <v>1</v>
          </cell>
          <cell r="L43">
            <v>59</v>
          </cell>
          <cell r="M43" t="b">
            <v>1</v>
          </cell>
          <cell r="N43" t="str">
            <v>theater/spaces</v>
          </cell>
          <cell r="O43">
            <v>102</v>
          </cell>
          <cell r="P43">
            <v>86.49</v>
          </cell>
        </row>
        <row r="44">
          <cell r="B44" t="str">
            <v>Build the House of Dad's!</v>
          </cell>
          <cell r="C44" t="str">
            <v>Dad's Garage Theatre Company needs your help buying our new, forever home by hitting our $150,000 STRETCH GOAL!</v>
          </cell>
          <cell r="D44">
            <v>116000</v>
          </cell>
          <cell r="E44">
            <v>169985.91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1415722236</v>
          </cell>
          <cell r="J44">
            <v>1410534636</v>
          </cell>
          <cell r="K44" t="b">
            <v>1</v>
          </cell>
          <cell r="L44">
            <v>1095</v>
          </cell>
          <cell r="M44" t="b">
            <v>1</v>
          </cell>
          <cell r="N44" t="str">
            <v>theater/spaces</v>
          </cell>
          <cell r="O44">
            <v>147</v>
          </cell>
          <cell r="P44">
            <v>155.24</v>
          </cell>
        </row>
        <row r="45">
          <cell r="B45" t="str">
            <v>BABA YAGA: A Traveling Performing Arts Wagon</v>
          </cell>
          <cell r="C45" t="str">
            <v>A traveling wooden wagon that transforms into a theatrical playing space presenting FREE original performance while building community!</v>
          </cell>
          <cell r="D45">
            <v>25000</v>
          </cell>
          <cell r="E45">
            <v>25088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1472020881</v>
          </cell>
          <cell r="J45">
            <v>1469428881</v>
          </cell>
          <cell r="K45" t="b">
            <v>1</v>
          </cell>
          <cell r="L45">
            <v>218</v>
          </cell>
          <cell r="M45" t="b">
            <v>1</v>
          </cell>
          <cell r="N45" t="str">
            <v>theater/spaces</v>
          </cell>
          <cell r="O45">
            <v>100</v>
          </cell>
          <cell r="P45">
            <v>115.08</v>
          </cell>
        </row>
        <row r="46">
          <cell r="B46" t="str">
            <v>React Aerial Studio</v>
          </cell>
          <cell r="C46" t="str">
            <v>From the moment we flew in to the world of The Circus, we have dreamed of opening our own studio. Help us get our dream off the ground!</v>
          </cell>
          <cell r="D46">
            <v>10000</v>
          </cell>
          <cell r="E46">
            <v>12165</v>
          </cell>
          <cell r="F46" t="str">
            <v>successful</v>
          </cell>
          <cell r="G46" t="str">
            <v>NZ</v>
          </cell>
          <cell r="H46" t="str">
            <v>NZD</v>
          </cell>
          <cell r="I46">
            <v>1477886400</v>
          </cell>
          <cell r="J46">
            <v>1476228128</v>
          </cell>
          <cell r="K46" t="b">
            <v>0</v>
          </cell>
          <cell r="L46">
            <v>111</v>
          </cell>
          <cell r="M46" t="b">
            <v>1</v>
          </cell>
          <cell r="N46" t="str">
            <v>theater/spaces</v>
          </cell>
          <cell r="O46">
            <v>122</v>
          </cell>
          <cell r="P46">
            <v>109.59</v>
          </cell>
        </row>
        <row r="47">
          <cell r="B47" t="str">
            <v>Higher Education</v>
          </cell>
          <cell r="C47" t="str">
            <v>Support the circus arts and help our aerial students work with more height. With your support, we will install beams at 19ft!</v>
          </cell>
          <cell r="D47">
            <v>2400</v>
          </cell>
          <cell r="E47">
            <v>2532</v>
          </cell>
          <cell r="F47" t="str">
            <v>successful</v>
          </cell>
          <cell r="G47" t="str">
            <v>GB</v>
          </cell>
          <cell r="H47" t="str">
            <v>GBP</v>
          </cell>
          <cell r="I47">
            <v>1462100406</v>
          </cell>
          <cell r="J47">
            <v>1456920006</v>
          </cell>
          <cell r="K47" t="b">
            <v>0</v>
          </cell>
          <cell r="L47">
            <v>56</v>
          </cell>
          <cell r="M47" t="b">
            <v>1</v>
          </cell>
          <cell r="N47" t="str">
            <v>theater/spaces</v>
          </cell>
          <cell r="O47">
            <v>106</v>
          </cell>
          <cell r="P47">
            <v>45.21</v>
          </cell>
        </row>
        <row r="48">
          <cell r="B48" t="str">
            <v>Curious Comedy's Remodel &amp; Technical Equipment Upgrade</v>
          </cell>
          <cell r="C48" t="str">
            <v>Help Curious Comedy evolve into an independent comedy theater with a complete professional digital production studio built right in.</v>
          </cell>
          <cell r="D48">
            <v>25000</v>
          </cell>
          <cell r="E48">
            <v>27600.2</v>
          </cell>
          <cell r="F48" t="str">
            <v>successful</v>
          </cell>
          <cell r="G48" t="str">
            <v>US</v>
          </cell>
          <cell r="H48" t="str">
            <v>USD</v>
          </cell>
          <cell r="I48">
            <v>1476316800</v>
          </cell>
          <cell r="J48">
            <v>1473837751</v>
          </cell>
          <cell r="K48" t="b">
            <v>0</v>
          </cell>
          <cell r="L48">
            <v>265</v>
          </cell>
          <cell r="M48" t="b">
            <v>1</v>
          </cell>
          <cell r="N48" t="str">
            <v>theater/spaces</v>
          </cell>
          <cell r="O48">
            <v>110</v>
          </cell>
          <cell r="P48">
            <v>104.15</v>
          </cell>
        </row>
        <row r="49">
          <cell r="B49" t="str">
            <v>Curtain up at the Shoebox Theatre!</v>
          </cell>
          <cell r="C49" t="str">
            <v>Since October 2015 the Shoebox Theatre has become a hub of creativity - The next step in our journey is to hang stage curtains!</v>
          </cell>
          <cell r="D49">
            <v>1000</v>
          </cell>
          <cell r="E49">
            <v>1000</v>
          </cell>
          <cell r="F49" t="str">
            <v>successful</v>
          </cell>
          <cell r="G49" t="str">
            <v>GB</v>
          </cell>
          <cell r="H49" t="str">
            <v>GBP</v>
          </cell>
          <cell r="I49">
            <v>1466412081</v>
          </cell>
          <cell r="J49">
            <v>1463820081</v>
          </cell>
          <cell r="K49" t="b">
            <v>0</v>
          </cell>
          <cell r="L49">
            <v>28</v>
          </cell>
          <cell r="M49" t="b">
            <v>1</v>
          </cell>
          <cell r="N49" t="str">
            <v>theater/spaces</v>
          </cell>
          <cell r="O49">
            <v>100</v>
          </cell>
          <cell r="P49">
            <v>35.71</v>
          </cell>
        </row>
        <row r="50">
          <cell r="B50" t="str">
            <v>Let's Light Up The Gem!</v>
          </cell>
          <cell r="C50" t="str">
            <v>Bring the movies back to Bethel, Maine.</v>
          </cell>
          <cell r="D50">
            <v>20000</v>
          </cell>
          <cell r="E50">
            <v>35307</v>
          </cell>
          <cell r="F50" t="str">
            <v>successful</v>
          </cell>
          <cell r="G50" t="str">
            <v>US</v>
          </cell>
          <cell r="H50" t="str">
            <v>USD</v>
          </cell>
          <cell r="I50">
            <v>1450673940</v>
          </cell>
          <cell r="J50">
            <v>1448756962</v>
          </cell>
          <cell r="K50" t="b">
            <v>0</v>
          </cell>
          <cell r="L50">
            <v>364</v>
          </cell>
          <cell r="M50" t="b">
            <v>1</v>
          </cell>
          <cell r="N50" t="str">
            <v>theater/spaces</v>
          </cell>
          <cell r="O50">
            <v>177</v>
          </cell>
          <cell r="P50">
            <v>97</v>
          </cell>
        </row>
        <row r="51">
          <cell r="B51" t="str">
            <v>The Gloria Theatre Project</v>
          </cell>
          <cell r="C51" t="str">
            <v>We are a non-profit revitalizing the Gloria Theatre - our gift to the community - and we need your help #arts #community #theater</v>
          </cell>
          <cell r="D51">
            <v>10000</v>
          </cell>
          <cell r="E51">
            <v>10000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1452174420</v>
          </cell>
          <cell r="J51">
            <v>1449150420</v>
          </cell>
          <cell r="K51" t="b">
            <v>0</v>
          </cell>
          <cell r="L51">
            <v>27</v>
          </cell>
          <cell r="M51" t="b">
            <v>1</v>
          </cell>
          <cell r="N51" t="str">
            <v>theater/spaces</v>
          </cell>
          <cell r="O51">
            <v>100</v>
          </cell>
          <cell r="P51">
            <v>370.37</v>
          </cell>
        </row>
        <row r="52">
          <cell r="B52" t="str">
            <v>gimmeLIVE @ 9 Wallis</v>
          </cell>
          <cell r="C52" t="str">
            <v>A new intimate listening room with tables &amp; theatre seating where artist &amp; fans connect through music, comedy &amp; performing arts.</v>
          </cell>
          <cell r="D52">
            <v>8500</v>
          </cell>
          <cell r="E52">
            <v>8780</v>
          </cell>
          <cell r="F52" t="str">
            <v>successful</v>
          </cell>
          <cell r="G52" t="str">
            <v>US</v>
          </cell>
          <cell r="H52" t="str">
            <v>USD</v>
          </cell>
          <cell r="I52">
            <v>1485547530</v>
          </cell>
          <cell r="J52">
            <v>1483646730</v>
          </cell>
          <cell r="K52" t="b">
            <v>0</v>
          </cell>
          <cell r="L52">
            <v>93</v>
          </cell>
          <cell r="M52" t="b">
            <v>1</v>
          </cell>
          <cell r="N52" t="str">
            <v>theater/spaces</v>
          </cell>
          <cell r="O52">
            <v>103</v>
          </cell>
          <cell r="P52">
            <v>94.41</v>
          </cell>
        </row>
        <row r="53">
          <cell r="B53" t="str">
            <v>Th'underGrounds</v>
          </cell>
          <cell r="C53" t="str">
            <v>Creating a non-profit CAFE &amp; VILLAGE COMMONS in SE Portland, in service to Neighbors, Kids, Artists &amp; the Underserved</v>
          </cell>
          <cell r="D53">
            <v>3000</v>
          </cell>
          <cell r="E53">
            <v>3135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1476037510</v>
          </cell>
          <cell r="J53">
            <v>1473445510</v>
          </cell>
          <cell r="K53" t="b">
            <v>0</v>
          </cell>
          <cell r="L53">
            <v>64</v>
          </cell>
          <cell r="M53" t="b">
            <v>1</v>
          </cell>
          <cell r="N53" t="str">
            <v>theater/spaces</v>
          </cell>
          <cell r="O53">
            <v>105</v>
          </cell>
          <cell r="P53">
            <v>48.98</v>
          </cell>
        </row>
        <row r="54">
          <cell r="B54" t="str">
            <v>TRUE WEST: Think, Dog! Productions</v>
          </cell>
          <cell r="C54" t="str">
            <v>Help us build the Kitchen from Hell!</v>
          </cell>
          <cell r="D54">
            <v>1000</v>
          </cell>
          <cell r="E54">
            <v>1003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1455998867</v>
          </cell>
          <cell r="J54">
            <v>1453406867</v>
          </cell>
          <cell r="K54" t="b">
            <v>0</v>
          </cell>
          <cell r="L54">
            <v>22</v>
          </cell>
          <cell r="M54" t="b">
            <v>1</v>
          </cell>
          <cell r="N54" t="str">
            <v>theater/spaces</v>
          </cell>
          <cell r="O54">
            <v>100</v>
          </cell>
          <cell r="P54">
            <v>45.59</v>
          </cell>
        </row>
        <row r="55">
          <cell r="B55" t="str">
            <v>St. Michael Boat Parties - Halloween and Beyond!</v>
          </cell>
          <cell r="C55" t="str">
            <v>Help the hosts of the infamous St. Michael sustain and create epic boat parties through Halloween and into 2015</v>
          </cell>
          <cell r="D55">
            <v>300</v>
          </cell>
          <cell r="E55">
            <v>1373.24</v>
          </cell>
          <cell r="F55" t="str">
            <v>successful</v>
          </cell>
          <cell r="G55" t="str">
            <v>GB</v>
          </cell>
          <cell r="H55" t="str">
            <v>GBP</v>
          </cell>
          <cell r="I55">
            <v>1412335772</v>
          </cell>
          <cell r="J55">
            <v>1409743772</v>
          </cell>
          <cell r="K55" t="b">
            <v>0</v>
          </cell>
          <cell r="L55">
            <v>59</v>
          </cell>
          <cell r="M55" t="b">
            <v>1</v>
          </cell>
          <cell r="N55" t="str">
            <v>theater/spaces</v>
          </cell>
          <cell r="O55">
            <v>458</v>
          </cell>
          <cell r="P55">
            <v>23.28</v>
          </cell>
        </row>
        <row r="56">
          <cell r="B56" t="str">
            <v>Help Austin's Blue Starlite Drive-in MOVE + ADD 35MM</v>
          </cell>
          <cell r="C56" t="str">
            <v>Keeping the drive-in culture alive for 6 years, we now ask for your help so we can CREATE A NEW HOME and save 35MM movies!</v>
          </cell>
          <cell r="D56">
            <v>15000</v>
          </cell>
          <cell r="E56">
            <v>15744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1484841471</v>
          </cell>
          <cell r="J56">
            <v>1482249471</v>
          </cell>
          <cell r="K56" t="b">
            <v>0</v>
          </cell>
          <cell r="L56">
            <v>249</v>
          </cell>
          <cell r="M56" t="b">
            <v>1</v>
          </cell>
          <cell r="N56" t="str">
            <v>theater/spaces</v>
          </cell>
          <cell r="O56">
            <v>105</v>
          </cell>
          <cell r="P56">
            <v>63.23</v>
          </cell>
        </row>
        <row r="57">
          <cell r="B57" t="str">
            <v>Sea Tea Improv's Comedy Theater in Hartford, CT</v>
          </cell>
          <cell r="C57" t="str">
            <v>A permanent home for comedy in Connecticut in the heart of downtown Hartford.</v>
          </cell>
          <cell r="D57">
            <v>35000</v>
          </cell>
          <cell r="E57">
            <v>60180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1432677240</v>
          </cell>
          <cell r="J57">
            <v>1427493240</v>
          </cell>
          <cell r="K57" t="b">
            <v>0</v>
          </cell>
          <cell r="L57">
            <v>392</v>
          </cell>
          <cell r="M57" t="b">
            <v>1</v>
          </cell>
          <cell r="N57" t="str">
            <v>theater/spaces</v>
          </cell>
          <cell r="O57">
            <v>172</v>
          </cell>
          <cell r="P57">
            <v>153.52000000000001</v>
          </cell>
        </row>
        <row r="58">
          <cell r="B58" t="str">
            <v>Sonorous Road is Expanding! Join Us!</v>
          </cell>
          <cell r="C58" t="str">
            <v>We're moving to a new space and upgrading our facilities to continue providing a local theatre venue and arts education program!</v>
          </cell>
          <cell r="D58">
            <v>10000</v>
          </cell>
          <cell r="E58">
            <v>10373</v>
          </cell>
          <cell r="F58" t="str">
            <v>successful</v>
          </cell>
          <cell r="G58" t="str">
            <v>US</v>
          </cell>
          <cell r="H58" t="str">
            <v>USD</v>
          </cell>
          <cell r="I58">
            <v>1488171540</v>
          </cell>
          <cell r="J58">
            <v>1486661793</v>
          </cell>
          <cell r="K58" t="b">
            <v>0</v>
          </cell>
          <cell r="L58">
            <v>115</v>
          </cell>
          <cell r="M58" t="b">
            <v>1</v>
          </cell>
          <cell r="N58" t="str">
            <v>theater/spaces</v>
          </cell>
          <cell r="O58">
            <v>104</v>
          </cell>
          <cell r="P58">
            <v>90.2</v>
          </cell>
        </row>
        <row r="59">
          <cell r="B59" t="str">
            <v>A bigger, better home for the New Orleans comedy scene</v>
          </cell>
          <cell r="C59" t="str">
            <v>The New Movement works tirelessly to put Nola on the comedy map. This project will upgrade our theater and production facilities.</v>
          </cell>
          <cell r="D59">
            <v>50000</v>
          </cell>
          <cell r="E59">
            <v>51514.5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1402892700</v>
          </cell>
          <cell r="J59">
            <v>1400474329</v>
          </cell>
          <cell r="K59" t="b">
            <v>0</v>
          </cell>
          <cell r="L59">
            <v>433</v>
          </cell>
          <cell r="M59" t="b">
            <v>1</v>
          </cell>
          <cell r="N59" t="str">
            <v>theater/spaces</v>
          </cell>
          <cell r="O59">
            <v>103</v>
          </cell>
          <cell r="P59">
            <v>118.97</v>
          </cell>
        </row>
        <row r="60">
          <cell r="B60" t="str">
            <v>RAT Fund-Riser</v>
          </cell>
          <cell r="C60" t="str">
            <v>Restless Artists' Theatre is building risers and installing better lighting for our patrons.  We need to purchase raw materials.</v>
          </cell>
          <cell r="D60">
            <v>1350</v>
          </cell>
          <cell r="E60">
            <v>1605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1488333600</v>
          </cell>
          <cell r="J60">
            <v>1487094360</v>
          </cell>
          <cell r="K60" t="b">
            <v>0</v>
          </cell>
          <cell r="L60">
            <v>20</v>
          </cell>
          <cell r="M60" t="b">
            <v>1</v>
          </cell>
          <cell r="N60" t="str">
            <v>theater/spaces</v>
          </cell>
          <cell r="O60">
            <v>119</v>
          </cell>
          <cell r="P60">
            <v>80.25</v>
          </cell>
        </row>
        <row r="61">
          <cell r="B61" t="str">
            <v>Voices From The Future</v>
          </cell>
          <cell r="C61" t="str">
            <v>A benefit show featuring musicians, dancers &amp; poets all under age 30 to raise money in support of LGBTQ rights and programs.</v>
          </cell>
          <cell r="D61">
            <v>500</v>
          </cell>
          <cell r="E61">
            <v>500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1485885600</v>
          </cell>
          <cell r="J61">
            <v>1484682670</v>
          </cell>
          <cell r="K61" t="b">
            <v>0</v>
          </cell>
          <cell r="L61">
            <v>8</v>
          </cell>
          <cell r="M61" t="b">
            <v>1</v>
          </cell>
          <cell r="N61" t="str">
            <v>theater/spaces</v>
          </cell>
          <cell r="O61">
            <v>100</v>
          </cell>
          <cell r="P61">
            <v>62.5</v>
          </cell>
        </row>
        <row r="62">
          <cell r="B62" t="str">
            <v>New Comedy Venue and Training Facility</v>
          </cell>
          <cell r="C62" t="str">
            <v>Get Scene Studios and Highwire Comedy Co. creating an amazing training facility and theater for Atlanta comedy and film talent!</v>
          </cell>
          <cell r="D62">
            <v>7214</v>
          </cell>
          <cell r="E62">
            <v>22991.01</v>
          </cell>
          <cell r="F62" t="str">
            <v>successful</v>
          </cell>
          <cell r="G62" t="str">
            <v>US</v>
          </cell>
          <cell r="H62" t="str">
            <v>USD</v>
          </cell>
          <cell r="I62">
            <v>1468445382</v>
          </cell>
          <cell r="J62">
            <v>1465853382</v>
          </cell>
          <cell r="K62" t="b">
            <v>0</v>
          </cell>
          <cell r="L62">
            <v>175</v>
          </cell>
          <cell r="M62" t="b">
            <v>1</v>
          </cell>
          <cell r="N62" t="str">
            <v>theater/spaces</v>
          </cell>
          <cell r="O62">
            <v>319</v>
          </cell>
          <cell r="P62">
            <v>131.38</v>
          </cell>
        </row>
        <row r="63">
          <cell r="B63" t="str">
            <v>Help Fund the "Back Room" Arts Space at Jimmy's No 43!</v>
          </cell>
          <cell r="C63" t="str">
            <v>Make the workshop/ small stage space at Jimmy's No 43 even better than before!</v>
          </cell>
          <cell r="D63">
            <v>7000</v>
          </cell>
          <cell r="E63">
            <v>7595.43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1356552252</v>
          </cell>
          <cell r="J63">
            <v>1353960252</v>
          </cell>
          <cell r="K63" t="b">
            <v>0</v>
          </cell>
          <cell r="L63">
            <v>104</v>
          </cell>
          <cell r="M63" t="b">
            <v>1</v>
          </cell>
          <cell r="N63" t="str">
            <v>theater/spaces</v>
          </cell>
          <cell r="O63">
            <v>109</v>
          </cell>
          <cell r="P63">
            <v>73.03</v>
          </cell>
        </row>
        <row r="64">
          <cell r="B64" t="str">
            <v>Outskirts Theatre Co. Finds a Home!</v>
          </cell>
          <cell r="C64" t="str">
            <v>We finally found a place to call home! Help us move in to (and collaborate with) the NEW Fischer Creative Arts Center in Waukesha, WI!</v>
          </cell>
          <cell r="D64">
            <v>3000</v>
          </cell>
          <cell r="E64">
            <v>3035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1456811940</v>
          </cell>
          <cell r="J64">
            <v>1454098976</v>
          </cell>
          <cell r="K64" t="b">
            <v>0</v>
          </cell>
          <cell r="L64">
            <v>17</v>
          </cell>
          <cell r="M64" t="b">
            <v>1</v>
          </cell>
          <cell r="N64" t="str">
            <v>theater/spaces</v>
          </cell>
          <cell r="O64">
            <v>101</v>
          </cell>
          <cell r="P64">
            <v>178.53</v>
          </cell>
        </row>
        <row r="65">
          <cell r="B65" t="str">
            <v>Save the Agawam Cinemas</v>
          </cell>
          <cell r="C65" t="str">
            <v>The Agawam Cinemas is to be successfully reopened by new ownership and the twin theaters must be converted to digital projection.</v>
          </cell>
          <cell r="D65">
            <v>40000</v>
          </cell>
          <cell r="E65">
            <v>45126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1416089324</v>
          </cell>
          <cell r="J65">
            <v>1413493724</v>
          </cell>
          <cell r="K65" t="b">
            <v>0</v>
          </cell>
          <cell r="L65">
            <v>277</v>
          </cell>
          <cell r="M65" t="b">
            <v>1</v>
          </cell>
          <cell r="N65" t="str">
            <v>theater/spaces</v>
          </cell>
          <cell r="O65">
            <v>113</v>
          </cell>
          <cell r="P65">
            <v>162.91</v>
          </cell>
        </row>
        <row r="66">
          <cell r="B66" t="str">
            <v>Pangea House Revitalization Project</v>
          </cell>
          <cell r="C66" t="str">
            <v>Pangea House is a collectively run, all ages music venue and community space in desperate need of some renovation and updates.</v>
          </cell>
          <cell r="D66">
            <v>10600</v>
          </cell>
          <cell r="E66">
            <v>12772.6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1412611905</v>
          </cell>
          <cell r="J66">
            <v>1410019905</v>
          </cell>
          <cell r="K66" t="b">
            <v>0</v>
          </cell>
          <cell r="L66">
            <v>118</v>
          </cell>
          <cell r="M66" t="b">
            <v>1</v>
          </cell>
          <cell r="N66" t="str">
            <v>theater/spaces</v>
          </cell>
          <cell r="O66">
            <v>120</v>
          </cell>
          <cell r="P66">
            <v>108.24</v>
          </cell>
        </row>
        <row r="67">
          <cell r="B67" t="str">
            <v>ONTARIO STREET THEATRE in Port Hope.</v>
          </cell>
          <cell r="C67" t="str">
            <v>We're an affordable theatre and rental space that can be molded into anything by anyone.</v>
          </cell>
          <cell r="D67">
            <v>8000</v>
          </cell>
          <cell r="E67">
            <v>8620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1418580591</v>
          </cell>
          <cell r="J67">
            <v>1415988591</v>
          </cell>
          <cell r="K67" t="b">
            <v>0</v>
          </cell>
          <cell r="L67">
            <v>97</v>
          </cell>
          <cell r="M67" t="b">
            <v>1</v>
          </cell>
          <cell r="N67" t="str">
            <v>theater/spaces</v>
          </cell>
          <cell r="O67">
            <v>108</v>
          </cell>
          <cell r="P67">
            <v>88.87</v>
          </cell>
        </row>
        <row r="68">
          <cell r="B68" t="str">
            <v>Bethlem</v>
          </cell>
          <cell r="C68" t="str">
            <v>Consuite for 2015 CoreCon.  An adventure into insanity.</v>
          </cell>
          <cell r="D68">
            <v>600</v>
          </cell>
          <cell r="E68">
            <v>1080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1429938683</v>
          </cell>
          <cell r="J68">
            <v>1428124283</v>
          </cell>
          <cell r="K68" t="b">
            <v>0</v>
          </cell>
          <cell r="L68">
            <v>20</v>
          </cell>
          <cell r="M68" t="b">
            <v>1</v>
          </cell>
          <cell r="N68" t="str">
            <v>theater/spaces</v>
          </cell>
          <cell r="O68">
            <v>180</v>
          </cell>
          <cell r="P68">
            <v>54</v>
          </cell>
        </row>
        <row r="69">
          <cell r="B69" t="str">
            <v>Baby It's Cold Outside: Silver Spring Stage HVAC Fund!</v>
          </cell>
          <cell r="C69" t="str">
            <v>Help fund Silver Spring Stage's HVAC costs for the upcoming year! Don't leave us out in the cold (pun intended)!</v>
          </cell>
          <cell r="D69">
            <v>3000</v>
          </cell>
          <cell r="E69">
            <v>3035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1453352719</v>
          </cell>
          <cell r="J69">
            <v>1450760719</v>
          </cell>
          <cell r="K69" t="b">
            <v>0</v>
          </cell>
          <cell r="L69">
            <v>26</v>
          </cell>
          <cell r="M69" t="b">
            <v>1</v>
          </cell>
          <cell r="N69" t="str">
            <v>theater/spaces</v>
          </cell>
          <cell r="O69">
            <v>101</v>
          </cell>
          <cell r="P69">
            <v>116.73</v>
          </cell>
        </row>
        <row r="70">
          <cell r="B70" t="str">
            <v>Montauk Surf Museum</v>
          </cell>
          <cell r="C70" t="str">
            <v>The Montauk Surf Museum will present ocean science, as well as the art and history of surfing to visitors and schools in creative ways.</v>
          </cell>
          <cell r="D70">
            <v>25000</v>
          </cell>
          <cell r="E70">
            <v>29939</v>
          </cell>
          <cell r="F70" t="str">
            <v>successful</v>
          </cell>
          <cell r="G70" t="str">
            <v>US</v>
          </cell>
          <cell r="H70" t="str">
            <v>USD</v>
          </cell>
          <cell r="I70">
            <v>1417012840</v>
          </cell>
          <cell r="J70">
            <v>1414417240</v>
          </cell>
          <cell r="K70" t="b">
            <v>0</v>
          </cell>
          <cell r="L70">
            <v>128</v>
          </cell>
          <cell r="M70" t="b">
            <v>1</v>
          </cell>
          <cell r="N70" t="str">
            <v>theater/spaces</v>
          </cell>
          <cell r="O70">
            <v>120</v>
          </cell>
          <cell r="P70">
            <v>233.9</v>
          </cell>
        </row>
        <row r="71">
          <cell r="B71" t="str">
            <v>Put Your Money Where Your Ear Is!</v>
          </cell>
          <cell r="C71" t="str">
            <v>STC &amp; the Sheboygan Area School District are working tirelessly to renovate our 30-year-old sound system. Help us sound better for you!</v>
          </cell>
          <cell r="D71">
            <v>1500</v>
          </cell>
          <cell r="E71">
            <v>2370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1424548719</v>
          </cell>
          <cell r="J71">
            <v>1419364719</v>
          </cell>
          <cell r="K71" t="b">
            <v>0</v>
          </cell>
          <cell r="L71">
            <v>15</v>
          </cell>
          <cell r="M71" t="b">
            <v>1</v>
          </cell>
          <cell r="N71" t="str">
            <v>theater/spaces</v>
          </cell>
          <cell r="O71">
            <v>158</v>
          </cell>
          <cell r="P71">
            <v>158</v>
          </cell>
        </row>
        <row r="72">
          <cell r="B72" t="str">
            <v>Katharsis Teatro en Navidad</v>
          </cell>
          <cell r="C72" t="str">
            <v>Necesitamos tu ayuda para poder llevar la magia del teatro universitario al Teatro Lagrada de Madrid el 23 de diciembre :)</v>
          </cell>
          <cell r="D72">
            <v>300</v>
          </cell>
          <cell r="E72">
            <v>371</v>
          </cell>
          <cell r="F72" t="str">
            <v>successful</v>
          </cell>
          <cell r="G72" t="str">
            <v>ES</v>
          </cell>
          <cell r="H72" t="str">
            <v>EUR</v>
          </cell>
          <cell r="I72">
            <v>1450911540</v>
          </cell>
          <cell r="J72">
            <v>1448536516</v>
          </cell>
          <cell r="K72" t="b">
            <v>0</v>
          </cell>
          <cell r="L72">
            <v>25</v>
          </cell>
          <cell r="M72" t="b">
            <v>1</v>
          </cell>
          <cell r="N72" t="str">
            <v>theater/spaces</v>
          </cell>
          <cell r="O72">
            <v>124</v>
          </cell>
          <cell r="P72">
            <v>14.84</v>
          </cell>
        </row>
        <row r="73">
          <cell r="B73" t="str">
            <v>Up-lifting Up-Fit!</v>
          </cell>
          <cell r="C73" t="str">
            <v>Spring Theatre has recently found a new home in the heart of Winston Salem. We need your help for an up-lifting up-fit!</v>
          </cell>
          <cell r="D73">
            <v>4000</v>
          </cell>
          <cell r="E73">
            <v>4685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1423587130</v>
          </cell>
          <cell r="J73">
            <v>1421772730</v>
          </cell>
          <cell r="K73" t="b">
            <v>0</v>
          </cell>
          <cell r="L73">
            <v>55</v>
          </cell>
          <cell r="M73" t="b">
            <v>1</v>
          </cell>
          <cell r="N73" t="str">
            <v>theater/spaces</v>
          </cell>
          <cell r="O73">
            <v>117</v>
          </cell>
          <cell r="P73">
            <v>85.18</v>
          </cell>
        </row>
        <row r="74">
          <cell r="B74" t="str">
            <v>Barebones Black Box Theater in Braddock, PA</v>
          </cell>
          <cell r="C74" t="str">
            <v>Barebones Productions is developing a new theater and performance facility in Braddock, Pa. "The barebones black box"</v>
          </cell>
          <cell r="D74">
            <v>10000</v>
          </cell>
          <cell r="E74">
            <v>15696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1434917049</v>
          </cell>
          <cell r="J74">
            <v>1432325049</v>
          </cell>
          <cell r="K74" t="b">
            <v>0</v>
          </cell>
          <cell r="L74">
            <v>107</v>
          </cell>
          <cell r="M74" t="b">
            <v>1</v>
          </cell>
          <cell r="N74" t="str">
            <v>theater/spaces</v>
          </cell>
          <cell r="O74">
            <v>157</v>
          </cell>
          <cell r="P74">
            <v>146.69</v>
          </cell>
        </row>
        <row r="75">
          <cell r="B75" t="str">
            <v>The North Pole at the Fair - A Christmas Paradise for kids.</v>
          </cell>
          <cell r="C75" t="str">
            <v>Help build an immersion experience for kids to have fun with Santa and make their Christmas season shine just a little bit brighter.</v>
          </cell>
          <cell r="D75">
            <v>25000</v>
          </cell>
          <cell r="E75">
            <v>28276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1415163600</v>
          </cell>
          <cell r="J75">
            <v>1412737080</v>
          </cell>
          <cell r="K75" t="b">
            <v>0</v>
          </cell>
          <cell r="L75">
            <v>557</v>
          </cell>
          <cell r="M75" t="b">
            <v>1</v>
          </cell>
          <cell r="N75" t="str">
            <v>theater/spaces</v>
          </cell>
          <cell r="O75">
            <v>113</v>
          </cell>
          <cell r="P75">
            <v>50.76</v>
          </cell>
        </row>
        <row r="76">
          <cell r="B76" t="str">
            <v>A Sign for 34 West</v>
          </cell>
          <cell r="C76" t="str">
            <v>We're turning an old yogurt shop into a live theater in downtown Charleston.   Please help us hang our sign!</v>
          </cell>
          <cell r="D76">
            <v>3400</v>
          </cell>
          <cell r="E76">
            <v>3508</v>
          </cell>
          <cell r="F76" t="str">
            <v>successful</v>
          </cell>
          <cell r="G76" t="str">
            <v>US</v>
          </cell>
          <cell r="H76" t="str">
            <v>USD</v>
          </cell>
          <cell r="I76">
            <v>1402459200</v>
          </cell>
          <cell r="J76">
            <v>1401125238</v>
          </cell>
          <cell r="K76" t="b">
            <v>0</v>
          </cell>
          <cell r="L76">
            <v>40</v>
          </cell>
          <cell r="M76" t="b">
            <v>1</v>
          </cell>
          <cell r="N76" t="str">
            <v>theater/spaces</v>
          </cell>
          <cell r="O76">
            <v>103</v>
          </cell>
          <cell r="P76">
            <v>87.7</v>
          </cell>
        </row>
        <row r="77">
          <cell r="B77" t="str">
            <v>Let there be sound! A sound and hearing assistance system</v>
          </cell>
          <cell r="C77" t="str">
            <v>Let there be sound! Make our new theatre more accessible by installing a modern sound and hearing assistance system for our audience.</v>
          </cell>
          <cell r="D77">
            <v>8500</v>
          </cell>
          <cell r="E77">
            <v>8722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1405688952</v>
          </cell>
          <cell r="J77">
            <v>1400504952</v>
          </cell>
          <cell r="K77" t="b">
            <v>0</v>
          </cell>
          <cell r="L77">
            <v>36</v>
          </cell>
          <cell r="M77" t="b">
            <v>1</v>
          </cell>
          <cell r="N77" t="str">
            <v>theater/spaces</v>
          </cell>
          <cell r="O77">
            <v>103</v>
          </cell>
          <cell r="P77">
            <v>242.28</v>
          </cell>
        </row>
        <row r="78">
          <cell r="B78" t="str">
            <v>ACT's Spotlight Initiative- Let's Build a Theater!</v>
          </cell>
          <cell r="C78" t="str">
            <v>Help us build a 200 seat theater and classroom space in North Andover, MA. Let's get kids off the screens, and into the spotlight!</v>
          </cell>
          <cell r="D78">
            <v>22000</v>
          </cell>
          <cell r="E78">
            <v>23285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1408566243</v>
          </cell>
          <cell r="J78">
            <v>1405974243</v>
          </cell>
          <cell r="K78" t="b">
            <v>0</v>
          </cell>
          <cell r="L78">
            <v>159</v>
          </cell>
          <cell r="M78" t="b">
            <v>1</v>
          </cell>
          <cell r="N78" t="str">
            <v>theater/spaces</v>
          </cell>
          <cell r="O78">
            <v>106</v>
          </cell>
          <cell r="P78">
            <v>146.44999999999999</v>
          </cell>
        </row>
        <row r="79">
          <cell r="B79" t="str">
            <v>Why Theatre</v>
          </cell>
          <cell r="C79" t="str">
            <v>Le projet vise la crÃ©ation dâ€™un lieu de rÃ©sidence, recherche et formation dÃ©diÃ© Ã  l'art vivant, l'image et la narration.</v>
          </cell>
          <cell r="D79">
            <v>4200</v>
          </cell>
          <cell r="E79">
            <v>4230</v>
          </cell>
          <cell r="F79" t="str">
            <v>successful</v>
          </cell>
          <cell r="G79" t="str">
            <v>FR</v>
          </cell>
          <cell r="H79" t="str">
            <v>EUR</v>
          </cell>
          <cell r="I79">
            <v>1437429600</v>
          </cell>
          <cell r="J79">
            <v>1433747376</v>
          </cell>
          <cell r="K79" t="b">
            <v>0</v>
          </cell>
          <cell r="L79">
            <v>41</v>
          </cell>
          <cell r="M79" t="b">
            <v>1</v>
          </cell>
          <cell r="N79" t="str">
            <v>theater/spaces</v>
          </cell>
          <cell r="O79">
            <v>101</v>
          </cell>
          <cell r="P79">
            <v>103.17</v>
          </cell>
        </row>
        <row r="80">
          <cell r="B80" t="str">
            <v>Small town theatre, the Gibson Theatre goes Digital</v>
          </cell>
          <cell r="C80" t="str">
            <v>We plan to transition from 35mm to the new digital projection format to continue to show current first run films for our community.</v>
          </cell>
          <cell r="D80">
            <v>15000</v>
          </cell>
          <cell r="E80">
            <v>18185</v>
          </cell>
          <cell r="F80" t="str">
            <v>successful</v>
          </cell>
          <cell r="G80" t="str">
            <v>US</v>
          </cell>
          <cell r="H80" t="str">
            <v>USD</v>
          </cell>
          <cell r="I80">
            <v>1401159600</v>
          </cell>
          <cell r="J80">
            <v>1398801620</v>
          </cell>
          <cell r="K80" t="b">
            <v>0</v>
          </cell>
          <cell r="L80">
            <v>226</v>
          </cell>
          <cell r="M80" t="b">
            <v>1</v>
          </cell>
          <cell r="N80" t="str">
            <v>theater/spaces</v>
          </cell>
          <cell r="O80">
            <v>121</v>
          </cell>
          <cell r="P80">
            <v>80.459999999999994</v>
          </cell>
        </row>
        <row r="81">
          <cell r="B81" t="str">
            <v>Prime Stage Theater Studio Upgrades!</v>
          </cell>
          <cell r="C81" t="str">
            <v>Any donation--big or small--will help us upgrade our studio/rehearsal space into a black box theater and offer even more programs.</v>
          </cell>
          <cell r="D81">
            <v>7000</v>
          </cell>
          <cell r="E81">
            <v>7040</v>
          </cell>
          <cell r="F81" t="str">
            <v>successful</v>
          </cell>
          <cell r="G81" t="str">
            <v>US</v>
          </cell>
          <cell r="H81" t="str">
            <v>USD</v>
          </cell>
          <cell r="I81">
            <v>1439583533</v>
          </cell>
          <cell r="J81">
            <v>1434399533</v>
          </cell>
          <cell r="K81" t="b">
            <v>0</v>
          </cell>
          <cell r="L81">
            <v>30</v>
          </cell>
          <cell r="M81" t="b">
            <v>1</v>
          </cell>
          <cell r="N81" t="str">
            <v>theater/spaces</v>
          </cell>
          <cell r="O81">
            <v>101</v>
          </cell>
          <cell r="P81">
            <v>234.67</v>
          </cell>
        </row>
        <row r="82">
          <cell r="B82" t="str">
            <v>BEEP! BEEP! 2ND STORY IS ON THE MOVE!</v>
          </cell>
          <cell r="C82" t="str">
            <v>At the end of October 2016, 2nd Story will be moving from its current office space to a storefront space in Albany Park, Chicago, IL.</v>
          </cell>
          <cell r="D82">
            <v>4500</v>
          </cell>
          <cell r="E82">
            <v>5221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1479794340</v>
          </cell>
          <cell r="J82">
            <v>1476715869</v>
          </cell>
          <cell r="K82" t="b">
            <v>0</v>
          </cell>
          <cell r="L82">
            <v>103</v>
          </cell>
          <cell r="M82" t="b">
            <v>1</v>
          </cell>
          <cell r="N82" t="str">
            <v>theater/spaces</v>
          </cell>
          <cell r="O82">
            <v>116</v>
          </cell>
          <cell r="P82">
            <v>50.69</v>
          </cell>
        </row>
        <row r="83">
          <cell r="B83" t="str">
            <v>A Performing Arts Complex in Central Square, Cambridge</v>
          </cell>
          <cell r="C83" t="str">
            <v>Help us launch a new performing arts complex in Cambridge! The Thalia provides space for performance, rehearsals, and collaboration!</v>
          </cell>
          <cell r="D83">
            <v>10000</v>
          </cell>
          <cell r="E83">
            <v>10088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1472338409</v>
          </cell>
          <cell r="J83">
            <v>1468450409</v>
          </cell>
          <cell r="K83" t="b">
            <v>0</v>
          </cell>
          <cell r="L83">
            <v>62</v>
          </cell>
          <cell r="M83" t="b">
            <v>1</v>
          </cell>
          <cell r="N83" t="str">
            <v>theater/spaces</v>
          </cell>
          <cell r="O83">
            <v>101</v>
          </cell>
          <cell r="P83">
            <v>162.71</v>
          </cell>
        </row>
        <row r="84">
          <cell r="B84" t="str">
            <v>The Night Watch</v>
          </cell>
          <cell r="C84" t="str">
            <v>Antonia Goddard Productions in association with Jethro Compton Productions presents THE NIGHT WATCH, an exciting new historical drama.</v>
          </cell>
          <cell r="D84">
            <v>700</v>
          </cell>
          <cell r="E84">
            <v>721</v>
          </cell>
          <cell r="F84" t="str">
            <v>successful</v>
          </cell>
          <cell r="G84" t="str">
            <v>GB</v>
          </cell>
          <cell r="H84" t="str">
            <v>GBP</v>
          </cell>
          <cell r="I84">
            <v>1434039186</v>
          </cell>
          <cell r="J84">
            <v>1430151186</v>
          </cell>
          <cell r="K84" t="b">
            <v>0</v>
          </cell>
          <cell r="L84">
            <v>6</v>
          </cell>
          <cell r="M84" t="b">
            <v>1</v>
          </cell>
          <cell r="N84" t="str">
            <v>theater/spaces</v>
          </cell>
          <cell r="O84">
            <v>103</v>
          </cell>
          <cell r="P84">
            <v>120.17</v>
          </cell>
        </row>
        <row r="85">
          <cell r="B85" t="str">
            <v>Build a New Home for Improv Comedy in Pittsburgh</v>
          </cell>
          <cell r="C85" t="str">
            <v>Steel City Improv Theater has found a new space in the Shadyside neighborhood of Pittsburgh and we're raising $5000 to build it!</v>
          </cell>
          <cell r="D85">
            <v>5000</v>
          </cell>
          <cell r="E85">
            <v>12321</v>
          </cell>
          <cell r="F85" t="str">
            <v>successful</v>
          </cell>
          <cell r="G85" t="str">
            <v>US</v>
          </cell>
          <cell r="H85" t="str">
            <v>USD</v>
          </cell>
          <cell r="I85">
            <v>1349567475</v>
          </cell>
          <cell r="J85">
            <v>1346975475</v>
          </cell>
          <cell r="K85" t="b">
            <v>0</v>
          </cell>
          <cell r="L85">
            <v>182</v>
          </cell>
          <cell r="M85" t="b">
            <v>1</v>
          </cell>
          <cell r="N85" t="str">
            <v>theater/spaces</v>
          </cell>
          <cell r="O85">
            <v>246</v>
          </cell>
          <cell r="P85">
            <v>67.7</v>
          </cell>
        </row>
        <row r="86">
          <cell r="B86" t="str">
            <v>The Other Room â€“ Cardiffâ€™s First Pub Theatre</v>
          </cell>
          <cell r="C86" t="str">
            <v>Be part of building Cardiff's first pub theatre, located right in the city centre. Launching January 2015.</v>
          </cell>
          <cell r="D86">
            <v>2500</v>
          </cell>
          <cell r="E86">
            <v>7555</v>
          </cell>
          <cell r="F86" t="str">
            <v>successful</v>
          </cell>
          <cell r="G86" t="str">
            <v>GB</v>
          </cell>
          <cell r="H86" t="str">
            <v>GBP</v>
          </cell>
          <cell r="I86">
            <v>1401465600</v>
          </cell>
          <cell r="J86">
            <v>1399032813</v>
          </cell>
          <cell r="K86" t="b">
            <v>0</v>
          </cell>
          <cell r="L86">
            <v>145</v>
          </cell>
          <cell r="M86" t="b">
            <v>1</v>
          </cell>
          <cell r="N86" t="str">
            <v>theater/spaces</v>
          </cell>
          <cell r="O86">
            <v>302</v>
          </cell>
          <cell r="P86">
            <v>52.1</v>
          </cell>
        </row>
        <row r="87">
          <cell r="B87" t="str">
            <v>The Bohemian Balcony - A Creative Space For All</v>
          </cell>
          <cell r="C87" t="str">
            <v>The Bohemian Balcony is a innovate multi-arts venue created by the people for the community. A platform for our arts to grow and shine.</v>
          </cell>
          <cell r="D87">
            <v>900</v>
          </cell>
          <cell r="E87">
            <v>1290</v>
          </cell>
          <cell r="F87" t="str">
            <v>successful</v>
          </cell>
          <cell r="G87" t="str">
            <v>GB</v>
          </cell>
          <cell r="H87" t="str">
            <v>GBP</v>
          </cell>
          <cell r="I87">
            <v>1488538892</v>
          </cell>
          <cell r="J87">
            <v>1487329292</v>
          </cell>
          <cell r="K87" t="b">
            <v>0</v>
          </cell>
          <cell r="L87">
            <v>25</v>
          </cell>
          <cell r="M87" t="b">
            <v>1</v>
          </cell>
          <cell r="N87" t="str">
            <v>theater/spaces</v>
          </cell>
          <cell r="O87">
            <v>143</v>
          </cell>
          <cell r="P87">
            <v>51.6</v>
          </cell>
        </row>
        <row r="88">
          <cell r="B88" t="str">
            <v>Help ReNew the Rainbow Stage (&amp; office) for Future Stars</v>
          </cell>
          <cell r="C88" t="str">
            <v>Wavy says let's LIGHT UP THE RAINBOW STAGE and as our stretch reward we'll throw all of us a PARTY!</v>
          </cell>
          <cell r="D88">
            <v>40000</v>
          </cell>
          <cell r="E88">
            <v>52576</v>
          </cell>
          <cell r="F88" t="str">
            <v>successful</v>
          </cell>
          <cell r="G88" t="str">
            <v>US</v>
          </cell>
          <cell r="H88" t="str">
            <v>USD</v>
          </cell>
          <cell r="I88">
            <v>1426866851</v>
          </cell>
          <cell r="J88">
            <v>1424278451</v>
          </cell>
          <cell r="K88" t="b">
            <v>0</v>
          </cell>
          <cell r="L88">
            <v>320</v>
          </cell>
          <cell r="M88" t="b">
            <v>1</v>
          </cell>
          <cell r="N88" t="str">
            <v>theater/spaces</v>
          </cell>
          <cell r="O88">
            <v>131</v>
          </cell>
          <cell r="P88">
            <v>164.3</v>
          </cell>
        </row>
        <row r="89">
          <cell r="B89" t="str">
            <v>A Home for Vegas Theatre Hub</v>
          </cell>
          <cell r="C89" t="str">
            <v>We have a space! Help us fill it with a stage, chairs, gear and audiences' laughter!</v>
          </cell>
          <cell r="D89">
            <v>5000</v>
          </cell>
          <cell r="E89">
            <v>8401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1471242025</v>
          </cell>
          <cell r="J89">
            <v>1468650025</v>
          </cell>
          <cell r="K89" t="b">
            <v>0</v>
          </cell>
          <cell r="L89">
            <v>99</v>
          </cell>
          <cell r="M89" t="b">
            <v>1</v>
          </cell>
          <cell r="N89" t="str">
            <v>theater/spaces</v>
          </cell>
          <cell r="O89">
            <v>168</v>
          </cell>
          <cell r="P89">
            <v>84.86</v>
          </cell>
        </row>
        <row r="90">
          <cell r="B90" t="str">
            <v>Ground Floor Theatre</v>
          </cell>
          <cell r="C90" t="str">
            <v>We're building a new theatre venue in Austin! Austin is growing, but we are losing space for artists- help us keep local theatre alive!</v>
          </cell>
          <cell r="D90">
            <v>30000</v>
          </cell>
          <cell r="E90">
            <v>32903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1416285300</v>
          </cell>
          <cell r="J90">
            <v>1413824447</v>
          </cell>
          <cell r="K90" t="b">
            <v>0</v>
          </cell>
          <cell r="L90">
            <v>348</v>
          </cell>
          <cell r="M90" t="b">
            <v>1</v>
          </cell>
          <cell r="N90" t="str">
            <v>theater/spaces</v>
          </cell>
          <cell r="O90">
            <v>110</v>
          </cell>
          <cell r="P90">
            <v>94.55</v>
          </cell>
        </row>
        <row r="91">
          <cell r="B91" t="str">
            <v>Guilford Center Stage Lights Up</v>
          </cell>
          <cell r="C91" t="str">
            <v>Guilford Center Stage is a new project bringing theater to our 1896 Grange; we need to purchase simple theater lighting for our stage.</v>
          </cell>
          <cell r="D91">
            <v>1750</v>
          </cell>
          <cell r="E91">
            <v>1867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1442426171</v>
          </cell>
          <cell r="J91">
            <v>1439834171</v>
          </cell>
          <cell r="K91" t="b">
            <v>0</v>
          </cell>
          <cell r="L91">
            <v>41</v>
          </cell>
          <cell r="M91" t="b">
            <v>1</v>
          </cell>
          <cell r="N91" t="str">
            <v>theater/spaces</v>
          </cell>
          <cell r="O91">
            <v>107</v>
          </cell>
          <cell r="P91">
            <v>45.54</v>
          </cell>
        </row>
        <row r="92">
          <cell r="B92" t="str">
            <v>Blue Thyme Nights</v>
          </cell>
          <cell r="C92" t="str">
            <v>Blue Thyme Nights is the production of Am I Blue by Beth Henley &amp; Thymus Vulgaris by Lanford  Wilson.
Artwork by Charlotte Ager</v>
          </cell>
          <cell r="D92">
            <v>1500</v>
          </cell>
          <cell r="E92">
            <v>1500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1476479447</v>
          </cell>
          <cell r="J92">
            <v>1471295447</v>
          </cell>
          <cell r="K92" t="b">
            <v>0</v>
          </cell>
          <cell r="L92">
            <v>29</v>
          </cell>
          <cell r="M92" t="b">
            <v>1</v>
          </cell>
          <cell r="N92" t="str">
            <v>theater/spaces</v>
          </cell>
          <cell r="O92">
            <v>100</v>
          </cell>
          <cell r="P92">
            <v>51.72</v>
          </cell>
        </row>
        <row r="93">
          <cell r="B93" t="str">
            <v>Silent Valley : A Haunting</v>
          </cell>
          <cell r="C93" t="str">
            <v>One night only, not-for-profit, neighborhood haunted attraction that will scare your mask off! Coming this Halloween.</v>
          </cell>
          <cell r="D93">
            <v>1000</v>
          </cell>
          <cell r="E93">
            <v>1272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1441933459</v>
          </cell>
          <cell r="J93">
            <v>1439341459</v>
          </cell>
          <cell r="K93" t="b">
            <v>0</v>
          </cell>
          <cell r="L93">
            <v>25</v>
          </cell>
          <cell r="M93" t="b">
            <v>1</v>
          </cell>
          <cell r="N93" t="str">
            <v>theater/spaces</v>
          </cell>
          <cell r="O93">
            <v>127</v>
          </cell>
          <cell r="P93">
            <v>50.88</v>
          </cell>
        </row>
        <row r="94">
          <cell r="B94" t="str">
            <v>Stagelights Studio by Pam Kinter, Greensboro</v>
          </cell>
          <cell r="C94" t="str">
            <v>Finally Stagelights will have a space of our very own!  Be a part of this exciting new adventure in Greensboro!!</v>
          </cell>
          <cell r="D94">
            <v>3000</v>
          </cell>
          <cell r="E94">
            <v>4396</v>
          </cell>
          <cell r="F94" t="str">
            <v>successful</v>
          </cell>
          <cell r="G94" t="str">
            <v>US</v>
          </cell>
          <cell r="H94" t="str">
            <v>USD</v>
          </cell>
          <cell r="I94">
            <v>1471487925</v>
          </cell>
          <cell r="J94">
            <v>1468895925</v>
          </cell>
          <cell r="K94" t="b">
            <v>0</v>
          </cell>
          <cell r="L94">
            <v>23</v>
          </cell>
          <cell r="M94" t="b">
            <v>1</v>
          </cell>
          <cell r="N94" t="str">
            <v>theater/spaces</v>
          </cell>
          <cell r="O94">
            <v>147</v>
          </cell>
          <cell r="P94">
            <v>191.13</v>
          </cell>
        </row>
        <row r="95">
          <cell r="B95" t="str">
            <v>Save Our Butts The Seat-quel</v>
          </cell>
          <cell r="C95" t="str">
            <v>Pretty please with popcorn on top!Help!!
Our family owned &amp; operated Theatre in Fairfax VA is looking to get help upgrading our seats.</v>
          </cell>
          <cell r="D95">
            <v>100000</v>
          </cell>
          <cell r="E95">
            <v>112536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1477972740</v>
          </cell>
          <cell r="J95">
            <v>1475326255</v>
          </cell>
          <cell r="K95" t="b">
            <v>0</v>
          </cell>
          <cell r="L95">
            <v>1260</v>
          </cell>
          <cell r="M95" t="b">
            <v>1</v>
          </cell>
          <cell r="N95" t="str">
            <v>theater/spaces</v>
          </cell>
          <cell r="O95">
            <v>113</v>
          </cell>
          <cell r="P95">
            <v>89.31</v>
          </cell>
        </row>
        <row r="96">
          <cell r="B96" t="str">
            <v>The Coalition Theater</v>
          </cell>
          <cell r="C96" t="str">
            <v>Help create a permanent home for live comedy shows and classes in Downtown RVA.</v>
          </cell>
          <cell r="D96">
            <v>25000</v>
          </cell>
          <cell r="E96">
            <v>27196.71</v>
          </cell>
          <cell r="F96" t="str">
            <v>successful</v>
          </cell>
          <cell r="G96" t="str">
            <v>US</v>
          </cell>
          <cell r="H96" t="str">
            <v>USD</v>
          </cell>
          <cell r="I96">
            <v>1367674009</v>
          </cell>
          <cell r="J96">
            <v>1365082009</v>
          </cell>
          <cell r="K96" t="b">
            <v>0</v>
          </cell>
          <cell r="L96">
            <v>307</v>
          </cell>
          <cell r="M96" t="b">
            <v>1</v>
          </cell>
          <cell r="N96" t="str">
            <v>theater/spaces</v>
          </cell>
          <cell r="O96">
            <v>109</v>
          </cell>
          <cell r="P96">
            <v>88.59</v>
          </cell>
        </row>
        <row r="97">
          <cell r="B97" t="str">
            <v>Save the Studio!</v>
          </cell>
          <cell r="C97" t="str">
            <v>Help Synetic Theater create a new Studio to produce amazing  shows in the 2013/14 season and train awesome artists of all ages!</v>
          </cell>
          <cell r="D97">
            <v>25000</v>
          </cell>
          <cell r="E97">
            <v>31683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1376654340</v>
          </cell>
          <cell r="J97">
            <v>1373568644</v>
          </cell>
          <cell r="K97" t="b">
            <v>0</v>
          </cell>
          <cell r="L97">
            <v>329</v>
          </cell>
          <cell r="M97" t="b">
            <v>1</v>
          </cell>
          <cell r="N97" t="str">
            <v>theater/spaces</v>
          </cell>
          <cell r="O97">
            <v>127</v>
          </cell>
          <cell r="P97">
            <v>96.3</v>
          </cell>
        </row>
        <row r="98">
          <cell r="B98" t="str">
            <v>Help SHE&amp;HER PRODUCTIONS raise money for our new space in the West Bottoms!!</v>
          </cell>
          <cell r="C98" t="str">
            <v>SHE&amp;HER PRODUCTIONS! New Space.. New SHOW! We have a home in KC West Bottoms, the Crane Building. We need your help turning this space into a theater!</v>
          </cell>
          <cell r="D98">
            <v>500</v>
          </cell>
          <cell r="E98">
            <v>1066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1285995540</v>
          </cell>
          <cell r="J98">
            <v>1279574773</v>
          </cell>
          <cell r="K98" t="b">
            <v>0</v>
          </cell>
          <cell r="L98">
            <v>32</v>
          </cell>
          <cell r="M98" t="b">
            <v>1</v>
          </cell>
          <cell r="N98" t="str">
            <v>theater/spaces</v>
          </cell>
          <cell r="O98">
            <v>213</v>
          </cell>
          <cell r="P98">
            <v>33.31</v>
          </cell>
        </row>
        <row r="99">
          <cell r="B99" t="str">
            <v>Overtime Theater Spruce Up</v>
          </cell>
          <cell r="C99" t="str">
            <v>Our little theater needs some love. We took over a lab and need to make our space look more inviting and well, like a theater!</v>
          </cell>
          <cell r="D99">
            <v>1000</v>
          </cell>
          <cell r="E99">
            <v>1005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1457071397</v>
          </cell>
          <cell r="J99">
            <v>1451887397</v>
          </cell>
          <cell r="K99" t="b">
            <v>0</v>
          </cell>
          <cell r="L99">
            <v>27</v>
          </cell>
          <cell r="M99" t="b">
            <v>1</v>
          </cell>
          <cell r="N99" t="str">
            <v>theater/spaces</v>
          </cell>
          <cell r="O99">
            <v>101</v>
          </cell>
          <cell r="P99">
            <v>37.22</v>
          </cell>
        </row>
        <row r="100">
          <cell r="B100" t="str">
            <v>Shelter the Schmee</v>
          </cell>
          <cell r="C100" t="str">
            <v>After 22 yrs downstairs we are "getting out of  our parents basement" and building a new 50 seat theater in a new location.</v>
          </cell>
          <cell r="D100">
            <v>20000</v>
          </cell>
          <cell r="E100">
            <v>21742.78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1388303940</v>
          </cell>
          <cell r="J100">
            <v>1386011038</v>
          </cell>
          <cell r="K100" t="b">
            <v>0</v>
          </cell>
          <cell r="L100">
            <v>236</v>
          </cell>
          <cell r="M100" t="b">
            <v>1</v>
          </cell>
          <cell r="N100" t="str">
            <v>theater/spaces</v>
          </cell>
          <cell r="O100">
            <v>109</v>
          </cell>
          <cell r="P100">
            <v>92.13</v>
          </cell>
        </row>
        <row r="101">
          <cell r="B101" t="str">
            <v>Jayhawk Makeover</v>
          </cell>
          <cell r="C101" t="str">
            <v>48 hours of deck screws, dry wall, hard hats and needed renovation to help the Jayhawk rise from the ashes.</v>
          </cell>
          <cell r="D101">
            <v>3000</v>
          </cell>
          <cell r="E101">
            <v>3225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1435359600</v>
          </cell>
          <cell r="J101">
            <v>1434999621</v>
          </cell>
          <cell r="K101" t="b">
            <v>0</v>
          </cell>
          <cell r="L101">
            <v>42</v>
          </cell>
          <cell r="M101" t="b">
            <v>1</v>
          </cell>
          <cell r="N101" t="str">
            <v>theater/spaces</v>
          </cell>
          <cell r="O101">
            <v>108</v>
          </cell>
          <cell r="P101">
            <v>76.790000000000006</v>
          </cell>
        </row>
        <row r="102">
          <cell r="B102" t="str">
            <v>Lend a Hand in Our Home</v>
          </cell>
          <cell r="C102" t="str">
            <v>Privet! Hello! Bon Jour! We are the Arlekin Players Theatre and we need a home.</v>
          </cell>
          <cell r="D102">
            <v>8300</v>
          </cell>
          <cell r="E102">
            <v>9170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1453323048</v>
          </cell>
          <cell r="J102">
            <v>1450731048</v>
          </cell>
          <cell r="K102" t="b">
            <v>0</v>
          </cell>
          <cell r="L102">
            <v>95</v>
          </cell>
          <cell r="M102" t="b">
            <v>1</v>
          </cell>
          <cell r="N102" t="str">
            <v>theater/spaces</v>
          </cell>
          <cell r="O102">
            <v>110</v>
          </cell>
          <cell r="P102">
            <v>96.53</v>
          </cell>
        </row>
        <row r="103">
          <cell r="B103" t="str">
            <v>HOPE MILL THEATRE - CHAIR FUND</v>
          </cell>
          <cell r="C103" t="str">
            <v>Hope Mill Theatre is a brand new Fringe Theatre in the heart of Manchester city - bringing a diverse programme of entertainment!</v>
          </cell>
          <cell r="D103">
            <v>1500</v>
          </cell>
          <cell r="E103">
            <v>1920</v>
          </cell>
          <cell r="F103" t="str">
            <v>successful</v>
          </cell>
          <cell r="G103" t="str">
            <v>GB</v>
          </cell>
          <cell r="H103" t="str">
            <v>GBP</v>
          </cell>
          <cell r="I103">
            <v>1444149047</v>
          </cell>
          <cell r="J103">
            <v>1441557047</v>
          </cell>
          <cell r="K103" t="b">
            <v>0</v>
          </cell>
          <cell r="L103">
            <v>37</v>
          </cell>
          <cell r="M103" t="b">
            <v>1</v>
          </cell>
          <cell r="N103" t="str">
            <v>theater/spaces</v>
          </cell>
          <cell r="O103">
            <v>128</v>
          </cell>
          <cell r="P103">
            <v>51.89</v>
          </cell>
        </row>
        <row r="104">
          <cell r="B104" t="str">
            <v>Like This Post (The Post at 750)</v>
          </cell>
          <cell r="C104" t="str">
            <v>Introducing The Post at 750! Join us in the creation of Vancouver's most exciting new cultural space in the heart of downtown.</v>
          </cell>
          <cell r="D104">
            <v>15000</v>
          </cell>
          <cell r="E104">
            <v>16501</v>
          </cell>
          <cell r="F104" t="str">
            <v>successful</v>
          </cell>
          <cell r="G104" t="str">
            <v>CA</v>
          </cell>
          <cell r="H104" t="str">
            <v>CAD</v>
          </cell>
          <cell r="I104">
            <v>1429152600</v>
          </cell>
          <cell r="J104">
            <v>1426815699</v>
          </cell>
          <cell r="K104" t="b">
            <v>0</v>
          </cell>
          <cell r="L104">
            <v>128</v>
          </cell>
          <cell r="M104" t="b">
            <v>1</v>
          </cell>
          <cell r="N104" t="str">
            <v>theater/spaces</v>
          </cell>
          <cell r="O104">
            <v>110</v>
          </cell>
          <cell r="P104">
            <v>128.91</v>
          </cell>
        </row>
        <row r="105">
          <cell r="B105" t="str">
            <v>Minnsky's Theater- A Vaudeville Circus Experiment</v>
          </cell>
          <cell r="C105" t="str">
            <v>Minnsky's - a theater in the Minneapolis NE Arts District that will harken back to a time of Vaudeville and Circus Entertainment!</v>
          </cell>
          <cell r="D105">
            <v>12000</v>
          </cell>
          <cell r="E105">
            <v>13121</v>
          </cell>
          <cell r="F105" t="str">
            <v>successful</v>
          </cell>
          <cell r="G105" t="str">
            <v>US</v>
          </cell>
          <cell r="H105" t="str">
            <v>USD</v>
          </cell>
          <cell r="I105">
            <v>1454433998</v>
          </cell>
          <cell r="J105">
            <v>1453137998</v>
          </cell>
          <cell r="K105" t="b">
            <v>0</v>
          </cell>
          <cell r="L105">
            <v>156</v>
          </cell>
          <cell r="M105" t="b">
            <v>1</v>
          </cell>
          <cell r="N105" t="str">
            <v>theater/spaces</v>
          </cell>
          <cell r="O105">
            <v>109</v>
          </cell>
          <cell r="P105">
            <v>84.11</v>
          </cell>
        </row>
        <row r="106">
          <cell r="B106" t="str">
            <v>Colorado ACTS Black Box Painting</v>
          </cell>
          <cell r="C106" t="str">
            <v>Walmart decided they wanted our space, so we had to move to a new theater. Help us make it an awesome space by painting it all black!</v>
          </cell>
          <cell r="D106">
            <v>4000</v>
          </cell>
          <cell r="E106">
            <v>5308.26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1408679055</v>
          </cell>
          <cell r="J106">
            <v>1406087055</v>
          </cell>
          <cell r="K106" t="b">
            <v>0</v>
          </cell>
          <cell r="L106">
            <v>64</v>
          </cell>
          <cell r="M106" t="b">
            <v>1</v>
          </cell>
          <cell r="N106" t="str">
            <v>theater/spaces</v>
          </cell>
          <cell r="O106">
            <v>133</v>
          </cell>
          <cell r="P106">
            <v>82.94</v>
          </cell>
        </row>
        <row r="107">
          <cell r="B107" t="str">
            <v>improvMANIA Improv Comedy Theater - Chandler, Arizona</v>
          </cell>
          <cell r="C107" t="str">
            <v>Your opportunity to help improvMANIA open Chandler, Arizona's new home for family-friendly improv comedy in Historic Downtown Chandler!</v>
          </cell>
          <cell r="D107">
            <v>7900</v>
          </cell>
          <cell r="E107">
            <v>15077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1410324720</v>
          </cell>
          <cell r="J107">
            <v>1407784586</v>
          </cell>
          <cell r="K107" t="b">
            <v>0</v>
          </cell>
          <cell r="L107">
            <v>58</v>
          </cell>
          <cell r="M107" t="b">
            <v>1</v>
          </cell>
          <cell r="N107" t="str">
            <v>theater/spaces</v>
          </cell>
          <cell r="O107">
            <v>191</v>
          </cell>
          <cell r="P107">
            <v>259.95</v>
          </cell>
        </row>
        <row r="108">
          <cell r="B108" t="str">
            <v>Acting V Senior Showcase</v>
          </cell>
          <cell r="C108" t="str">
            <v>Hi! We're the Graduating Seniors Acting V Seniors at Temple University! Welcome to our Kick starter Page!</v>
          </cell>
          <cell r="D108">
            <v>500</v>
          </cell>
          <cell r="E108">
            <v>745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1461762960</v>
          </cell>
          <cell r="J108">
            <v>1457999054</v>
          </cell>
          <cell r="K108" t="b">
            <v>0</v>
          </cell>
          <cell r="L108">
            <v>20</v>
          </cell>
          <cell r="M108" t="b">
            <v>1</v>
          </cell>
          <cell r="N108" t="str">
            <v>theater/spaces</v>
          </cell>
          <cell r="O108">
            <v>149</v>
          </cell>
          <cell r="P108">
            <v>37.25</v>
          </cell>
        </row>
        <row r="109">
          <cell r="B109" t="str">
            <v>December Match Campaign</v>
          </cell>
          <cell r="C109" t="str">
            <v>By matching donations up to $5000, Jack Kesler and Maurice Richards have challenged YOU to help Urbanite outfit their brand new space.</v>
          </cell>
          <cell r="D109">
            <v>5000</v>
          </cell>
          <cell r="E109">
            <v>8320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1420060920</v>
          </cell>
          <cell r="J109">
            <v>1417556262</v>
          </cell>
          <cell r="K109" t="b">
            <v>0</v>
          </cell>
          <cell r="L109">
            <v>47</v>
          </cell>
          <cell r="M109" t="b">
            <v>1</v>
          </cell>
          <cell r="N109" t="str">
            <v>theater/spaces</v>
          </cell>
          <cell r="O109">
            <v>166</v>
          </cell>
          <cell r="P109">
            <v>177.02</v>
          </cell>
        </row>
        <row r="110">
          <cell r="B110" t="str">
            <v>Pickerington Community Theatre's Set Capabilities Expansion</v>
          </cell>
          <cell r="C110" t="str">
            <v>Pickerington Community Theatre is seeking donations to purchase a Pipe &amp; Drape system to increase staging possibilities for the company</v>
          </cell>
          <cell r="D110">
            <v>3750</v>
          </cell>
          <cell r="E110">
            <v>4000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1434241255</v>
          </cell>
          <cell r="J110">
            <v>1431649255</v>
          </cell>
          <cell r="K110" t="b">
            <v>0</v>
          </cell>
          <cell r="L110">
            <v>54</v>
          </cell>
          <cell r="M110" t="b">
            <v>1</v>
          </cell>
          <cell r="N110" t="str">
            <v>theater/spaces</v>
          </cell>
          <cell r="O110">
            <v>107</v>
          </cell>
          <cell r="P110">
            <v>74.069999999999993</v>
          </cell>
        </row>
        <row r="111">
          <cell r="B111" t="str">
            <v>The Black Pearl Consuite at CoreCon VIII: On Ancient Seas</v>
          </cell>
          <cell r="C111" t="str">
            <v>Help fund The Black Pearl Consuite at CoreCon VIII: On Ancient Seas!</v>
          </cell>
          <cell r="D111">
            <v>600</v>
          </cell>
          <cell r="E111">
            <v>636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1462420960</v>
          </cell>
          <cell r="J111">
            <v>1459828960</v>
          </cell>
          <cell r="K111" t="b">
            <v>0</v>
          </cell>
          <cell r="L111">
            <v>9</v>
          </cell>
          <cell r="M111" t="b">
            <v>1</v>
          </cell>
          <cell r="N111" t="str">
            <v>theater/spaces</v>
          </cell>
          <cell r="O111">
            <v>106</v>
          </cell>
          <cell r="P111">
            <v>70.67</v>
          </cell>
        </row>
        <row r="112">
          <cell r="B112" t="str">
            <v>Jon Udry's ABC Tour</v>
          </cell>
          <cell r="C112" t="str">
            <v>The ABC tour: 26 comedy-juggling shows in 26 different venues - chosen by YOU - each beginning with a different letter of the alphabet.</v>
          </cell>
          <cell r="D112">
            <v>3500</v>
          </cell>
          <cell r="E112">
            <v>827</v>
          </cell>
          <cell r="F112" t="str">
            <v>failed</v>
          </cell>
          <cell r="G112" t="str">
            <v>GB</v>
          </cell>
          <cell r="H112" t="str">
            <v>GBP</v>
          </cell>
          <cell r="I112">
            <v>1486547945</v>
          </cell>
          <cell r="J112">
            <v>1483955945</v>
          </cell>
          <cell r="K112" t="b">
            <v>1</v>
          </cell>
          <cell r="L112">
            <v>35</v>
          </cell>
          <cell r="M112" t="b">
            <v>0</v>
          </cell>
          <cell r="N112" t="str">
            <v>theater/spaces</v>
          </cell>
          <cell r="O112">
            <v>24</v>
          </cell>
          <cell r="P112">
            <v>23.63</v>
          </cell>
        </row>
        <row r="113">
          <cell r="B113" t="str">
            <v>Funding for a new theater facility in Walker Minnesota</v>
          </cell>
          <cell r="C113" t="str">
            <v>To let the arts continue in Walker Minnesota We need a performing arts space and art gallery</v>
          </cell>
          <cell r="D113">
            <v>50000</v>
          </cell>
          <cell r="E113">
            <v>75</v>
          </cell>
          <cell r="F113" t="str">
            <v>failed</v>
          </cell>
          <cell r="G113" t="str">
            <v>US</v>
          </cell>
          <cell r="H113" t="str">
            <v>USD</v>
          </cell>
          <cell r="I113">
            <v>1432828740</v>
          </cell>
          <cell r="J113">
            <v>1430237094</v>
          </cell>
          <cell r="K113" t="b">
            <v>0</v>
          </cell>
          <cell r="L113">
            <v>2</v>
          </cell>
          <cell r="M113" t="b">
            <v>0</v>
          </cell>
          <cell r="N113" t="str">
            <v>theater/spaces</v>
          </cell>
          <cell r="O113">
            <v>0</v>
          </cell>
          <cell r="P113">
            <v>37.5</v>
          </cell>
        </row>
        <row r="114">
          <cell r="B114" t="str">
            <v>Showroom</v>
          </cell>
          <cell r="C114" t="str">
            <v>Showroom is a multi-disciplinary space providing unorthodox concerts, events &amp; a platform creatives can express their creative vision</v>
          </cell>
          <cell r="D114">
            <v>10000</v>
          </cell>
          <cell r="E114">
            <v>40</v>
          </cell>
          <cell r="F114" t="str">
            <v>failed</v>
          </cell>
          <cell r="G114" t="str">
            <v>US</v>
          </cell>
          <cell r="H114" t="str">
            <v>USD</v>
          </cell>
          <cell r="I114">
            <v>1412222340</v>
          </cell>
          <cell r="J114">
            <v>1407781013</v>
          </cell>
          <cell r="K114" t="b">
            <v>0</v>
          </cell>
          <cell r="L114">
            <v>3</v>
          </cell>
          <cell r="M114" t="b">
            <v>0</v>
          </cell>
          <cell r="N114" t="str">
            <v>theater/spaces</v>
          </cell>
          <cell r="O114">
            <v>0</v>
          </cell>
          <cell r="P114">
            <v>13.33</v>
          </cell>
        </row>
        <row r="115">
          <cell r="B115" t="str">
            <v>Shady Slaughters Productions Haunted attraction</v>
          </cell>
          <cell r="C115" t="str">
            <v>A "haunted house" that benefits the community by helping local college students with volunteer hours and helping out local charities.</v>
          </cell>
          <cell r="D115">
            <v>300</v>
          </cell>
          <cell r="E115">
            <v>0</v>
          </cell>
          <cell r="F115" t="str">
            <v>failed</v>
          </cell>
          <cell r="G115" t="str">
            <v>US</v>
          </cell>
          <cell r="H115" t="str">
            <v>USD</v>
          </cell>
          <cell r="I115">
            <v>1425258240</v>
          </cell>
          <cell r="J115">
            <v>1422043154</v>
          </cell>
          <cell r="K115" t="b">
            <v>0</v>
          </cell>
          <cell r="L115">
            <v>0</v>
          </cell>
          <cell r="M115" t="b">
            <v>0</v>
          </cell>
          <cell r="N115" t="str">
            <v>theater/spaces</v>
          </cell>
          <cell r="O115">
            <v>0</v>
          </cell>
          <cell r="P115">
            <v>0</v>
          </cell>
        </row>
        <row r="116">
          <cell r="B116" t="str">
            <v>Bungers surfing Museum</v>
          </cell>
          <cell r="C116" t="str">
            <v>I have been in the Surfing business since 1962 have a collection of surfing memorabilia I would like to open a surfing museum</v>
          </cell>
          <cell r="D116">
            <v>20000</v>
          </cell>
          <cell r="E116">
            <v>1</v>
          </cell>
          <cell r="F116" t="str">
            <v>failed</v>
          </cell>
          <cell r="G116" t="str">
            <v>US</v>
          </cell>
          <cell r="H116" t="str">
            <v>USD</v>
          </cell>
          <cell r="I116">
            <v>1420844390</v>
          </cell>
          <cell r="J116">
            <v>1415660390</v>
          </cell>
          <cell r="K116" t="b">
            <v>0</v>
          </cell>
          <cell r="L116">
            <v>1</v>
          </cell>
          <cell r="M116" t="b">
            <v>0</v>
          </cell>
          <cell r="N116" t="str">
            <v>theater/spaces</v>
          </cell>
          <cell r="O116">
            <v>0</v>
          </cell>
          <cell r="P116">
            <v>1</v>
          </cell>
        </row>
        <row r="117">
          <cell r="B117" t="str">
            <v>Palace Flophouse Theater</v>
          </cell>
          <cell r="C117" t="str">
            <v>Looking to establish a communal space for art shows, bands, farmer's markets, environmental education, and traditional skills.</v>
          </cell>
          <cell r="D117">
            <v>25000</v>
          </cell>
          <cell r="E117">
            <v>0</v>
          </cell>
          <cell r="F117" t="str">
            <v>failed</v>
          </cell>
          <cell r="G117" t="str">
            <v>US</v>
          </cell>
          <cell r="H117" t="str">
            <v>USD</v>
          </cell>
          <cell r="I117">
            <v>1412003784</v>
          </cell>
          <cell r="J117">
            <v>1406819784</v>
          </cell>
          <cell r="K117" t="b">
            <v>0</v>
          </cell>
          <cell r="L117">
            <v>0</v>
          </cell>
          <cell r="M117" t="b">
            <v>0</v>
          </cell>
          <cell r="N117" t="str">
            <v>theater/spaces</v>
          </cell>
          <cell r="O117">
            <v>0</v>
          </cell>
          <cell r="P117">
            <v>0</v>
          </cell>
        </row>
        <row r="118">
          <cell r="B118" t="str">
            <v>1 World Educational Theme Parks</v>
          </cell>
          <cell r="C118" t="str">
            <v>A series of 6 educational theme parks. This project is to fund the plans and 3D designs required to build the first park.</v>
          </cell>
          <cell r="D118">
            <v>50000</v>
          </cell>
          <cell r="E118">
            <v>0</v>
          </cell>
          <cell r="F118" t="str">
            <v>failed</v>
          </cell>
          <cell r="G118" t="str">
            <v>GB</v>
          </cell>
          <cell r="H118" t="str">
            <v>GBP</v>
          </cell>
          <cell r="I118">
            <v>1459694211</v>
          </cell>
          <cell r="J118">
            <v>1457105811</v>
          </cell>
          <cell r="K118" t="b">
            <v>0</v>
          </cell>
          <cell r="L118">
            <v>0</v>
          </cell>
          <cell r="M118" t="b">
            <v>0</v>
          </cell>
          <cell r="N118" t="str">
            <v>theater/spaces</v>
          </cell>
          <cell r="O118">
            <v>0</v>
          </cell>
          <cell r="P118">
            <v>0</v>
          </cell>
        </row>
        <row r="119">
          <cell r="B119" t="str">
            <v>OPEN THE OLD "RIGON" THEATER</v>
          </cell>
          <cell r="C119" t="str">
            <v>Restoration of a theatre to make an educational center for youngs and a place to socialize for everybody through the power of art.</v>
          </cell>
          <cell r="D119">
            <v>18000</v>
          </cell>
          <cell r="E119">
            <v>3</v>
          </cell>
          <cell r="F119" t="str">
            <v>failed</v>
          </cell>
          <cell r="G119" t="str">
            <v>IT</v>
          </cell>
          <cell r="H119" t="str">
            <v>EUR</v>
          </cell>
          <cell r="I119">
            <v>1463734740</v>
          </cell>
          <cell r="J119">
            <v>1459414740</v>
          </cell>
          <cell r="K119" t="b">
            <v>0</v>
          </cell>
          <cell r="L119">
            <v>3</v>
          </cell>
          <cell r="M119" t="b">
            <v>0</v>
          </cell>
          <cell r="N119" t="str">
            <v>theater/spaces</v>
          </cell>
          <cell r="O119">
            <v>0</v>
          </cell>
          <cell r="P119">
            <v>1</v>
          </cell>
        </row>
        <row r="120">
          <cell r="B120" t="str">
            <v>Let There Be Light! (and you get to name a ghost too!)</v>
          </cell>
          <cell r="C120" t="str">
            <v>We, as a theatre, are 50 years old and our lights and building are even older so we are looking to update and revamp our lights.</v>
          </cell>
          <cell r="D120">
            <v>15000</v>
          </cell>
          <cell r="E120">
            <v>451</v>
          </cell>
          <cell r="F120" t="str">
            <v>failed</v>
          </cell>
          <cell r="G120" t="str">
            <v>US</v>
          </cell>
          <cell r="H120" t="str">
            <v>USD</v>
          </cell>
          <cell r="I120">
            <v>1407536846</v>
          </cell>
          <cell r="J120">
            <v>1404944846</v>
          </cell>
          <cell r="K120" t="b">
            <v>0</v>
          </cell>
          <cell r="L120">
            <v>11</v>
          </cell>
          <cell r="M120" t="b">
            <v>0</v>
          </cell>
          <cell r="N120" t="str">
            <v>theater/spaces</v>
          </cell>
          <cell r="O120">
            <v>3</v>
          </cell>
          <cell r="P120">
            <v>41</v>
          </cell>
        </row>
        <row r="121">
          <cell r="B121" t="str">
            <v>Save the Roxy Theatre in Bremerton WA</v>
          </cell>
          <cell r="C121" t="str">
            <v>Save the historic Roxy theatre in Bremerton WA from being repurposed as office space.</v>
          </cell>
          <cell r="D121">
            <v>220000</v>
          </cell>
          <cell r="E121">
            <v>335</v>
          </cell>
          <cell r="F121" t="str">
            <v>failed</v>
          </cell>
          <cell r="G121" t="str">
            <v>US</v>
          </cell>
          <cell r="H121" t="str">
            <v>USD</v>
          </cell>
          <cell r="I121">
            <v>1443422134</v>
          </cell>
          <cell r="J121">
            <v>1440830134</v>
          </cell>
          <cell r="K121" t="b">
            <v>0</v>
          </cell>
          <cell r="L121">
            <v>6</v>
          </cell>
          <cell r="M121" t="b">
            <v>0</v>
          </cell>
          <cell r="N121" t="str">
            <v>theater/spaces</v>
          </cell>
          <cell r="O121">
            <v>0</v>
          </cell>
          <cell r="P121">
            <v>55.83</v>
          </cell>
        </row>
        <row r="122">
          <cell r="B122" t="str">
            <v>Help Save Parkway Cinemas!</v>
          </cell>
          <cell r="C122" t="str">
            <v>Save a historic Local theater.</v>
          </cell>
          <cell r="D122">
            <v>1000000</v>
          </cell>
          <cell r="E122">
            <v>0</v>
          </cell>
          <cell r="F122" t="str">
            <v>failed</v>
          </cell>
          <cell r="G122" t="str">
            <v>US</v>
          </cell>
          <cell r="H122" t="str">
            <v>USD</v>
          </cell>
          <cell r="I122">
            <v>1407955748</v>
          </cell>
          <cell r="J122">
            <v>1405363748</v>
          </cell>
          <cell r="K122" t="b">
            <v>0</v>
          </cell>
          <cell r="L122">
            <v>0</v>
          </cell>
          <cell r="M122" t="b">
            <v>0</v>
          </cell>
          <cell r="N122" t="str">
            <v>theater/spaces</v>
          </cell>
          <cell r="O122">
            <v>0</v>
          </cell>
          <cell r="P122">
            <v>0</v>
          </cell>
        </row>
        <row r="123">
          <cell r="B123" t="str">
            <v>The Comedy Catch Relocation to the Choo Choo</v>
          </cell>
          <cell r="C123" t="str">
            <v>In our 30th year we are relocating to the world famous Choo Choo on The South Side. We will be remodeling the old Station House.</v>
          </cell>
          <cell r="D123">
            <v>10000</v>
          </cell>
          <cell r="E123">
            <v>6684</v>
          </cell>
          <cell r="F123" t="str">
            <v>failed</v>
          </cell>
          <cell r="G123" t="str">
            <v>US</v>
          </cell>
          <cell r="H123" t="str">
            <v>USD</v>
          </cell>
          <cell r="I123">
            <v>1443636000</v>
          </cell>
          <cell r="J123">
            <v>1441111892</v>
          </cell>
          <cell r="K123" t="b">
            <v>0</v>
          </cell>
          <cell r="L123">
            <v>67</v>
          </cell>
          <cell r="M123" t="b">
            <v>0</v>
          </cell>
          <cell r="N123" t="str">
            <v>theater/spaces</v>
          </cell>
          <cell r="O123">
            <v>67</v>
          </cell>
          <cell r="P123">
            <v>99.76</v>
          </cell>
        </row>
        <row r="124">
          <cell r="B124" t="str">
            <v>Spec Haus</v>
          </cell>
          <cell r="C124" t="str">
            <v>Members of the local Miami music scene are putting together a venue/creative space in Kendall!</v>
          </cell>
          <cell r="D124">
            <v>3000</v>
          </cell>
          <cell r="E124">
            <v>587</v>
          </cell>
          <cell r="F124" t="str">
            <v>failed</v>
          </cell>
          <cell r="G124" t="str">
            <v>US</v>
          </cell>
          <cell r="H124" t="str">
            <v>USD</v>
          </cell>
          <cell r="I124">
            <v>1477174138</v>
          </cell>
          <cell r="J124">
            <v>1474150138</v>
          </cell>
          <cell r="K124" t="b">
            <v>0</v>
          </cell>
          <cell r="L124">
            <v>23</v>
          </cell>
          <cell r="M124" t="b">
            <v>0</v>
          </cell>
          <cell r="N124" t="str">
            <v>theater/spaces</v>
          </cell>
          <cell r="O124">
            <v>20</v>
          </cell>
          <cell r="P124">
            <v>25.52</v>
          </cell>
        </row>
        <row r="125">
          <cell r="B125" t="str">
            <v>Kickstart the Crossroads Community</v>
          </cell>
          <cell r="C125" t="str">
            <v>An epicenter for connection, creation and expression of the community.</v>
          </cell>
          <cell r="D125">
            <v>75000</v>
          </cell>
          <cell r="E125">
            <v>8471</v>
          </cell>
          <cell r="F125" t="str">
            <v>failed</v>
          </cell>
          <cell r="G125" t="str">
            <v>US</v>
          </cell>
          <cell r="H125" t="str">
            <v>USD</v>
          </cell>
          <cell r="I125">
            <v>1448175540</v>
          </cell>
          <cell r="J125">
            <v>1445483246</v>
          </cell>
          <cell r="K125" t="b">
            <v>0</v>
          </cell>
          <cell r="L125">
            <v>72</v>
          </cell>
          <cell r="M125" t="b">
            <v>0</v>
          </cell>
          <cell r="N125" t="str">
            <v>theater/spaces</v>
          </cell>
          <cell r="O125">
            <v>11</v>
          </cell>
          <cell r="P125">
            <v>117.65</v>
          </cell>
        </row>
        <row r="126">
          <cell r="B126" t="str">
            <v>The Castle Project</v>
          </cell>
          <cell r="C126" t="str">
            <v>A castle themed events center with large and small spaces to support a variety of arts i.e. performing, visual, music, theater, dance</v>
          </cell>
          <cell r="D126">
            <v>25000</v>
          </cell>
          <cell r="E126">
            <v>10</v>
          </cell>
          <cell r="F126" t="str">
            <v>failed</v>
          </cell>
          <cell r="G126" t="str">
            <v>US</v>
          </cell>
          <cell r="H126" t="str">
            <v>USD</v>
          </cell>
          <cell r="I126">
            <v>1406683172</v>
          </cell>
          <cell r="J126">
            <v>1404523172</v>
          </cell>
          <cell r="K126" t="b">
            <v>0</v>
          </cell>
          <cell r="L126">
            <v>2</v>
          </cell>
          <cell r="M126" t="b">
            <v>0</v>
          </cell>
          <cell r="N126" t="str">
            <v>theater/spaces</v>
          </cell>
          <cell r="O126">
            <v>0</v>
          </cell>
          <cell r="P126">
            <v>5</v>
          </cell>
        </row>
        <row r="127">
          <cell r="B127" t="str">
            <v>Gold Coast Wake Park</v>
          </cell>
          <cell r="C127" t="str">
            <v>Our mission is to offer an innovative family watersports attraction that is fun, safe, economical and a leader in its field.</v>
          </cell>
          <cell r="D127">
            <v>350000</v>
          </cell>
          <cell r="E127">
            <v>41950</v>
          </cell>
          <cell r="F127" t="str">
            <v>failed</v>
          </cell>
          <cell r="G127" t="str">
            <v>AU</v>
          </cell>
          <cell r="H127" t="str">
            <v>AUD</v>
          </cell>
          <cell r="I127">
            <v>1468128537</v>
          </cell>
          <cell r="J127">
            <v>1465536537</v>
          </cell>
          <cell r="K127" t="b">
            <v>0</v>
          </cell>
          <cell r="L127">
            <v>15</v>
          </cell>
          <cell r="M127" t="b">
            <v>0</v>
          </cell>
          <cell r="N127" t="str">
            <v>theater/spaces</v>
          </cell>
          <cell r="O127">
            <v>12</v>
          </cell>
          <cell r="P127">
            <v>2796.67</v>
          </cell>
        </row>
        <row r="128">
          <cell r="B128" t="str">
            <v>Fabulous Foyer - where? At the Court Theatre in Christchurch</v>
          </cell>
          <cell r="C128" t="str">
            <v>Host a special event in your home, collect donations and turn containers in the foyer to a comfortable welcoming place to sit &amp; chat!</v>
          </cell>
          <cell r="D128">
            <v>8000</v>
          </cell>
          <cell r="E128">
            <v>200</v>
          </cell>
          <cell r="F128" t="str">
            <v>failed</v>
          </cell>
          <cell r="G128" t="str">
            <v>NZ</v>
          </cell>
          <cell r="H128" t="str">
            <v>NZD</v>
          </cell>
          <cell r="I128">
            <v>1441837879</v>
          </cell>
          <cell r="J128">
            <v>1439245879</v>
          </cell>
          <cell r="K128" t="b">
            <v>0</v>
          </cell>
          <cell r="L128">
            <v>1</v>
          </cell>
          <cell r="M128" t="b">
            <v>0</v>
          </cell>
          <cell r="N128" t="str">
            <v>theater/spaces</v>
          </cell>
          <cell r="O128">
            <v>3</v>
          </cell>
          <cell r="P128">
            <v>200</v>
          </cell>
        </row>
        <row r="129">
          <cell r="B129" t="str">
            <v>Theaters in the Loop - Hearing Loop Installation Project</v>
          </cell>
          <cell r="C129" t="str">
            <v>Hearing loops will be installed in theaters to give hearing loss sufferers with cochlear implants and hearing aids much needed access.</v>
          </cell>
          <cell r="D129">
            <v>250000</v>
          </cell>
          <cell r="E129">
            <v>175</v>
          </cell>
          <cell r="F129" t="str">
            <v>failed</v>
          </cell>
          <cell r="G129" t="str">
            <v>US</v>
          </cell>
          <cell r="H129" t="str">
            <v>USD</v>
          </cell>
          <cell r="I129">
            <v>1445013352</v>
          </cell>
          <cell r="J129">
            <v>1442421352</v>
          </cell>
          <cell r="K129" t="b">
            <v>0</v>
          </cell>
          <cell r="L129">
            <v>2</v>
          </cell>
          <cell r="M129" t="b">
            <v>0</v>
          </cell>
          <cell r="N129" t="str">
            <v>theater/spaces</v>
          </cell>
          <cell r="O129">
            <v>0</v>
          </cell>
          <cell r="P129">
            <v>87.5</v>
          </cell>
        </row>
        <row r="130">
          <cell r="B130" t="str">
            <v>"Seven Zero Eight STL" Burlesque, Restaurant, Pub and More!</v>
          </cell>
          <cell r="C130" t="str">
            <v>708 STL is ONE of a kind! The Best Burlesque &amp; Vaudeville, plus singing/dancing waitresses, high end comfort food &amp; GREAT craft beer!</v>
          </cell>
          <cell r="D130">
            <v>1000</v>
          </cell>
          <cell r="E130">
            <v>141</v>
          </cell>
          <cell r="F130" t="str">
            <v>failed</v>
          </cell>
          <cell r="G130" t="str">
            <v>US</v>
          </cell>
          <cell r="H130" t="str">
            <v>USD</v>
          </cell>
          <cell r="I130">
            <v>1418587234</v>
          </cell>
          <cell r="J130">
            <v>1415995234</v>
          </cell>
          <cell r="K130" t="b">
            <v>0</v>
          </cell>
          <cell r="L130">
            <v>7</v>
          </cell>
          <cell r="M130" t="b">
            <v>0</v>
          </cell>
          <cell r="N130" t="str">
            <v>theater/spaces</v>
          </cell>
          <cell r="O130">
            <v>14</v>
          </cell>
          <cell r="P130">
            <v>20.14</v>
          </cell>
        </row>
        <row r="131">
          <cell r="B131" t="str">
            <v>Purpose Built Liverpool Comedy Club, Restaurant &amp; Bar</v>
          </cell>
          <cell r="C131" t="str">
            <v>Liverpool's 1st purpose built 7 night a week comedy club, bar &amp; restaurant with live music &amp; much more</v>
          </cell>
          <cell r="D131">
            <v>10000</v>
          </cell>
          <cell r="E131">
            <v>334</v>
          </cell>
          <cell r="F131" t="str">
            <v>failed</v>
          </cell>
          <cell r="G131" t="str">
            <v>GB</v>
          </cell>
          <cell r="H131" t="str">
            <v>GBP</v>
          </cell>
          <cell r="I131">
            <v>1481132169</v>
          </cell>
          <cell r="J131">
            <v>1479317769</v>
          </cell>
          <cell r="K131" t="b">
            <v>0</v>
          </cell>
          <cell r="L131">
            <v>16</v>
          </cell>
          <cell r="M131" t="b">
            <v>0</v>
          </cell>
          <cell r="N131" t="str">
            <v>theater/spaces</v>
          </cell>
          <cell r="O131">
            <v>3</v>
          </cell>
          <cell r="P131">
            <v>20.88</v>
          </cell>
        </row>
        <row r="132">
          <cell r="B132" t="str">
            <v>The Echo Theatre 2015</v>
          </cell>
          <cell r="C132" t="str">
            <v>Anyone can create. They just need a place and an opportunity. The Echo Theatre (Provo) provides that opportunity.</v>
          </cell>
          <cell r="D132">
            <v>12000</v>
          </cell>
          <cell r="E132">
            <v>7173</v>
          </cell>
          <cell r="F132" t="str">
            <v>failed</v>
          </cell>
          <cell r="G132" t="str">
            <v>US</v>
          </cell>
          <cell r="H132" t="str">
            <v>USD</v>
          </cell>
          <cell r="I132">
            <v>1429595940</v>
          </cell>
          <cell r="J132">
            <v>1428082481</v>
          </cell>
          <cell r="K132" t="b">
            <v>0</v>
          </cell>
          <cell r="L132">
            <v>117</v>
          </cell>
          <cell r="M132" t="b">
            <v>0</v>
          </cell>
          <cell r="N132" t="str">
            <v>theater/spaces</v>
          </cell>
          <cell r="O132">
            <v>60</v>
          </cell>
          <cell r="P132">
            <v>61.31</v>
          </cell>
        </row>
        <row r="133">
          <cell r="B133" t="str">
            <v>Crosswalk Theatre - Starting Capital</v>
          </cell>
          <cell r="C133" t="str">
            <v>Crosswalk Theatre Company - Network Directory promotes all stage talent. Increasing your odds to connect to the right hiring person.</v>
          </cell>
          <cell r="D133">
            <v>12000</v>
          </cell>
          <cell r="E133">
            <v>2</v>
          </cell>
          <cell r="F133" t="str">
            <v>failed</v>
          </cell>
          <cell r="G133" t="str">
            <v>US</v>
          </cell>
          <cell r="H133" t="str">
            <v>USD</v>
          </cell>
          <cell r="I133">
            <v>1477791960</v>
          </cell>
          <cell r="J133">
            <v>1476549262</v>
          </cell>
          <cell r="K133" t="b">
            <v>0</v>
          </cell>
          <cell r="L133">
            <v>2</v>
          </cell>
          <cell r="M133" t="b">
            <v>0</v>
          </cell>
          <cell r="N133" t="str">
            <v>theater/spaces</v>
          </cell>
          <cell r="O133">
            <v>0</v>
          </cell>
          <cell r="P133">
            <v>1</v>
          </cell>
        </row>
        <row r="134">
          <cell r="B134" t="str">
            <v>Performing and Visual Arts Center, Rochester, NY</v>
          </cell>
          <cell r="C134" t="str">
            <v>Conversion of a long dormant synagogue into a Performing and Visual Arts Center, revitalizing Rochester's inner city.</v>
          </cell>
          <cell r="D134">
            <v>2800000</v>
          </cell>
          <cell r="E134">
            <v>645</v>
          </cell>
          <cell r="F134" t="str">
            <v>failed</v>
          </cell>
          <cell r="G134" t="str">
            <v>US</v>
          </cell>
          <cell r="H134" t="str">
            <v>USD</v>
          </cell>
          <cell r="I134">
            <v>1434309540</v>
          </cell>
          <cell r="J134">
            <v>1429287900</v>
          </cell>
          <cell r="K134" t="b">
            <v>0</v>
          </cell>
          <cell r="L134">
            <v>7</v>
          </cell>
          <cell r="M134" t="b">
            <v>0</v>
          </cell>
          <cell r="N134" t="str">
            <v>theater/spaces</v>
          </cell>
          <cell r="O134">
            <v>0</v>
          </cell>
          <cell r="P134">
            <v>92.14</v>
          </cell>
        </row>
        <row r="135">
          <cell r="B135" t="str">
            <v>ThÃ©Ã¢tre d'automates "culture de vie"</v>
          </cell>
          <cell r="C135" t="str">
            <v>CrÃ©ation d'un thÃ©Ã¢tre de marionnettes automatisÃ©es et informatisÃ©es portant sur la nature et l'Ã©cologie.
"La symphonie du monde"</v>
          </cell>
          <cell r="D135">
            <v>25000</v>
          </cell>
          <cell r="E135">
            <v>22</v>
          </cell>
          <cell r="F135" t="str">
            <v>failed</v>
          </cell>
          <cell r="G135" t="str">
            <v>FR</v>
          </cell>
          <cell r="H135" t="str">
            <v>EUR</v>
          </cell>
          <cell r="I135">
            <v>1457617359</v>
          </cell>
          <cell r="J135">
            <v>1455025359</v>
          </cell>
          <cell r="K135" t="b">
            <v>0</v>
          </cell>
          <cell r="L135">
            <v>3</v>
          </cell>
          <cell r="M135" t="b">
            <v>0</v>
          </cell>
          <cell r="N135" t="str">
            <v>theater/spaces</v>
          </cell>
          <cell r="O135">
            <v>0</v>
          </cell>
          <cell r="P135">
            <v>7.33</v>
          </cell>
        </row>
        <row r="136">
          <cell r="B136" t="str">
            <v>The Little MAGIC Theatre</v>
          </cell>
          <cell r="C136" t="str">
            <v>Magic Morgan &amp; Liliana are raising funds to expand their famed traveling magic show to a theater of magic.</v>
          </cell>
          <cell r="D136">
            <v>15000</v>
          </cell>
          <cell r="E136">
            <v>1296</v>
          </cell>
          <cell r="F136" t="str">
            <v>failed</v>
          </cell>
          <cell r="G136" t="str">
            <v>US</v>
          </cell>
          <cell r="H136" t="str">
            <v>USD</v>
          </cell>
          <cell r="I136">
            <v>1471573640</v>
          </cell>
          <cell r="J136">
            <v>1467253640</v>
          </cell>
          <cell r="K136" t="b">
            <v>0</v>
          </cell>
          <cell r="L136">
            <v>20</v>
          </cell>
          <cell r="M136" t="b">
            <v>0</v>
          </cell>
          <cell r="N136" t="str">
            <v>theater/spaces</v>
          </cell>
          <cell r="O136">
            <v>9</v>
          </cell>
          <cell r="P136">
            <v>64.8</v>
          </cell>
        </row>
        <row r="137">
          <cell r="B137" t="str">
            <v>10,000 Hours</v>
          </cell>
          <cell r="C137" t="str">
            <v>Helping female comedians get in their 10,000 Hours of practice!</v>
          </cell>
          <cell r="D137">
            <v>10000</v>
          </cell>
          <cell r="E137">
            <v>1506</v>
          </cell>
          <cell r="F137" t="str">
            <v>failed</v>
          </cell>
          <cell r="G137" t="str">
            <v>US</v>
          </cell>
          <cell r="H137" t="str">
            <v>USD</v>
          </cell>
          <cell r="I137">
            <v>1444405123</v>
          </cell>
          <cell r="J137">
            <v>1439221123</v>
          </cell>
          <cell r="K137" t="b">
            <v>0</v>
          </cell>
          <cell r="L137">
            <v>50</v>
          </cell>
          <cell r="M137" t="b">
            <v>0</v>
          </cell>
          <cell r="N137" t="str">
            <v>theater/spaces</v>
          </cell>
          <cell r="O137">
            <v>15</v>
          </cell>
          <cell r="P137">
            <v>30.12</v>
          </cell>
        </row>
        <row r="138">
          <cell r="B138" t="str">
            <v>Brothers in Arms Building Better Lives Workshop For Men</v>
          </cell>
          <cell r="C138" t="str">
            <v>I've created a live workshop for men who cannot afford it, giving them an opportunity to have healing, peace &amp; love in their lives.</v>
          </cell>
          <cell r="D138">
            <v>22000</v>
          </cell>
          <cell r="E138">
            <v>105</v>
          </cell>
          <cell r="F138" t="str">
            <v>failed</v>
          </cell>
          <cell r="G138" t="str">
            <v>CA</v>
          </cell>
          <cell r="H138" t="str">
            <v>CAD</v>
          </cell>
          <cell r="I138">
            <v>1488495478</v>
          </cell>
          <cell r="J138">
            <v>1485903478</v>
          </cell>
          <cell r="K138" t="b">
            <v>0</v>
          </cell>
          <cell r="L138">
            <v>2</v>
          </cell>
          <cell r="M138" t="b">
            <v>0</v>
          </cell>
          <cell r="N138" t="str">
            <v>theater/spaces</v>
          </cell>
          <cell r="O138">
            <v>0</v>
          </cell>
          <cell r="P138">
            <v>52.5</v>
          </cell>
        </row>
        <row r="139">
          <cell r="B139" t="str">
            <v>Make The Historic Dungeness Schoolhouse Stage ADA Accessible</v>
          </cell>
          <cell r="C139" t="str">
            <v>Help replace a broken chairlift with a vertical lift making all forms of arts and education accessible on our historical antique stage.</v>
          </cell>
          <cell r="D139">
            <v>60000</v>
          </cell>
          <cell r="E139">
            <v>71</v>
          </cell>
          <cell r="F139" t="str">
            <v>failed</v>
          </cell>
          <cell r="G139" t="str">
            <v>US</v>
          </cell>
          <cell r="H139" t="str">
            <v>USD</v>
          </cell>
          <cell r="I139">
            <v>1424920795</v>
          </cell>
          <cell r="J139">
            <v>1422328795</v>
          </cell>
          <cell r="K139" t="b">
            <v>0</v>
          </cell>
          <cell r="L139">
            <v>3</v>
          </cell>
          <cell r="M139" t="b">
            <v>0</v>
          </cell>
          <cell r="N139" t="str">
            <v>theater/spaces</v>
          </cell>
          <cell r="O139">
            <v>0</v>
          </cell>
          <cell r="P139">
            <v>23.67</v>
          </cell>
        </row>
        <row r="140">
          <cell r="B140" t="str">
            <v>Join us in creating a new Hell on Earth!</v>
          </cell>
          <cell r="C140" t="str">
            <v>We desire to purchase a portion of Hell, in Michigan just outside of Detroit, to create a world-class performance art space.  Join us.</v>
          </cell>
          <cell r="D140">
            <v>1333666</v>
          </cell>
          <cell r="E140">
            <v>11226</v>
          </cell>
          <cell r="F140" t="str">
            <v>failed</v>
          </cell>
          <cell r="G140" t="str">
            <v>US</v>
          </cell>
          <cell r="H140" t="str">
            <v>USD</v>
          </cell>
          <cell r="I140">
            <v>1427040435</v>
          </cell>
          <cell r="J140">
            <v>1424452035</v>
          </cell>
          <cell r="K140" t="b">
            <v>0</v>
          </cell>
          <cell r="L140">
            <v>27</v>
          </cell>
          <cell r="M140" t="b">
            <v>0</v>
          </cell>
          <cell r="N140" t="str">
            <v>theater/spaces</v>
          </cell>
          <cell r="O140">
            <v>1</v>
          </cell>
          <cell r="P140">
            <v>415.78</v>
          </cell>
        </row>
        <row r="141">
          <cell r="B141" t="str">
            <v>Global Community Theater One.</v>
          </cell>
          <cell r="C141" t="str">
            <v>Sustainable, fire-proof, carbon-negative, and all-season recreation of the Globe Theater made famous by Shakespeare, with gardens.</v>
          </cell>
          <cell r="D141">
            <v>2000000</v>
          </cell>
          <cell r="E141">
            <v>376</v>
          </cell>
          <cell r="F141" t="str">
            <v>failed</v>
          </cell>
          <cell r="G141" t="str">
            <v>US</v>
          </cell>
          <cell r="H141" t="str">
            <v>USD</v>
          </cell>
          <cell r="I141">
            <v>1419644444</v>
          </cell>
          <cell r="J141">
            <v>1414456844</v>
          </cell>
          <cell r="K141" t="b">
            <v>0</v>
          </cell>
          <cell r="L141">
            <v>7</v>
          </cell>
          <cell r="M141" t="b">
            <v>0</v>
          </cell>
          <cell r="N141" t="str">
            <v>theater/spaces</v>
          </cell>
          <cell r="O141">
            <v>0</v>
          </cell>
          <cell r="P141">
            <v>53.71</v>
          </cell>
        </row>
        <row r="142">
          <cell r="B142" t="str">
            <v>Help! World Tour ~ A Theatrical Revival of Hope</v>
          </cell>
          <cell r="C142" t="str">
            <v>Help! is a full scale mobile theatrical musical bringing a Gospel revival through a story of love and hope to communities world wide.</v>
          </cell>
          <cell r="D142">
            <v>1000000</v>
          </cell>
          <cell r="E142">
            <v>2103</v>
          </cell>
          <cell r="F142" t="str">
            <v>failed</v>
          </cell>
          <cell r="G142" t="str">
            <v>US</v>
          </cell>
          <cell r="H142" t="str">
            <v>USD</v>
          </cell>
          <cell r="I142">
            <v>1442722891</v>
          </cell>
          <cell r="J142">
            <v>1440130891</v>
          </cell>
          <cell r="K142" t="b">
            <v>0</v>
          </cell>
          <cell r="L142">
            <v>5</v>
          </cell>
          <cell r="M142" t="b">
            <v>0</v>
          </cell>
          <cell r="N142" t="str">
            <v>theater/spaces</v>
          </cell>
          <cell r="O142">
            <v>0</v>
          </cell>
          <cell r="P142">
            <v>420.6</v>
          </cell>
        </row>
        <row r="143">
          <cell r="B143" t="str">
            <v>Magical Workshop, Magic/Hobby Store</v>
          </cell>
          <cell r="C143" t="str">
            <v>Help expand the time of everyones favorite magic store!  It currently limited to 3 days a week. If not for you, then the children!</v>
          </cell>
          <cell r="D143">
            <v>9000</v>
          </cell>
          <cell r="E143">
            <v>0</v>
          </cell>
          <cell r="F143" t="str">
            <v>failed</v>
          </cell>
          <cell r="G143" t="str">
            <v>US</v>
          </cell>
          <cell r="H143" t="str">
            <v>USD</v>
          </cell>
          <cell r="I143">
            <v>1447628946</v>
          </cell>
          <cell r="J143">
            <v>1445033346</v>
          </cell>
          <cell r="K143" t="b">
            <v>0</v>
          </cell>
          <cell r="L143">
            <v>0</v>
          </cell>
          <cell r="M143" t="b">
            <v>0</v>
          </cell>
          <cell r="N143" t="str">
            <v>theater/spaces</v>
          </cell>
          <cell r="O143">
            <v>0</v>
          </cell>
          <cell r="P143">
            <v>0</v>
          </cell>
        </row>
        <row r="144">
          <cell r="B144" t="str">
            <v>Crystal City Haunted Undergound</v>
          </cell>
          <cell r="C144" t="str">
            <v>Crystal City Underground is a New &amp; Unique
indoor recreational facility, using an old silica sand mine,
we are the Haunted Maze</v>
          </cell>
          <cell r="D144">
            <v>20000</v>
          </cell>
          <cell r="E144">
            <v>56</v>
          </cell>
          <cell r="F144" t="str">
            <v>failed</v>
          </cell>
          <cell r="G144" t="str">
            <v>US</v>
          </cell>
          <cell r="H144" t="str">
            <v>USD</v>
          </cell>
          <cell r="I144">
            <v>1409547600</v>
          </cell>
          <cell r="J144">
            <v>1406986278</v>
          </cell>
          <cell r="K144" t="b">
            <v>0</v>
          </cell>
          <cell r="L144">
            <v>3</v>
          </cell>
          <cell r="M144" t="b">
            <v>0</v>
          </cell>
          <cell r="N144" t="str">
            <v>theater/spaces</v>
          </cell>
          <cell r="O144">
            <v>0</v>
          </cell>
          <cell r="P144">
            <v>18.670000000000002</v>
          </cell>
        </row>
        <row r="145">
          <cell r="B145" t="str">
            <v>URGENT: Help Us Replace Our Ramp!</v>
          </cell>
          <cell r="C145" t="str">
            <v>18-yr-old handicap-access ramp collapsed, must replace. Help fund &amp; ensure everyone access to our 35-seat non-profit community theater!</v>
          </cell>
          <cell r="D145">
            <v>4059</v>
          </cell>
          <cell r="E145">
            <v>470</v>
          </cell>
          <cell r="F145" t="str">
            <v>failed</v>
          </cell>
          <cell r="G145" t="str">
            <v>US</v>
          </cell>
          <cell r="H145" t="str">
            <v>USD</v>
          </cell>
          <cell r="I145">
            <v>1430851680</v>
          </cell>
          <cell r="J145">
            <v>1428340931</v>
          </cell>
          <cell r="K145" t="b">
            <v>0</v>
          </cell>
          <cell r="L145">
            <v>6</v>
          </cell>
          <cell r="M145" t="b">
            <v>0</v>
          </cell>
          <cell r="N145" t="str">
            <v>theater/spaces</v>
          </cell>
          <cell r="O145">
            <v>12</v>
          </cell>
          <cell r="P145">
            <v>78.33</v>
          </cell>
        </row>
        <row r="146">
          <cell r="B146" t="str">
            <v>Paper Tank Theater Music Madness Party</v>
          </cell>
          <cell r="C146" t="str">
            <v>Get behind a new music venue in our city by helping with equipment! We're pre-selling tickets to our party and offering other perks.</v>
          </cell>
          <cell r="D146">
            <v>25000</v>
          </cell>
          <cell r="E146">
            <v>610</v>
          </cell>
          <cell r="F146" t="str">
            <v>failed</v>
          </cell>
          <cell r="G146" t="str">
            <v>US</v>
          </cell>
          <cell r="H146" t="str">
            <v>USD</v>
          </cell>
          <cell r="I146">
            <v>1443561159</v>
          </cell>
          <cell r="J146">
            <v>1440969159</v>
          </cell>
          <cell r="K146" t="b">
            <v>0</v>
          </cell>
          <cell r="L146">
            <v>9</v>
          </cell>
          <cell r="M146" t="b">
            <v>0</v>
          </cell>
          <cell r="N146" t="str">
            <v>theater/spaces</v>
          </cell>
          <cell r="O146">
            <v>2</v>
          </cell>
          <cell r="P146">
            <v>67.78</v>
          </cell>
        </row>
        <row r="147">
          <cell r="B147" t="str">
            <v>"Un parco di Risate" - open air theatre to save TKC</v>
          </cell>
          <cell r="C147" t="str">
            <v>A memorable theatre experience in the middle of Genoa's old town. Summer is coming and we have no intention to stop making you laugh.</v>
          </cell>
          <cell r="D147">
            <v>20000</v>
          </cell>
          <cell r="E147">
            <v>50</v>
          </cell>
          <cell r="F147" t="str">
            <v>failed</v>
          </cell>
          <cell r="G147" t="str">
            <v>IT</v>
          </cell>
          <cell r="H147" t="str">
            <v>EUR</v>
          </cell>
          <cell r="I147">
            <v>1439827559</v>
          </cell>
          <cell r="J147">
            <v>1434643559</v>
          </cell>
          <cell r="K147" t="b">
            <v>0</v>
          </cell>
          <cell r="L147">
            <v>3</v>
          </cell>
          <cell r="M147" t="b">
            <v>0</v>
          </cell>
          <cell r="N147" t="str">
            <v>theater/spaces</v>
          </cell>
          <cell r="O147">
            <v>0</v>
          </cell>
          <cell r="P147">
            <v>16.670000000000002</v>
          </cell>
        </row>
        <row r="148">
          <cell r="B148" t="str">
            <v>Read/Rehearse/Workshop Plays at Austin Playwrights Studio</v>
          </cell>
          <cell r="C148" t="str">
            <v>Austin's "Full Service Rehearsal Space", APS is a comfortable, convenient place for the theater community to develop scripted plays.</v>
          </cell>
          <cell r="D148">
            <v>20000</v>
          </cell>
          <cell r="E148">
            <v>125</v>
          </cell>
          <cell r="F148" t="str">
            <v>failed</v>
          </cell>
          <cell r="G148" t="str">
            <v>US</v>
          </cell>
          <cell r="H148" t="str">
            <v>USD</v>
          </cell>
          <cell r="I148">
            <v>1482294990</v>
          </cell>
          <cell r="J148">
            <v>1477107390</v>
          </cell>
          <cell r="K148" t="b">
            <v>0</v>
          </cell>
          <cell r="L148">
            <v>2</v>
          </cell>
          <cell r="M148" t="b">
            <v>0</v>
          </cell>
          <cell r="N148" t="str">
            <v>theater/spaces</v>
          </cell>
          <cell r="O148">
            <v>1</v>
          </cell>
          <cell r="P148">
            <v>62.5</v>
          </cell>
        </row>
        <row r="149">
          <cell r="B149" t="str">
            <v>Destination Small Town "Visitor Center" To The Midwest</v>
          </cell>
          <cell r="C149" t="str">
            <v>We believe it's time to open a visitor's center that highlights the small towns of the upper Midwest.</v>
          </cell>
          <cell r="D149">
            <v>65000</v>
          </cell>
          <cell r="E149">
            <v>126</v>
          </cell>
          <cell r="F149" t="str">
            <v>failed</v>
          </cell>
          <cell r="G149" t="str">
            <v>US</v>
          </cell>
          <cell r="H149" t="str">
            <v>USD</v>
          </cell>
          <cell r="I149">
            <v>1420724460</v>
          </cell>
          <cell r="J149">
            <v>1418046247</v>
          </cell>
          <cell r="K149" t="b">
            <v>0</v>
          </cell>
          <cell r="L149">
            <v>3</v>
          </cell>
          <cell r="M149" t="b">
            <v>0</v>
          </cell>
          <cell r="N149" t="str">
            <v>theater/spaces</v>
          </cell>
          <cell r="O149">
            <v>0</v>
          </cell>
          <cell r="P149">
            <v>42</v>
          </cell>
        </row>
        <row r="150">
          <cell r="B150" t="str">
            <v>The ClubHouse: A Community-Focused Sports &amp; Culture Space</v>
          </cell>
          <cell r="C150" t="str">
            <v>A community space in Somerville, MA to celebrate the beautiful intersection of sports and creativity.</v>
          </cell>
          <cell r="D150">
            <v>25000</v>
          </cell>
          <cell r="E150">
            <v>5854</v>
          </cell>
          <cell r="F150" t="str">
            <v>failed</v>
          </cell>
          <cell r="G150" t="str">
            <v>US</v>
          </cell>
          <cell r="H150" t="str">
            <v>USD</v>
          </cell>
          <cell r="I150">
            <v>1468029540</v>
          </cell>
          <cell r="J150">
            <v>1465304483</v>
          </cell>
          <cell r="K150" t="b">
            <v>0</v>
          </cell>
          <cell r="L150">
            <v>45</v>
          </cell>
          <cell r="M150" t="b">
            <v>0</v>
          </cell>
          <cell r="N150" t="str">
            <v>theater/spaces</v>
          </cell>
          <cell r="O150">
            <v>23</v>
          </cell>
          <cell r="P150">
            <v>130.09</v>
          </cell>
        </row>
        <row r="151">
          <cell r="B151" t="str">
            <v>Save the Stage</v>
          </cell>
          <cell r="C151" t="str">
            <v>To create a space by restoring a historic church in Burlington, Ky where community theater, dance and music and art can be performed.</v>
          </cell>
          <cell r="D151">
            <v>225000</v>
          </cell>
          <cell r="E151">
            <v>11432</v>
          </cell>
          <cell r="F151" t="str">
            <v>failed</v>
          </cell>
          <cell r="G151" t="str">
            <v>US</v>
          </cell>
          <cell r="H151" t="str">
            <v>USD</v>
          </cell>
          <cell r="I151">
            <v>1430505545</v>
          </cell>
          <cell r="J151">
            <v>1425325145</v>
          </cell>
          <cell r="K151" t="b">
            <v>0</v>
          </cell>
          <cell r="L151">
            <v>9</v>
          </cell>
          <cell r="M151" t="b">
            <v>0</v>
          </cell>
          <cell r="N151" t="str">
            <v>theater/spaces</v>
          </cell>
          <cell r="O151">
            <v>5</v>
          </cell>
          <cell r="P151">
            <v>1270.22</v>
          </cell>
        </row>
        <row r="152">
          <cell r="B152" t="str">
            <v>Bustduck Theatre</v>
          </cell>
          <cell r="C152" t="str">
            <v>Roanoke, Virginia's first long-form improv theatre company. Producing improv and scripted theatre, with a dynamic training program.</v>
          </cell>
          <cell r="D152">
            <v>5000</v>
          </cell>
          <cell r="E152">
            <v>796</v>
          </cell>
          <cell r="F152" t="str">
            <v>failed</v>
          </cell>
          <cell r="G152" t="str">
            <v>US</v>
          </cell>
          <cell r="H152" t="str">
            <v>USD</v>
          </cell>
          <cell r="I152">
            <v>1471214743</v>
          </cell>
          <cell r="J152">
            <v>1468622743</v>
          </cell>
          <cell r="K152" t="b">
            <v>0</v>
          </cell>
          <cell r="L152">
            <v>9</v>
          </cell>
          <cell r="M152" t="b">
            <v>0</v>
          </cell>
          <cell r="N152" t="str">
            <v>theater/spaces</v>
          </cell>
          <cell r="O152">
            <v>16</v>
          </cell>
          <cell r="P152">
            <v>88.44</v>
          </cell>
        </row>
        <row r="153">
          <cell r="B153" t="str">
            <v>A home for the arts on the Upper East Side/Yorkville</v>
          </cell>
          <cell r="C153" t="str">
            <v>Our goal is to purchase a theater on the Upper East Side of Manhattan that will act as a home for four theater companies.</v>
          </cell>
          <cell r="D153">
            <v>100000</v>
          </cell>
          <cell r="E153">
            <v>1183.19</v>
          </cell>
          <cell r="F153" t="str">
            <v>failed</v>
          </cell>
          <cell r="G153" t="str">
            <v>US</v>
          </cell>
          <cell r="H153" t="str">
            <v>USD</v>
          </cell>
          <cell r="I153">
            <v>1444946400</v>
          </cell>
          <cell r="J153">
            <v>1441723912</v>
          </cell>
          <cell r="K153" t="b">
            <v>0</v>
          </cell>
          <cell r="L153">
            <v>21</v>
          </cell>
          <cell r="M153" t="b">
            <v>0</v>
          </cell>
          <cell r="N153" t="str">
            <v>theater/spaces</v>
          </cell>
          <cell r="O153">
            <v>1</v>
          </cell>
          <cell r="P153">
            <v>56.34</v>
          </cell>
        </row>
        <row r="154">
          <cell r="B154" t="str">
            <v>Theatre of the Black Butterfly's POOL (NO WATER)</v>
          </cell>
          <cell r="C154" t="str">
            <v>Jump in the deep end of the provocative and darkly humourous, POOL (NO WATER)...to be performed in a Pool!  Directed by Gordon McCall.</v>
          </cell>
          <cell r="D154">
            <v>4000</v>
          </cell>
          <cell r="E154">
            <v>910</v>
          </cell>
          <cell r="F154" t="str">
            <v>failed</v>
          </cell>
          <cell r="G154" t="str">
            <v>CA</v>
          </cell>
          <cell r="H154" t="str">
            <v>CAD</v>
          </cell>
          <cell r="I154">
            <v>1401595140</v>
          </cell>
          <cell r="J154">
            <v>1398980941</v>
          </cell>
          <cell r="K154" t="b">
            <v>0</v>
          </cell>
          <cell r="L154">
            <v>17</v>
          </cell>
          <cell r="M154" t="b">
            <v>0</v>
          </cell>
          <cell r="N154" t="str">
            <v>theater/spaces</v>
          </cell>
          <cell r="O154">
            <v>23</v>
          </cell>
          <cell r="P154">
            <v>53.53</v>
          </cell>
        </row>
        <row r="155">
          <cell r="B155" t="str">
            <v>Nothing Up My Sleeves Tour: Summer 2016</v>
          </cell>
          <cell r="C155" t="str">
            <v>This is a Kickstarter to help with the start up costs for Illusionist, Chris Lengyel's Summer 2016 Tour!</v>
          </cell>
          <cell r="D155">
            <v>100000</v>
          </cell>
          <cell r="E155">
            <v>25</v>
          </cell>
          <cell r="F155" t="str">
            <v>failed</v>
          </cell>
          <cell r="G155" t="str">
            <v>US</v>
          </cell>
          <cell r="H155" t="str">
            <v>USD</v>
          </cell>
          <cell r="I155">
            <v>1442775956</v>
          </cell>
          <cell r="J155">
            <v>1437591956</v>
          </cell>
          <cell r="K155" t="b">
            <v>0</v>
          </cell>
          <cell r="L155">
            <v>1</v>
          </cell>
          <cell r="M155" t="b">
            <v>0</v>
          </cell>
          <cell r="N155" t="str">
            <v>theater/spaces</v>
          </cell>
          <cell r="O155">
            <v>0</v>
          </cell>
          <cell r="P155">
            <v>25</v>
          </cell>
        </row>
        <row r="156">
          <cell r="B156" t="str">
            <v>The Old Howard Theatre Company</v>
          </cell>
          <cell r="C156" t="str">
            <v>We are a small theatre company looking to provide world class theatre to the working class in the Greater New York area.</v>
          </cell>
          <cell r="D156">
            <v>14920</v>
          </cell>
          <cell r="E156">
            <v>50</v>
          </cell>
          <cell r="F156" t="str">
            <v>failed</v>
          </cell>
          <cell r="G156" t="str">
            <v>US</v>
          </cell>
          <cell r="H156" t="str">
            <v>USD</v>
          </cell>
          <cell r="I156">
            <v>1470011780</v>
          </cell>
          <cell r="J156">
            <v>1464827780</v>
          </cell>
          <cell r="K156" t="b">
            <v>0</v>
          </cell>
          <cell r="L156">
            <v>1</v>
          </cell>
          <cell r="M156" t="b">
            <v>0</v>
          </cell>
          <cell r="N156" t="str">
            <v>theater/spaces</v>
          </cell>
          <cell r="O156">
            <v>0</v>
          </cell>
          <cell r="P156">
            <v>50</v>
          </cell>
        </row>
        <row r="157">
          <cell r="B157" t="str">
            <v>LaPorte Institute for Dramatic and Creative Arts</v>
          </cell>
          <cell r="C157" t="str">
            <v>To create a learning center for acting and all art types including anything that expresses the emotion of the human spirit.</v>
          </cell>
          <cell r="D157">
            <v>20000</v>
          </cell>
          <cell r="E157">
            <v>795</v>
          </cell>
          <cell r="F157" t="str">
            <v>failed</v>
          </cell>
          <cell r="G157" t="str">
            <v>US</v>
          </cell>
          <cell r="H157" t="str">
            <v>USD</v>
          </cell>
          <cell r="I157">
            <v>1432151326</v>
          </cell>
          <cell r="J157">
            <v>1429559326</v>
          </cell>
          <cell r="K157" t="b">
            <v>0</v>
          </cell>
          <cell r="L157">
            <v>14</v>
          </cell>
          <cell r="M157" t="b">
            <v>0</v>
          </cell>
          <cell r="N157" t="str">
            <v>theater/spaces</v>
          </cell>
          <cell r="O157">
            <v>4</v>
          </cell>
          <cell r="P157">
            <v>56.79</v>
          </cell>
        </row>
        <row r="158">
          <cell r="B158" t="str">
            <v>Help launch The Bunker: London's newest Off-West End theatre</v>
          </cell>
          <cell r="C158" t="str">
            <v>The Bunker makes theatre with purpose: We provide ambitious artists a home in which to share their work with adventurous audiences.</v>
          </cell>
          <cell r="D158">
            <v>10000</v>
          </cell>
          <cell r="E158">
            <v>1715</v>
          </cell>
          <cell r="F158" t="str">
            <v>failed</v>
          </cell>
          <cell r="G158" t="str">
            <v>GB</v>
          </cell>
          <cell r="H158" t="str">
            <v>GBP</v>
          </cell>
          <cell r="I158">
            <v>1475848800</v>
          </cell>
          <cell r="J158">
            <v>1474027501</v>
          </cell>
          <cell r="K158" t="b">
            <v>0</v>
          </cell>
          <cell r="L158">
            <v>42</v>
          </cell>
          <cell r="M158" t="b">
            <v>0</v>
          </cell>
          <cell r="N158" t="str">
            <v>theater/spaces</v>
          </cell>
          <cell r="O158">
            <v>17</v>
          </cell>
          <cell r="P158">
            <v>40.83</v>
          </cell>
        </row>
        <row r="159">
          <cell r="B159" t="str">
            <v>The Enchanted Cottage</v>
          </cell>
          <cell r="C159" t="str">
            <v>A magical space, full of fairytale favorites, designed to make each individual have a unique experience; children's dreams made real.</v>
          </cell>
          <cell r="D159">
            <v>48725</v>
          </cell>
          <cell r="E159">
            <v>1758</v>
          </cell>
          <cell r="F159" t="str">
            <v>failed</v>
          </cell>
          <cell r="G159" t="str">
            <v>US</v>
          </cell>
          <cell r="H159" t="str">
            <v>USD</v>
          </cell>
          <cell r="I159">
            <v>1454890620</v>
          </cell>
          <cell r="J159">
            <v>1450724449</v>
          </cell>
          <cell r="K159" t="b">
            <v>0</v>
          </cell>
          <cell r="L159">
            <v>27</v>
          </cell>
          <cell r="M159" t="b">
            <v>0</v>
          </cell>
          <cell r="N159" t="str">
            <v>theater/spaces</v>
          </cell>
          <cell r="O159">
            <v>4</v>
          </cell>
          <cell r="P159">
            <v>65.11</v>
          </cell>
        </row>
        <row r="160">
          <cell r="B160" t="str">
            <v>Screening for Unapologetically Black the Movie</v>
          </cell>
          <cell r="C160" t="str">
            <v>I would like to screen this documentary at CSU at their Black Studies Dept. Looking to fly panelist in. Hoping to screen nationwide. &lt;3</v>
          </cell>
          <cell r="D160">
            <v>2000</v>
          </cell>
          <cell r="E160">
            <v>278</v>
          </cell>
          <cell r="F160" t="str">
            <v>failed</v>
          </cell>
          <cell r="G160" t="str">
            <v>US</v>
          </cell>
          <cell r="H160" t="str">
            <v>USD</v>
          </cell>
          <cell r="I160">
            <v>1455251591</v>
          </cell>
          <cell r="J160">
            <v>1452659591</v>
          </cell>
          <cell r="K160" t="b">
            <v>0</v>
          </cell>
          <cell r="L160">
            <v>5</v>
          </cell>
          <cell r="M160" t="b">
            <v>0</v>
          </cell>
          <cell r="N160" t="str">
            <v>theater/spaces</v>
          </cell>
          <cell r="O160">
            <v>14</v>
          </cell>
          <cell r="P160">
            <v>55.6</v>
          </cell>
        </row>
        <row r="161">
          <cell r="B161" t="str">
            <v>Build Our Ampitheater - Build Franklin County, MO!</v>
          </cell>
          <cell r="C161" t="str">
            <v>Friends for Change, a group of girls between the ages of 12 and 18 are building an outdoor Amphitheater as a gift to our community!</v>
          </cell>
          <cell r="D161">
            <v>12000</v>
          </cell>
          <cell r="E161">
            <v>1827</v>
          </cell>
          <cell r="F161" t="str">
            <v>failed</v>
          </cell>
          <cell r="G161" t="str">
            <v>US</v>
          </cell>
          <cell r="H161" t="str">
            <v>USD</v>
          </cell>
          <cell r="I161">
            <v>1413816975</v>
          </cell>
          <cell r="J161">
            <v>1411224975</v>
          </cell>
          <cell r="K161" t="b">
            <v>0</v>
          </cell>
          <cell r="L161">
            <v>13</v>
          </cell>
          <cell r="M161" t="b">
            <v>0</v>
          </cell>
          <cell r="N161" t="str">
            <v>theater/spaces</v>
          </cell>
          <cell r="O161">
            <v>15</v>
          </cell>
          <cell r="P161">
            <v>140.54</v>
          </cell>
        </row>
        <row r="162">
          <cell r="B162" t="str">
            <v>Mots Ã‰crits</v>
          </cell>
          <cell r="C162" t="str">
            <v>LabellisÃ© 14-18, Mots Ã‰crits est un projet itinÃ©rant de lectures Ã  voix haute par des amateurs, mises en espace par une comÃ©dienne.</v>
          </cell>
          <cell r="D162">
            <v>2500</v>
          </cell>
          <cell r="E162">
            <v>300</v>
          </cell>
          <cell r="F162" t="str">
            <v>failed</v>
          </cell>
          <cell r="G162" t="str">
            <v>FR</v>
          </cell>
          <cell r="H162" t="str">
            <v>EUR</v>
          </cell>
          <cell r="I162">
            <v>1437033360</v>
          </cell>
          <cell r="J162">
            <v>1434445937</v>
          </cell>
          <cell r="K162" t="b">
            <v>0</v>
          </cell>
          <cell r="L162">
            <v>12</v>
          </cell>
          <cell r="M162" t="b">
            <v>0</v>
          </cell>
          <cell r="N162" t="str">
            <v>theater/spaces</v>
          </cell>
          <cell r="O162">
            <v>12</v>
          </cell>
          <cell r="P162">
            <v>25</v>
          </cell>
        </row>
        <row r="163">
          <cell r="B163" t="str">
            <v>Theatre Bath Bus</v>
          </cell>
          <cell r="C163" t="str">
            <v>Imagine being able to take a performance anywhere! Meet the Theatre Bath Bus - a magical performance space where anything is possible.</v>
          </cell>
          <cell r="D163">
            <v>16000</v>
          </cell>
          <cell r="E163">
            <v>6258</v>
          </cell>
          <cell r="F163" t="str">
            <v>failed</v>
          </cell>
          <cell r="G163" t="str">
            <v>GB</v>
          </cell>
          <cell r="H163" t="str">
            <v>GBP</v>
          </cell>
          <cell r="I163">
            <v>1471939818</v>
          </cell>
          <cell r="J163">
            <v>1467619818</v>
          </cell>
          <cell r="K163" t="b">
            <v>0</v>
          </cell>
          <cell r="L163">
            <v>90</v>
          </cell>
          <cell r="M163" t="b">
            <v>0</v>
          </cell>
          <cell r="N163" t="str">
            <v>theater/spaces</v>
          </cell>
          <cell r="O163">
            <v>39</v>
          </cell>
          <cell r="P163">
            <v>69.53</v>
          </cell>
        </row>
        <row r="164">
          <cell r="B164" t="str">
            <v>Professional Venue for local artists!!</v>
          </cell>
          <cell r="C164" t="str">
            <v>Creating a place for local artists to perform, at substantially less cost for them</v>
          </cell>
          <cell r="D164">
            <v>4100</v>
          </cell>
          <cell r="E164">
            <v>11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1434080706</v>
          </cell>
          <cell r="J164">
            <v>1428896706</v>
          </cell>
          <cell r="K164" t="b">
            <v>0</v>
          </cell>
          <cell r="L164">
            <v>2</v>
          </cell>
          <cell r="M164" t="b">
            <v>0</v>
          </cell>
          <cell r="N164" t="str">
            <v>theater/spaces</v>
          </cell>
          <cell r="O164">
            <v>0</v>
          </cell>
          <cell r="P164">
            <v>5.5</v>
          </cell>
        </row>
        <row r="165">
          <cell r="B165" t="str">
            <v>CQ EAP Performing Arts 'THE LOFT'</v>
          </cell>
          <cell r="C165" t="str">
            <v>The Loft is CQEAP's latest studio. Located in Rockhampton's CBD we'll be running performing arts workshops for 5yrs to adults.</v>
          </cell>
          <cell r="D165">
            <v>4000</v>
          </cell>
          <cell r="E165">
            <v>1185</v>
          </cell>
          <cell r="F165" t="str">
            <v>failed</v>
          </cell>
          <cell r="G165" t="str">
            <v>AU</v>
          </cell>
          <cell r="H165" t="str">
            <v>AUD</v>
          </cell>
          <cell r="I165">
            <v>1422928800</v>
          </cell>
          <cell r="J165">
            <v>1420235311</v>
          </cell>
          <cell r="K165" t="b">
            <v>0</v>
          </cell>
          <cell r="L165">
            <v>5</v>
          </cell>
          <cell r="M165" t="b">
            <v>0</v>
          </cell>
          <cell r="N165" t="str">
            <v>theater/spaces</v>
          </cell>
          <cell r="O165">
            <v>30</v>
          </cell>
          <cell r="P165">
            <v>237</v>
          </cell>
        </row>
        <row r="166">
          <cell r="B166" t="str">
            <v>Paddock School Theater Improvement</v>
          </cell>
          <cell r="C166" t="str">
            <v>My hope is to raise $5845 and replace old stained and mismatched border curtains, cyclorama curtain, and backdrop.</v>
          </cell>
          <cell r="D166">
            <v>5845</v>
          </cell>
          <cell r="E166">
            <v>2476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1413694800</v>
          </cell>
          <cell r="J166">
            <v>1408986916</v>
          </cell>
          <cell r="K166" t="b">
            <v>0</v>
          </cell>
          <cell r="L166">
            <v>31</v>
          </cell>
          <cell r="M166" t="b">
            <v>0</v>
          </cell>
          <cell r="N166" t="str">
            <v>theater/spaces</v>
          </cell>
          <cell r="O166">
            <v>42</v>
          </cell>
          <cell r="P166">
            <v>79.87</v>
          </cell>
        </row>
        <row r="167">
          <cell r="B167" t="str">
            <v>Wild Men at the Bristol Cathedral</v>
          </cell>
          <cell r="C167" t="str">
            <v>Help fund the exciting first collaboration between Hotel Echo and Bristol Cathedral: WILD MEN, a show commemorating those lost in WW1.</v>
          </cell>
          <cell r="D167">
            <v>1000</v>
          </cell>
          <cell r="E167">
            <v>41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1442440800</v>
          </cell>
          <cell r="J167">
            <v>1440497876</v>
          </cell>
          <cell r="K167" t="b">
            <v>0</v>
          </cell>
          <cell r="L167">
            <v>4</v>
          </cell>
          <cell r="M167" t="b">
            <v>0</v>
          </cell>
          <cell r="N167" t="str">
            <v>theater/spaces</v>
          </cell>
          <cell r="O167">
            <v>4</v>
          </cell>
          <cell r="P167">
            <v>10.25</v>
          </cell>
        </row>
        <row r="168">
          <cell r="B168" t="str">
            <v>Creating Cabaret</v>
          </cell>
          <cell r="C168" t="str">
            <v>When opportunity knocks, we answer!  Help expand the ravishingly talented troupe into a new and exciting market and venue!</v>
          </cell>
          <cell r="D168">
            <v>40000</v>
          </cell>
          <cell r="E168">
            <v>7905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1431372751</v>
          </cell>
          <cell r="J168">
            <v>1430767951</v>
          </cell>
          <cell r="K168" t="b">
            <v>0</v>
          </cell>
          <cell r="L168">
            <v>29</v>
          </cell>
          <cell r="M168" t="b">
            <v>0</v>
          </cell>
          <cell r="N168" t="str">
            <v>theater/spaces</v>
          </cell>
          <cell r="O168">
            <v>20</v>
          </cell>
          <cell r="P168">
            <v>272.58999999999997</v>
          </cell>
        </row>
        <row r="169">
          <cell r="B169" t="str">
            <v>Funding a home for our Children's Theater</v>
          </cell>
          <cell r="C169" t="str">
            <v>We need a permanent home for the theater!</v>
          </cell>
          <cell r="D169">
            <v>50000</v>
          </cell>
          <cell r="E169">
            <v>26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1430234394</v>
          </cell>
          <cell r="J169">
            <v>1425053994</v>
          </cell>
          <cell r="K169" t="b">
            <v>0</v>
          </cell>
          <cell r="L169">
            <v>2</v>
          </cell>
          <cell r="M169" t="b">
            <v>0</v>
          </cell>
          <cell r="N169" t="str">
            <v>theater/spaces</v>
          </cell>
          <cell r="O169">
            <v>0</v>
          </cell>
          <cell r="P169">
            <v>13</v>
          </cell>
        </row>
        <row r="170">
          <cell r="B170" t="str">
            <v>Saving Americana: The Sidney Auto Vue Drive-In needs digital</v>
          </cell>
          <cell r="C170" t="str">
            <v>Help us exceed our goal to convert the Sidney Auto Vue Drive-In from 35mm to digital. This will cost upwards of $75,000. Thank you!</v>
          </cell>
          <cell r="D170">
            <v>26500</v>
          </cell>
          <cell r="E170">
            <v>6633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1409194810</v>
          </cell>
          <cell r="J170">
            <v>1406170810</v>
          </cell>
          <cell r="K170" t="b">
            <v>0</v>
          </cell>
          <cell r="L170">
            <v>114</v>
          </cell>
          <cell r="M170" t="b">
            <v>0</v>
          </cell>
          <cell r="N170" t="str">
            <v>theater/spaces</v>
          </cell>
          <cell r="O170">
            <v>25</v>
          </cell>
          <cell r="P170">
            <v>58.18</v>
          </cell>
        </row>
        <row r="171">
          <cell r="B171" t="str">
            <v>Hip Justice Catmunity Center</v>
          </cell>
          <cell r="C171" t="str">
            <v>Cat People Unite! It's time we get a space of our own to relax, socialize and learn! Join the Catmunity!</v>
          </cell>
          <cell r="D171">
            <v>25000</v>
          </cell>
          <cell r="E171">
            <v>10</v>
          </cell>
          <cell r="F171" t="str">
            <v>failed</v>
          </cell>
          <cell r="G171" t="str">
            <v>US</v>
          </cell>
          <cell r="H171" t="str">
            <v>USD</v>
          </cell>
          <cell r="I171">
            <v>1487465119</v>
          </cell>
          <cell r="J171">
            <v>1484009119</v>
          </cell>
          <cell r="K171" t="b">
            <v>0</v>
          </cell>
          <cell r="L171">
            <v>1</v>
          </cell>
          <cell r="M171" t="b">
            <v>0</v>
          </cell>
          <cell r="N171" t="str">
            <v>theater/spaces</v>
          </cell>
          <cell r="O171">
            <v>0</v>
          </cell>
          <cell r="P171">
            <v>10</v>
          </cell>
        </row>
        <row r="172">
          <cell r="B172" t="str">
            <v>All Puppet Players Need a Home</v>
          </cell>
          <cell r="C172" t="str">
            <v>Help All Puppet Players perform it's 2015 season in a beautiful 200 seat theater for an entire year.</v>
          </cell>
          <cell r="D172">
            <v>20000</v>
          </cell>
          <cell r="E172">
            <v>5328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1412432220</v>
          </cell>
          <cell r="J172">
            <v>1409753820</v>
          </cell>
          <cell r="K172" t="b">
            <v>0</v>
          </cell>
          <cell r="L172">
            <v>76</v>
          </cell>
          <cell r="M172" t="b">
            <v>0</v>
          </cell>
          <cell r="N172" t="str">
            <v>theater/spaces</v>
          </cell>
          <cell r="O172">
            <v>27</v>
          </cell>
          <cell r="P172">
            <v>70.11</v>
          </cell>
        </row>
        <row r="173">
          <cell r="B173" t="str">
            <v>Kids Zone start up</v>
          </cell>
          <cell r="C173" t="str">
            <v>Children only have a short period of time to live care free, play hard, get dirty, I want to help every child in my Town play everyday.</v>
          </cell>
          <cell r="D173">
            <v>11000</v>
          </cell>
          <cell r="E173">
            <v>521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1477968934</v>
          </cell>
          <cell r="J173">
            <v>1472784934</v>
          </cell>
          <cell r="K173" t="b">
            <v>0</v>
          </cell>
          <cell r="L173">
            <v>9</v>
          </cell>
          <cell r="M173" t="b">
            <v>0</v>
          </cell>
          <cell r="N173" t="str">
            <v>theater/spaces</v>
          </cell>
          <cell r="O173">
            <v>5</v>
          </cell>
          <cell r="P173">
            <v>57.89</v>
          </cell>
        </row>
        <row r="174">
          <cell r="B174" t="str">
            <v>The Shamrock Drafthouse Theater</v>
          </cell>
          <cell r="C174" t="str">
            <v>An arts and craft beer theater showcasing local talent, locally crafted beer and providing performance and rehearsal space.</v>
          </cell>
          <cell r="D174">
            <v>109225</v>
          </cell>
          <cell r="E174">
            <v>4635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1429291982</v>
          </cell>
          <cell r="J174">
            <v>1426699982</v>
          </cell>
          <cell r="K174" t="b">
            <v>0</v>
          </cell>
          <cell r="L174">
            <v>37</v>
          </cell>
          <cell r="M174" t="b">
            <v>0</v>
          </cell>
          <cell r="N174" t="str">
            <v>theater/spaces</v>
          </cell>
          <cell r="O174">
            <v>4</v>
          </cell>
          <cell r="P174">
            <v>125.27</v>
          </cell>
        </row>
        <row r="175">
          <cell r="B175" t="str">
            <v>Urban Nightmares - A Scary Adventure in Southwest Oklahoma</v>
          </cell>
          <cell r="C175" t="str">
            <v>A scary place to bring your friends. Interactive so that the people that were scared before get to scare others later. A diner on site.</v>
          </cell>
          <cell r="D175">
            <v>75000</v>
          </cell>
          <cell r="E175">
            <v>0</v>
          </cell>
          <cell r="F175" t="str">
            <v>failed</v>
          </cell>
          <cell r="G175" t="str">
            <v>US</v>
          </cell>
          <cell r="H175" t="str">
            <v>USD</v>
          </cell>
          <cell r="I175">
            <v>1411312250</v>
          </cell>
          <cell r="J175">
            <v>1406128250</v>
          </cell>
          <cell r="K175" t="b">
            <v>0</v>
          </cell>
          <cell r="L175">
            <v>0</v>
          </cell>
          <cell r="M175" t="b">
            <v>0</v>
          </cell>
          <cell r="N175" t="str">
            <v>theater/spaces</v>
          </cell>
          <cell r="O175">
            <v>0</v>
          </cell>
          <cell r="P175">
            <v>0</v>
          </cell>
        </row>
        <row r="176">
          <cell r="B176" t="str">
            <v>spoken word pop-up:</v>
          </cell>
          <cell r="C176" t="str">
            <v>We are creating a mobile community devoted to the spreading and sharing of spoken word and other kinds of storytelling.</v>
          </cell>
          <cell r="D176">
            <v>10000</v>
          </cell>
          <cell r="E176">
            <v>300</v>
          </cell>
          <cell r="F176" t="str">
            <v>failed</v>
          </cell>
          <cell r="G176" t="str">
            <v>SE</v>
          </cell>
          <cell r="H176" t="str">
            <v>SEK</v>
          </cell>
          <cell r="I176">
            <v>1465123427</v>
          </cell>
          <cell r="J176">
            <v>1462531427</v>
          </cell>
          <cell r="K176" t="b">
            <v>0</v>
          </cell>
          <cell r="L176">
            <v>1</v>
          </cell>
          <cell r="M176" t="b">
            <v>0</v>
          </cell>
          <cell r="N176" t="str">
            <v>theater/spaces</v>
          </cell>
          <cell r="O176">
            <v>3</v>
          </cell>
          <cell r="P176">
            <v>300</v>
          </cell>
        </row>
        <row r="177">
          <cell r="B177" t="str">
            <v>CoreCon Asylum</v>
          </cell>
          <cell r="C177" t="str">
            <v>Creating a consuite for CoreCon. A focus on the insanity of asylums and early medical practices from history.</v>
          </cell>
          <cell r="D177">
            <v>750</v>
          </cell>
          <cell r="E177">
            <v>430</v>
          </cell>
          <cell r="F177" t="str">
            <v>failed</v>
          </cell>
          <cell r="G177" t="str">
            <v>US</v>
          </cell>
          <cell r="H177" t="str">
            <v>USD</v>
          </cell>
          <cell r="I177">
            <v>1427890925</v>
          </cell>
          <cell r="J177">
            <v>1426681325</v>
          </cell>
          <cell r="K177" t="b">
            <v>0</v>
          </cell>
          <cell r="L177">
            <v>10</v>
          </cell>
          <cell r="M177" t="b">
            <v>0</v>
          </cell>
          <cell r="N177" t="str">
            <v>theater/spaces</v>
          </cell>
          <cell r="O177">
            <v>57</v>
          </cell>
          <cell r="P177">
            <v>43</v>
          </cell>
        </row>
        <row r="178">
          <cell r="B178" t="str">
            <v>Cowes and The Sea</v>
          </cell>
          <cell r="C178" t="str">
            <v>Performing Arts workshops, for young people aged 5 -16, exploring how the sea has shaped Cowes as a settlement.</v>
          </cell>
          <cell r="D178">
            <v>1000</v>
          </cell>
          <cell r="E178">
            <v>1</v>
          </cell>
          <cell r="F178" t="str">
            <v>failed</v>
          </cell>
          <cell r="G178" t="str">
            <v>GB</v>
          </cell>
          <cell r="H178" t="str">
            <v>GBP</v>
          </cell>
          <cell r="I178">
            <v>1464354720</v>
          </cell>
          <cell r="J178">
            <v>1463648360</v>
          </cell>
          <cell r="K178" t="b">
            <v>0</v>
          </cell>
          <cell r="L178">
            <v>1</v>
          </cell>
          <cell r="M178" t="b">
            <v>0</v>
          </cell>
          <cell r="N178" t="str">
            <v>theater/spaces</v>
          </cell>
          <cell r="O178">
            <v>0</v>
          </cell>
          <cell r="P178">
            <v>1</v>
          </cell>
        </row>
        <row r="179">
          <cell r="B179" t="str">
            <v>Garden Eden, theatre, meeting, culture, music, art</v>
          </cell>
          <cell r="C179" t="str">
            <v>a magical place for all kind of people, like a fairytaile in all colours</v>
          </cell>
          <cell r="D179">
            <v>500000</v>
          </cell>
          <cell r="E179">
            <v>1550</v>
          </cell>
          <cell r="F179" t="str">
            <v>failed</v>
          </cell>
          <cell r="G179" t="str">
            <v>SE</v>
          </cell>
          <cell r="H179" t="str">
            <v>SEK</v>
          </cell>
          <cell r="I179">
            <v>1467473723</v>
          </cell>
          <cell r="J179">
            <v>1465832123</v>
          </cell>
          <cell r="K179" t="b">
            <v>0</v>
          </cell>
          <cell r="L179">
            <v>2</v>
          </cell>
          <cell r="M179" t="b">
            <v>0</v>
          </cell>
          <cell r="N179" t="str">
            <v>theater/spaces</v>
          </cell>
          <cell r="O179">
            <v>0</v>
          </cell>
          <cell r="P179">
            <v>775</v>
          </cell>
        </row>
        <row r="180">
          <cell r="B180" t="str">
            <v>"Buffalo Info." Directions-Events-Places Of Interest-History</v>
          </cell>
          <cell r="C180" t="str">
            <v>An Information center downTOWN Buffalo...find directions to places of interest, events, eateries, lodging, maps, postcards and books.</v>
          </cell>
          <cell r="D180">
            <v>10000</v>
          </cell>
          <cell r="E180">
            <v>5</v>
          </cell>
          <cell r="F180" t="str">
            <v>failed</v>
          </cell>
          <cell r="G180" t="str">
            <v>US</v>
          </cell>
          <cell r="H180" t="str">
            <v>USD</v>
          </cell>
          <cell r="I180">
            <v>1427414732</v>
          </cell>
          <cell r="J180">
            <v>1424826332</v>
          </cell>
          <cell r="K180" t="b">
            <v>0</v>
          </cell>
          <cell r="L180">
            <v>1</v>
          </cell>
          <cell r="M180" t="b">
            <v>0</v>
          </cell>
          <cell r="N180" t="str">
            <v>theater/spaces</v>
          </cell>
          <cell r="O180">
            <v>0</v>
          </cell>
          <cell r="P180">
            <v>5</v>
          </cell>
        </row>
        <row r="181">
          <cell r="B181" t="str">
            <v>Subtropisch zwemparadijs Tropicana</v>
          </cell>
          <cell r="C181" t="str">
            <v>Wij willen Tropicana het subtropisch zwemparadijs van Rotterdam op een nieuwe locatie gaan bouwen.</v>
          </cell>
          <cell r="D181">
            <v>1300000</v>
          </cell>
          <cell r="E181">
            <v>128</v>
          </cell>
          <cell r="F181" t="str">
            <v>failed</v>
          </cell>
          <cell r="G181" t="str">
            <v>NL</v>
          </cell>
          <cell r="H181" t="str">
            <v>EUR</v>
          </cell>
          <cell r="I181">
            <v>1462484196</v>
          </cell>
          <cell r="J181">
            <v>1457303796</v>
          </cell>
          <cell r="K181" t="b">
            <v>0</v>
          </cell>
          <cell r="L181">
            <v>10</v>
          </cell>
          <cell r="M181" t="b">
            <v>0</v>
          </cell>
          <cell r="N181" t="str">
            <v>theater/spaces</v>
          </cell>
          <cell r="O181">
            <v>0</v>
          </cell>
          <cell r="P181">
            <v>12.8</v>
          </cell>
        </row>
        <row r="182">
          <cell r="B182" t="str">
            <v>Ant Farm Theatre Project (Canceled)</v>
          </cell>
          <cell r="C182" t="str">
            <v>I going to build a theatre for a local ant farm so that Ants can put on their theatre productions.</v>
          </cell>
          <cell r="D182">
            <v>1500</v>
          </cell>
          <cell r="E182">
            <v>10</v>
          </cell>
          <cell r="F182" t="str">
            <v>canceled</v>
          </cell>
          <cell r="G182" t="str">
            <v>CA</v>
          </cell>
          <cell r="H182" t="str">
            <v>CAD</v>
          </cell>
          <cell r="I182">
            <v>1411748335</v>
          </cell>
          <cell r="J182">
            <v>1406564335</v>
          </cell>
          <cell r="K182" t="b">
            <v>0</v>
          </cell>
          <cell r="L182">
            <v>1</v>
          </cell>
          <cell r="M182" t="b">
            <v>0</v>
          </cell>
          <cell r="N182" t="str">
            <v>theater/spaces</v>
          </cell>
          <cell r="O182">
            <v>1</v>
          </cell>
          <cell r="P182">
            <v>10</v>
          </cell>
        </row>
        <row r="183">
          <cell r="B183" t="str">
            <v>be back soon (Canceled)</v>
          </cell>
          <cell r="C183" t="str">
            <v>cancelled until further notice</v>
          </cell>
          <cell r="D183">
            <v>199</v>
          </cell>
          <cell r="E183">
            <v>116</v>
          </cell>
          <cell r="F183" t="str">
            <v>canceled</v>
          </cell>
          <cell r="G183" t="str">
            <v>US</v>
          </cell>
          <cell r="H183" t="str">
            <v>USD</v>
          </cell>
          <cell r="I183">
            <v>1478733732</v>
          </cell>
          <cell r="J183">
            <v>1478298132</v>
          </cell>
          <cell r="K183" t="b">
            <v>0</v>
          </cell>
          <cell r="L183">
            <v>2</v>
          </cell>
          <cell r="M183" t="b">
            <v>0</v>
          </cell>
          <cell r="N183" t="str">
            <v>theater/spaces</v>
          </cell>
          <cell r="O183">
            <v>58</v>
          </cell>
          <cell r="P183">
            <v>58</v>
          </cell>
        </row>
        <row r="184">
          <cell r="B184" t="str">
            <v>Save the Larchmont Playhouse! (Canceled)</v>
          </cell>
          <cell r="C184" t="str">
            <v>The Larchmont Playhouse is threatened! Help save the theater by becoming a Preservation Member of The Larchmont Playhouse.</v>
          </cell>
          <cell r="D184">
            <v>125000</v>
          </cell>
          <cell r="E184">
            <v>85192</v>
          </cell>
          <cell r="F184" t="str">
            <v>canceled</v>
          </cell>
          <cell r="G184" t="str">
            <v>US</v>
          </cell>
          <cell r="H184" t="str">
            <v>USD</v>
          </cell>
          <cell r="I184">
            <v>1468108198</v>
          </cell>
          <cell r="J184">
            <v>1465516198</v>
          </cell>
          <cell r="K184" t="b">
            <v>0</v>
          </cell>
          <cell r="L184">
            <v>348</v>
          </cell>
          <cell r="M184" t="b">
            <v>0</v>
          </cell>
          <cell r="N184" t="str">
            <v>theater/spaces</v>
          </cell>
          <cell r="O184">
            <v>68</v>
          </cell>
          <cell r="P184">
            <v>244.8</v>
          </cell>
        </row>
        <row r="185">
          <cell r="B185" t="str">
            <v>Theater &amp; Arts &amp; Day Care (Canceled)</v>
          </cell>
          <cell r="C185" t="str">
            <v>A place where kids/ teens' dreams come true, and one finds there home without sparkly red shoes!</v>
          </cell>
          <cell r="D185">
            <v>800000</v>
          </cell>
          <cell r="E185">
            <v>26</v>
          </cell>
          <cell r="F185" t="str">
            <v>canceled</v>
          </cell>
          <cell r="G185" t="str">
            <v>US</v>
          </cell>
          <cell r="H185" t="str">
            <v>USD</v>
          </cell>
          <cell r="I185">
            <v>1422902601</v>
          </cell>
          <cell r="J185">
            <v>1417718601</v>
          </cell>
          <cell r="K185" t="b">
            <v>0</v>
          </cell>
          <cell r="L185">
            <v>4</v>
          </cell>
          <cell r="M185" t="b">
            <v>0</v>
          </cell>
          <cell r="N185" t="str">
            <v>theater/spaces</v>
          </cell>
          <cell r="O185">
            <v>0</v>
          </cell>
          <cell r="P185">
            <v>6.5</v>
          </cell>
        </row>
        <row r="186">
          <cell r="B186" t="str">
            <v>N/A (Canceled)</v>
          </cell>
          <cell r="C186" t="str">
            <v>N/A</v>
          </cell>
          <cell r="D186">
            <v>1500000</v>
          </cell>
          <cell r="E186">
            <v>0</v>
          </cell>
          <cell r="F186" t="str">
            <v>canceled</v>
          </cell>
          <cell r="G186" t="str">
            <v>US</v>
          </cell>
          <cell r="H186" t="str">
            <v>USD</v>
          </cell>
          <cell r="I186">
            <v>1452142672</v>
          </cell>
          <cell r="J186">
            <v>1449550672</v>
          </cell>
          <cell r="K186" t="b">
            <v>0</v>
          </cell>
          <cell r="L186">
            <v>0</v>
          </cell>
          <cell r="M186" t="b">
            <v>0</v>
          </cell>
          <cell r="N186" t="str">
            <v>theater/spaces</v>
          </cell>
          <cell r="O186">
            <v>0</v>
          </cell>
          <cell r="P186">
            <v>0</v>
          </cell>
        </row>
        <row r="187">
          <cell r="B187" t="str">
            <v>Urban Roots SkatePark (Canceled)</v>
          </cell>
          <cell r="C187" t="str">
            <v>A big dream, small budget, the drive/passion of so many volunteers...indoor skatepark in Eau Claire, WI.
This is UR skatepark!</v>
          </cell>
          <cell r="D187">
            <v>25000</v>
          </cell>
          <cell r="E187">
            <v>1040</v>
          </cell>
          <cell r="F187" t="str">
            <v>canceled</v>
          </cell>
          <cell r="G187" t="str">
            <v>US</v>
          </cell>
          <cell r="H187" t="str">
            <v>USD</v>
          </cell>
          <cell r="I187">
            <v>1459121162</v>
          </cell>
          <cell r="J187">
            <v>1456532762</v>
          </cell>
          <cell r="K187" t="b">
            <v>0</v>
          </cell>
          <cell r="L187">
            <v>17</v>
          </cell>
          <cell r="M187" t="b">
            <v>0</v>
          </cell>
          <cell r="N187" t="str">
            <v>theater/spaces</v>
          </cell>
          <cell r="O187">
            <v>4</v>
          </cell>
          <cell r="P187">
            <v>61.18</v>
          </cell>
        </row>
        <row r="188">
          <cell r="B188" t="str">
            <v>Help Us Help Artists (Canceled)</v>
          </cell>
          <cell r="C188" t="str">
            <v>Our goal - create a venue &amp; stage where comedic &amp; music artists hone their talents &amp; fan base. First minority owned like it in Cincy.</v>
          </cell>
          <cell r="D188">
            <v>100000</v>
          </cell>
          <cell r="E188">
            <v>0</v>
          </cell>
          <cell r="F188" t="str">
            <v>canceled</v>
          </cell>
          <cell r="G188" t="str">
            <v>US</v>
          </cell>
          <cell r="H188" t="str">
            <v>USD</v>
          </cell>
          <cell r="I188">
            <v>1425242029</v>
          </cell>
          <cell r="J188">
            <v>1422650029</v>
          </cell>
          <cell r="K188" t="b">
            <v>0</v>
          </cell>
          <cell r="L188">
            <v>0</v>
          </cell>
          <cell r="M188" t="b">
            <v>0</v>
          </cell>
          <cell r="N188" t="str">
            <v>theater/spaces</v>
          </cell>
          <cell r="O188">
            <v>0</v>
          </cell>
          <cell r="P188">
            <v>0</v>
          </cell>
        </row>
        <row r="189">
          <cell r="B189" t="str">
            <v>Darktales The Play</v>
          </cell>
          <cell r="C189" t="str">
            <v>Tim Arthur's 21st anniversary sell-out production of his 'chilling' and 'sinister' ghostly thriller returns to the Edinburgh Fringe!</v>
          </cell>
          <cell r="D189">
            <v>5000</v>
          </cell>
          <cell r="E189">
            <v>5105</v>
          </cell>
          <cell r="F189" t="str">
            <v>successful</v>
          </cell>
          <cell r="G189" t="str">
            <v>GB</v>
          </cell>
          <cell r="H189" t="str">
            <v>GBP</v>
          </cell>
          <cell r="I189">
            <v>1449766261</v>
          </cell>
          <cell r="J189">
            <v>1447174261</v>
          </cell>
          <cell r="K189" t="b">
            <v>0</v>
          </cell>
          <cell r="L189">
            <v>34</v>
          </cell>
          <cell r="M189" t="b">
            <v>1</v>
          </cell>
          <cell r="N189" t="str">
            <v>theater/plays</v>
          </cell>
          <cell r="O189">
            <v>102</v>
          </cell>
          <cell r="P189">
            <v>150.15</v>
          </cell>
        </row>
        <row r="190">
          <cell r="B190" t="str">
            <v>U.S. Premiere of "dirty butterfly" by debbie tucker green</v>
          </cell>
          <cell r="C190" t="str">
            <v>The Blind Owl in co-production with Halcyon Theatre will stage "dirty butterfly" a voyeuristic drama by Britain's debbie tucker green.</v>
          </cell>
          <cell r="D190">
            <v>5000</v>
          </cell>
          <cell r="E190">
            <v>5232</v>
          </cell>
          <cell r="F190" t="str">
            <v>successful</v>
          </cell>
          <cell r="G190" t="str">
            <v>US</v>
          </cell>
          <cell r="H190" t="str">
            <v>USD</v>
          </cell>
          <cell r="I190">
            <v>1477976340</v>
          </cell>
          <cell r="J190">
            <v>1475460819</v>
          </cell>
          <cell r="K190" t="b">
            <v>0</v>
          </cell>
          <cell r="L190">
            <v>56</v>
          </cell>
          <cell r="M190" t="b">
            <v>1</v>
          </cell>
          <cell r="N190" t="str">
            <v>theater/plays</v>
          </cell>
          <cell r="O190">
            <v>105</v>
          </cell>
          <cell r="P190">
            <v>93.43</v>
          </cell>
        </row>
        <row r="191">
          <cell r="B191" t="str">
            <v>COMPASS PLAYERS</v>
          </cell>
          <cell r="C191" t="str">
            <v>*** TO MAKE DONATIONS IN THE FUTURE                                   GO TO OUR WEBSITE: www.compassplayers.com ***</v>
          </cell>
          <cell r="D191">
            <v>3000</v>
          </cell>
          <cell r="E191">
            <v>3440</v>
          </cell>
          <cell r="F191" t="str">
            <v>successful</v>
          </cell>
          <cell r="G191" t="str">
            <v>US</v>
          </cell>
          <cell r="H191" t="str">
            <v>USD</v>
          </cell>
          <cell r="I191">
            <v>1458518325</v>
          </cell>
          <cell r="J191">
            <v>1456793925</v>
          </cell>
          <cell r="K191" t="b">
            <v>0</v>
          </cell>
          <cell r="L191">
            <v>31</v>
          </cell>
          <cell r="M191" t="b">
            <v>1</v>
          </cell>
          <cell r="N191" t="str">
            <v>theater/plays</v>
          </cell>
          <cell r="O191">
            <v>115</v>
          </cell>
          <cell r="P191">
            <v>110.97</v>
          </cell>
        </row>
        <row r="192">
          <cell r="B192" t="str">
            <v>"The Star on My Heart" Original Play Project on Holocaust</v>
          </cell>
          <cell r="C192" t="str">
            <v>The Star on My Heart, an original play based on a survivor of the Terezin concentration camp, with community outreach for all ages.</v>
          </cell>
          <cell r="D192">
            <v>5000</v>
          </cell>
          <cell r="E192">
            <v>6030</v>
          </cell>
          <cell r="F192" t="str">
            <v>successful</v>
          </cell>
          <cell r="G192" t="str">
            <v>US</v>
          </cell>
          <cell r="H192" t="str">
            <v>USD</v>
          </cell>
          <cell r="I192">
            <v>1442805076</v>
          </cell>
          <cell r="J192">
            <v>1440213076</v>
          </cell>
          <cell r="K192" t="b">
            <v>0</v>
          </cell>
          <cell r="L192">
            <v>84</v>
          </cell>
          <cell r="M192" t="b">
            <v>1</v>
          </cell>
          <cell r="N192" t="str">
            <v>theater/plays</v>
          </cell>
          <cell r="O192">
            <v>121</v>
          </cell>
          <cell r="P192">
            <v>71.790000000000006</v>
          </cell>
        </row>
        <row r="193">
          <cell r="B193" t="str">
            <v>Zero Down</v>
          </cell>
          <cell r="C193" t="str">
            <v>Angel on the Corner need YOUR help to raise Â£3,500 to take Zero Down by Sarah Hehir to the Edinburgh Fringe Festival this August!</v>
          </cell>
          <cell r="D193">
            <v>3500</v>
          </cell>
          <cell r="E193">
            <v>3803.55</v>
          </cell>
          <cell r="F193" t="str">
            <v>successful</v>
          </cell>
          <cell r="G193" t="str">
            <v>GB</v>
          </cell>
          <cell r="H193" t="str">
            <v>GBP</v>
          </cell>
          <cell r="I193">
            <v>1464801169</v>
          </cell>
          <cell r="J193">
            <v>1462209169</v>
          </cell>
          <cell r="K193" t="b">
            <v>0</v>
          </cell>
          <cell r="L193">
            <v>130</v>
          </cell>
          <cell r="M193" t="b">
            <v>1</v>
          </cell>
          <cell r="N193" t="str">
            <v>theater/plays</v>
          </cell>
          <cell r="O193">
            <v>109</v>
          </cell>
          <cell r="P193">
            <v>29.26</v>
          </cell>
        </row>
        <row r="194">
          <cell r="B194" t="str">
            <v>EUPHORIA! A New Play by John Corigliano</v>
          </cell>
          <cell r="C194" t="str">
            <v>EUPHORIA! is a new play about the decriminalization of drugs, and its profound effect on both the criminals in prison and "The Man."</v>
          </cell>
          <cell r="D194">
            <v>12000</v>
          </cell>
          <cell r="E194">
            <v>12000</v>
          </cell>
          <cell r="F194" t="str">
            <v>successful</v>
          </cell>
          <cell r="G194" t="str">
            <v>US</v>
          </cell>
          <cell r="H194" t="str">
            <v>USD</v>
          </cell>
          <cell r="I194">
            <v>1410601041</v>
          </cell>
          <cell r="J194">
            <v>1406713041</v>
          </cell>
          <cell r="K194" t="b">
            <v>0</v>
          </cell>
          <cell r="L194">
            <v>12</v>
          </cell>
          <cell r="M194" t="b">
            <v>1</v>
          </cell>
          <cell r="N194" t="str">
            <v>theater/plays</v>
          </cell>
          <cell r="O194">
            <v>100</v>
          </cell>
          <cell r="P194">
            <v>1000</v>
          </cell>
        </row>
        <row r="195">
          <cell r="B195" t="str">
            <v>Victory by Madicken Malm</v>
          </cell>
          <cell r="C195" t="str">
            <v>We have a brand new play. We urgently need your help to fund our production, which opens at Theatre503 on August 18th.</v>
          </cell>
          <cell r="D195">
            <v>1500</v>
          </cell>
          <cell r="E195">
            <v>1710</v>
          </cell>
          <cell r="F195" t="str">
            <v>successful</v>
          </cell>
          <cell r="G195" t="str">
            <v>GB</v>
          </cell>
          <cell r="H195" t="str">
            <v>GBP</v>
          </cell>
          <cell r="I195">
            <v>1438966800</v>
          </cell>
          <cell r="J195">
            <v>1436278344</v>
          </cell>
          <cell r="K195" t="b">
            <v>0</v>
          </cell>
          <cell r="L195">
            <v>23</v>
          </cell>
          <cell r="M195" t="b">
            <v>1</v>
          </cell>
          <cell r="N195" t="str">
            <v>theater/plays</v>
          </cell>
          <cell r="O195">
            <v>114</v>
          </cell>
          <cell r="P195">
            <v>74.349999999999994</v>
          </cell>
        </row>
        <row r="196">
          <cell r="B196" t="str">
            <v>Omega Kids - a new play</v>
          </cell>
          <cell r="C196" t="str">
            <v>OMEGA KIDS, a new play by Noah Mease, directed by Jay Stull &amp; produced by New Light Theater Project in association with Access Theater.</v>
          </cell>
          <cell r="D196">
            <v>10000</v>
          </cell>
          <cell r="E196">
            <v>10085</v>
          </cell>
          <cell r="F196" t="str">
            <v>successful</v>
          </cell>
          <cell r="G196" t="str">
            <v>US</v>
          </cell>
          <cell r="H196" t="str">
            <v>USD</v>
          </cell>
          <cell r="I196">
            <v>1487347500</v>
          </cell>
          <cell r="J196">
            <v>1484715366</v>
          </cell>
          <cell r="K196" t="b">
            <v>0</v>
          </cell>
          <cell r="L196">
            <v>158</v>
          </cell>
          <cell r="M196" t="b">
            <v>1</v>
          </cell>
          <cell r="N196" t="str">
            <v>theater/plays</v>
          </cell>
          <cell r="O196">
            <v>101</v>
          </cell>
          <cell r="P196">
            <v>63.83</v>
          </cell>
        </row>
        <row r="197">
          <cell r="B197" t="str">
            <v>Devastated No Matter What</v>
          </cell>
          <cell r="C197" t="str">
            <v>A Festival Backed Production of a Full-Length Play.</v>
          </cell>
          <cell r="D197">
            <v>1150</v>
          </cell>
          <cell r="E197">
            <v>1330</v>
          </cell>
          <cell r="F197" t="str">
            <v>successful</v>
          </cell>
          <cell r="G197" t="str">
            <v>US</v>
          </cell>
          <cell r="H197" t="str">
            <v>USD</v>
          </cell>
          <cell r="I197">
            <v>1434921600</v>
          </cell>
          <cell r="J197">
            <v>1433109907</v>
          </cell>
          <cell r="K197" t="b">
            <v>0</v>
          </cell>
          <cell r="L197">
            <v>30</v>
          </cell>
          <cell r="M197" t="b">
            <v>1</v>
          </cell>
          <cell r="N197" t="str">
            <v>theater/plays</v>
          </cell>
          <cell r="O197">
            <v>116</v>
          </cell>
          <cell r="P197">
            <v>44.33</v>
          </cell>
        </row>
        <row r="198">
          <cell r="B198" t="str">
            <v>Snowglobe Theatre presents: "Much Ado about Nothing"</v>
          </cell>
          <cell r="C198" t="str">
            <v>Snowglobe Theatre, a new Montreal company, will be presenting Shakespeare's "Much Ado about Nothing" at Mainline Theatre in January</v>
          </cell>
          <cell r="D198">
            <v>1200</v>
          </cell>
          <cell r="E198">
            <v>1565</v>
          </cell>
          <cell r="F198" t="str">
            <v>successful</v>
          </cell>
          <cell r="G198" t="str">
            <v>CA</v>
          </cell>
          <cell r="H198" t="str">
            <v>CAD</v>
          </cell>
          <cell r="I198">
            <v>1484110800</v>
          </cell>
          <cell r="J198">
            <v>1482281094</v>
          </cell>
          <cell r="K198" t="b">
            <v>0</v>
          </cell>
          <cell r="L198">
            <v>18</v>
          </cell>
          <cell r="M198" t="b">
            <v>1</v>
          </cell>
          <cell r="N198" t="str">
            <v>theater/plays</v>
          </cell>
          <cell r="O198">
            <v>130</v>
          </cell>
          <cell r="P198">
            <v>86.94</v>
          </cell>
        </row>
        <row r="199">
          <cell r="B199" t="str">
            <v>Corners Grove</v>
          </cell>
          <cell r="C199" t="str">
            <v>Corners Grove is a coming-of-age play about leaving home, gender identity and the death of Whitney Houston; will benefit Win NYC.</v>
          </cell>
          <cell r="D199">
            <v>3405</v>
          </cell>
          <cell r="E199">
            <v>3670</v>
          </cell>
          <cell r="F199" t="str">
            <v>successful</v>
          </cell>
          <cell r="G199" t="str">
            <v>US</v>
          </cell>
          <cell r="H199" t="str">
            <v>USD</v>
          </cell>
          <cell r="I199">
            <v>1435111200</v>
          </cell>
          <cell r="J199">
            <v>1433254268</v>
          </cell>
          <cell r="K199" t="b">
            <v>0</v>
          </cell>
          <cell r="L199">
            <v>29</v>
          </cell>
          <cell r="M199" t="b">
            <v>1</v>
          </cell>
          <cell r="N199" t="str">
            <v>theater/plays</v>
          </cell>
          <cell r="O199">
            <v>108</v>
          </cell>
          <cell r="P199">
            <v>126.55</v>
          </cell>
        </row>
        <row r="200">
          <cell r="B200" t="str">
            <v>COMPASS PLAYERS presents SYLVIA by A. R. Gurney</v>
          </cell>
          <cell r="C200" t="str">
            <v>SYLVIA is a modern romantic comedy about a marriage and a talking dog. Directed by Jeanna Michaels. January 12 through January 29, 2017</v>
          </cell>
          <cell r="D200">
            <v>4000</v>
          </cell>
          <cell r="E200">
            <v>4000</v>
          </cell>
          <cell r="F200" t="str">
            <v>successful</v>
          </cell>
          <cell r="G200" t="str">
            <v>US</v>
          </cell>
          <cell r="H200" t="str">
            <v>USD</v>
          </cell>
          <cell r="I200">
            <v>1481957940</v>
          </cell>
          <cell r="J200">
            <v>1478050429</v>
          </cell>
          <cell r="K200" t="b">
            <v>0</v>
          </cell>
          <cell r="L200">
            <v>31</v>
          </cell>
          <cell r="M200" t="b">
            <v>1</v>
          </cell>
          <cell r="N200" t="str">
            <v>theater/plays</v>
          </cell>
          <cell r="O200">
            <v>100</v>
          </cell>
          <cell r="P200">
            <v>129.03</v>
          </cell>
        </row>
        <row r="201">
          <cell r="B201" t="str">
            <v>Walken On Sunshine</v>
          </cell>
          <cell r="C201" t="str">
            <v>A fast paced, comedic play about an anxiety-ridden filmmaker who lies to investors about having Christopher Walken in his film.</v>
          </cell>
          <cell r="D201">
            <v>10000</v>
          </cell>
          <cell r="E201">
            <v>12325</v>
          </cell>
          <cell r="F201" t="str">
            <v>successful</v>
          </cell>
          <cell r="G201" t="str">
            <v>US</v>
          </cell>
          <cell r="H201" t="str">
            <v>USD</v>
          </cell>
          <cell r="I201">
            <v>1463098208</v>
          </cell>
          <cell r="J201">
            <v>1460506208</v>
          </cell>
          <cell r="K201" t="b">
            <v>0</v>
          </cell>
          <cell r="L201">
            <v>173</v>
          </cell>
          <cell r="M201" t="b">
            <v>1</v>
          </cell>
          <cell r="N201" t="str">
            <v>theater/plays</v>
          </cell>
          <cell r="O201">
            <v>123</v>
          </cell>
          <cell r="P201">
            <v>71.239999999999995</v>
          </cell>
        </row>
        <row r="202">
          <cell r="B202" t="str">
            <v>Foresight</v>
          </cell>
          <cell r="C202" t="str">
            <v>New writing â€¢ Twisty-turny magical realist retro sci-fi â€¢ Human lives â€¢ Storytelling â€¢ The slope our society slips down...</v>
          </cell>
          <cell r="D202">
            <v>2000</v>
          </cell>
          <cell r="E202">
            <v>2004</v>
          </cell>
          <cell r="F202" t="str">
            <v>successful</v>
          </cell>
          <cell r="G202" t="str">
            <v>GB</v>
          </cell>
          <cell r="H202" t="str">
            <v>GBP</v>
          </cell>
          <cell r="I202">
            <v>1463394365</v>
          </cell>
          <cell r="J202">
            <v>1461320765</v>
          </cell>
          <cell r="K202" t="b">
            <v>0</v>
          </cell>
          <cell r="L202">
            <v>17</v>
          </cell>
          <cell r="M202" t="b">
            <v>1</v>
          </cell>
          <cell r="N202" t="str">
            <v>theater/plays</v>
          </cell>
          <cell r="O202">
            <v>100</v>
          </cell>
          <cell r="P202">
            <v>117.88</v>
          </cell>
        </row>
        <row r="203">
          <cell r="B203" t="str">
            <v>Theatre for restorative justice - help us get to Belgium!</v>
          </cell>
          <cell r="C203" t="str">
            <v>We're a zero-budget, non-profit theatre group based in Oslo and have been invited to perform at a conference in Belgium. Help!</v>
          </cell>
          <cell r="D203">
            <v>15000</v>
          </cell>
          <cell r="E203">
            <v>15700</v>
          </cell>
          <cell r="F203" t="str">
            <v>successful</v>
          </cell>
          <cell r="G203" t="str">
            <v>NO</v>
          </cell>
          <cell r="H203" t="str">
            <v>NOK</v>
          </cell>
          <cell r="I203">
            <v>1446418800</v>
          </cell>
          <cell r="J203">
            <v>1443036470</v>
          </cell>
          <cell r="K203" t="b">
            <v>0</v>
          </cell>
          <cell r="L203">
            <v>48</v>
          </cell>
          <cell r="M203" t="b">
            <v>1</v>
          </cell>
          <cell r="N203" t="str">
            <v>theater/plays</v>
          </cell>
          <cell r="O203">
            <v>105</v>
          </cell>
          <cell r="P203">
            <v>327.08</v>
          </cell>
        </row>
        <row r="204">
          <cell r="B204" t="str">
            <v>Astronauts of Hartlepool: a Brexit sci-fi for VAULT 2017</v>
          </cell>
          <cell r="C204" t="str">
            <v>Weâ€™re producing a Northern Brexit sci-fi play for VAULT festival 2017 and we need your help!</v>
          </cell>
          <cell r="D204">
            <v>2000</v>
          </cell>
          <cell r="E204">
            <v>2050</v>
          </cell>
          <cell r="F204" t="str">
            <v>successful</v>
          </cell>
          <cell r="G204" t="str">
            <v>GB</v>
          </cell>
          <cell r="H204" t="str">
            <v>GBP</v>
          </cell>
          <cell r="I204">
            <v>1483707905</v>
          </cell>
          <cell r="J204">
            <v>1481115905</v>
          </cell>
          <cell r="K204" t="b">
            <v>0</v>
          </cell>
          <cell r="L204">
            <v>59</v>
          </cell>
          <cell r="M204" t="b">
            <v>1</v>
          </cell>
          <cell r="N204" t="str">
            <v>theater/plays</v>
          </cell>
          <cell r="O204">
            <v>103</v>
          </cell>
          <cell r="P204">
            <v>34.75</v>
          </cell>
        </row>
        <row r="205">
          <cell r="B205" t="str">
            <v>Much Further Out Than You Thought @ Edinburgh Fringe 2015</v>
          </cell>
          <cell r="C205" t="str">
            <v>A new one-man play by Giles Roberts, shining a different light on the very human cost of war *IDEASTAP UNDERBELLY AWARD WINNER 2015*</v>
          </cell>
          <cell r="D205">
            <v>3300</v>
          </cell>
          <cell r="E205">
            <v>3902.5</v>
          </cell>
          <cell r="F205" t="str">
            <v>successful</v>
          </cell>
          <cell r="G205" t="str">
            <v>GB</v>
          </cell>
          <cell r="H205" t="str">
            <v>GBP</v>
          </cell>
          <cell r="I205">
            <v>1438624800</v>
          </cell>
          <cell r="J205">
            <v>1435133807</v>
          </cell>
          <cell r="K205" t="b">
            <v>0</v>
          </cell>
          <cell r="L205">
            <v>39</v>
          </cell>
          <cell r="M205" t="b">
            <v>1</v>
          </cell>
          <cell r="N205" t="str">
            <v>theater/plays</v>
          </cell>
          <cell r="O205">
            <v>118</v>
          </cell>
          <cell r="P205">
            <v>100.06</v>
          </cell>
        </row>
        <row r="206">
          <cell r="B206" t="str">
            <v>Be A Buddy Not A Bully (Anti-Bullying Stage Play TOUR)</v>
          </cell>
          <cell r="C206" t="str">
            <v>Transforming bystanders into anti-bullies since 2012 thru inclusive learning environments.  Together we can take back our classrooms.</v>
          </cell>
          <cell r="D206">
            <v>2000</v>
          </cell>
          <cell r="E206">
            <v>2410</v>
          </cell>
          <cell r="F206" t="str">
            <v>successful</v>
          </cell>
          <cell r="G206" t="str">
            <v>US</v>
          </cell>
          <cell r="H206" t="str">
            <v>USD</v>
          </cell>
          <cell r="I206">
            <v>1446665191</v>
          </cell>
          <cell r="J206">
            <v>1444069591</v>
          </cell>
          <cell r="K206" t="b">
            <v>0</v>
          </cell>
          <cell r="L206">
            <v>59</v>
          </cell>
          <cell r="M206" t="b">
            <v>1</v>
          </cell>
          <cell r="N206" t="str">
            <v>theater/plays</v>
          </cell>
          <cell r="O206">
            <v>121</v>
          </cell>
          <cell r="P206">
            <v>40.85</v>
          </cell>
        </row>
        <row r="207">
          <cell r="B207" t="str">
            <v>Shakespeare Orange County's HAMLET: Match This!</v>
          </cell>
          <cell r="C207" t="str">
            <v>SOC produces affordable and accessible theatre in the heart of Orange County, CA, and we need your help to match a $5,000 grant!</v>
          </cell>
          <cell r="D207">
            <v>5000</v>
          </cell>
          <cell r="E207">
            <v>15121</v>
          </cell>
          <cell r="F207" t="str">
            <v>successful</v>
          </cell>
          <cell r="G207" t="str">
            <v>US</v>
          </cell>
          <cell r="H207" t="str">
            <v>USD</v>
          </cell>
          <cell r="I207">
            <v>1463166263</v>
          </cell>
          <cell r="J207">
            <v>1460574263</v>
          </cell>
          <cell r="K207" t="b">
            <v>0</v>
          </cell>
          <cell r="L207">
            <v>60</v>
          </cell>
          <cell r="M207" t="b">
            <v>1</v>
          </cell>
          <cell r="N207" t="str">
            <v>theater/plays</v>
          </cell>
          <cell r="O207">
            <v>302</v>
          </cell>
          <cell r="P207">
            <v>252.02</v>
          </cell>
        </row>
        <row r="208">
          <cell r="B208" t="str">
            <v>"The Tale of The Cockatrice" by Peafrog Puppetry</v>
          </cell>
          <cell r="C208" t="str">
            <v>A brand new show that unites puppetry, live music and storytelling to bring a forgotten English legend back to life!</v>
          </cell>
          <cell r="D208">
            <v>500</v>
          </cell>
          <cell r="E208">
            <v>503.22</v>
          </cell>
          <cell r="F208" t="str">
            <v>successful</v>
          </cell>
          <cell r="G208" t="str">
            <v>GB</v>
          </cell>
          <cell r="H208" t="str">
            <v>GBP</v>
          </cell>
          <cell r="I208">
            <v>1467681107</v>
          </cell>
          <cell r="J208">
            <v>1465866707</v>
          </cell>
          <cell r="K208" t="b">
            <v>0</v>
          </cell>
          <cell r="L208">
            <v>20</v>
          </cell>
          <cell r="M208" t="b">
            <v>1</v>
          </cell>
          <cell r="N208" t="str">
            <v>theater/plays</v>
          </cell>
          <cell r="O208">
            <v>101</v>
          </cell>
          <cell r="P208">
            <v>25.16</v>
          </cell>
        </row>
        <row r="209">
          <cell r="B209" t="str">
            <v>Free Jujube Brown NYC Performance</v>
          </cell>
          <cell r="C209" t="str">
            <v>â€œFree Jujube Brownâ€ by Psalmayene 24 is coming home to NYC and we need YOUR support of this moving and inspiring piece</v>
          </cell>
          <cell r="D209">
            <v>2000</v>
          </cell>
          <cell r="E209">
            <v>2020</v>
          </cell>
          <cell r="F209" t="str">
            <v>successful</v>
          </cell>
          <cell r="G209" t="str">
            <v>US</v>
          </cell>
          <cell r="H209" t="str">
            <v>USD</v>
          </cell>
          <cell r="I209">
            <v>1483203540</v>
          </cell>
          <cell r="J209">
            <v>1481175482</v>
          </cell>
          <cell r="K209" t="b">
            <v>0</v>
          </cell>
          <cell r="L209">
            <v>31</v>
          </cell>
          <cell r="M209" t="b">
            <v>1</v>
          </cell>
          <cell r="N209" t="str">
            <v>theater/plays</v>
          </cell>
          <cell r="O209">
            <v>101</v>
          </cell>
          <cell r="P209">
            <v>65.16</v>
          </cell>
        </row>
        <row r="210">
          <cell r="B210" t="str">
            <v>We just keep going</v>
          </cell>
          <cell r="C210" t="str">
            <v>The world premiere of hysterically funny and heartbreaking story about family, unconditional love and facing the unfaceable</v>
          </cell>
          <cell r="D210">
            <v>2000</v>
          </cell>
          <cell r="E210">
            <v>2033</v>
          </cell>
          <cell r="F210" t="str">
            <v>successful</v>
          </cell>
          <cell r="G210" t="str">
            <v>GB</v>
          </cell>
          <cell r="H210" t="str">
            <v>GBP</v>
          </cell>
          <cell r="I210">
            <v>1434808775</v>
          </cell>
          <cell r="J210">
            <v>1433512775</v>
          </cell>
          <cell r="K210" t="b">
            <v>0</v>
          </cell>
          <cell r="L210">
            <v>63</v>
          </cell>
          <cell r="M210" t="b">
            <v>1</v>
          </cell>
          <cell r="N210" t="str">
            <v>theater/plays</v>
          </cell>
          <cell r="O210">
            <v>102</v>
          </cell>
          <cell r="P210">
            <v>32.270000000000003</v>
          </cell>
        </row>
        <row r="211">
          <cell r="B211" t="str">
            <v>The Diary of a Nobody</v>
          </cell>
          <cell r="C211" t="str">
            <v>A touring production of FRED's modern adaptation of the classic Victorian comic novel, reaching out to new audiences.</v>
          </cell>
          <cell r="D211">
            <v>1500</v>
          </cell>
          <cell r="E211">
            <v>1625</v>
          </cell>
          <cell r="F211" t="str">
            <v>successful</v>
          </cell>
          <cell r="G211" t="str">
            <v>GB</v>
          </cell>
          <cell r="H211" t="str">
            <v>GBP</v>
          </cell>
          <cell r="I211">
            <v>1424181600</v>
          </cell>
          <cell r="J211">
            <v>1423041227</v>
          </cell>
          <cell r="K211" t="b">
            <v>0</v>
          </cell>
          <cell r="L211">
            <v>20</v>
          </cell>
          <cell r="M211" t="b">
            <v>1</v>
          </cell>
          <cell r="N211" t="str">
            <v>theater/plays</v>
          </cell>
          <cell r="O211">
            <v>108</v>
          </cell>
          <cell r="P211">
            <v>81.25</v>
          </cell>
        </row>
        <row r="212">
          <cell r="B212" t="str">
            <v>Sweeney Todd: The Panto at the Edinburgh Fringe!</v>
          </cell>
          <cell r="C212" t="str">
            <v>PantoSoc are taking Sweeney Todd to the Fringe!
We will be performing in Edinburgh for two weeks, and we need your help to get there!</v>
          </cell>
          <cell r="D212">
            <v>250</v>
          </cell>
          <cell r="E212">
            <v>605</v>
          </cell>
          <cell r="F212" t="str">
            <v>successful</v>
          </cell>
          <cell r="G212" t="str">
            <v>GB</v>
          </cell>
          <cell r="H212" t="str">
            <v>GBP</v>
          </cell>
          <cell r="I212">
            <v>1434120856</v>
          </cell>
          <cell r="J212">
            <v>1428936856</v>
          </cell>
          <cell r="K212" t="b">
            <v>0</v>
          </cell>
          <cell r="L212">
            <v>25</v>
          </cell>
          <cell r="M212" t="b">
            <v>1</v>
          </cell>
          <cell r="N212" t="str">
            <v>theater/plays</v>
          </cell>
          <cell r="O212">
            <v>242</v>
          </cell>
          <cell r="P212">
            <v>24.2</v>
          </cell>
        </row>
        <row r="213">
          <cell r="B213" t="str">
            <v>"The Rounds" by Justin Moriarty, presented by EggSalad</v>
          </cell>
          <cell r="C213" t="str">
            <v>EggSalad presents an unflinching new work mapping the mental landscape of addiction and recovery. Premiering in NY Aug 26-27 &amp; Sept 2!</v>
          </cell>
          <cell r="D213">
            <v>4000</v>
          </cell>
          <cell r="E213">
            <v>4018</v>
          </cell>
          <cell r="F213" t="str">
            <v>successful</v>
          </cell>
          <cell r="G213" t="str">
            <v>US</v>
          </cell>
          <cell r="H213" t="str">
            <v>USD</v>
          </cell>
          <cell r="I213">
            <v>1470801600</v>
          </cell>
          <cell r="J213">
            <v>1468122163</v>
          </cell>
          <cell r="K213" t="b">
            <v>0</v>
          </cell>
          <cell r="L213">
            <v>61</v>
          </cell>
          <cell r="M213" t="b">
            <v>1</v>
          </cell>
          <cell r="N213" t="str">
            <v>theater/plays</v>
          </cell>
          <cell r="O213">
            <v>100</v>
          </cell>
          <cell r="P213">
            <v>65.87</v>
          </cell>
        </row>
        <row r="214">
          <cell r="B214" t="str">
            <v>No Brains for Dinner</v>
          </cell>
          <cell r="C214" t="str">
            <v>A chilling original Edwardian Comedy of errors and foolishness made for the Patrick Henry College stage.</v>
          </cell>
          <cell r="D214">
            <v>1500</v>
          </cell>
          <cell r="E214">
            <v>1876</v>
          </cell>
          <cell r="F214" t="str">
            <v>successful</v>
          </cell>
          <cell r="G214" t="str">
            <v>US</v>
          </cell>
          <cell r="H214" t="str">
            <v>USD</v>
          </cell>
          <cell r="I214">
            <v>1483499645</v>
          </cell>
          <cell r="J214">
            <v>1480907645</v>
          </cell>
          <cell r="K214" t="b">
            <v>0</v>
          </cell>
          <cell r="L214">
            <v>52</v>
          </cell>
          <cell r="M214" t="b">
            <v>1</v>
          </cell>
          <cell r="N214" t="str">
            <v>theater/plays</v>
          </cell>
          <cell r="O214">
            <v>125</v>
          </cell>
          <cell r="P214">
            <v>36.08</v>
          </cell>
        </row>
        <row r="215">
          <cell r="B215" t="str">
            <v>I Died... I Came Back, ... Whatever</v>
          </cell>
          <cell r="C215" t="str">
            <v>Sometimes your Heart has to STOP for your Life to START.</v>
          </cell>
          <cell r="D215">
            <v>3500</v>
          </cell>
          <cell r="E215">
            <v>3800</v>
          </cell>
          <cell r="F215" t="str">
            <v>successful</v>
          </cell>
          <cell r="G215" t="str">
            <v>US</v>
          </cell>
          <cell r="H215" t="str">
            <v>USD</v>
          </cell>
          <cell r="I215">
            <v>1429772340</v>
          </cell>
          <cell r="J215">
            <v>1427121931</v>
          </cell>
          <cell r="K215" t="b">
            <v>0</v>
          </cell>
          <cell r="L215">
            <v>86</v>
          </cell>
          <cell r="M215" t="b">
            <v>1</v>
          </cell>
          <cell r="N215" t="str">
            <v>theater/plays</v>
          </cell>
          <cell r="O215">
            <v>109</v>
          </cell>
          <cell r="P215">
            <v>44.19</v>
          </cell>
        </row>
        <row r="216">
          <cell r="B216" t="str">
            <v>Enso Theatre Ensemble's "Pride &amp; Prejudice"</v>
          </cell>
          <cell r="C216" t="str">
            <v>Perception. Impulse. Love. The Enso Theatre Ensemble presents Jane Austen's "Pride &amp; Prejudice" like you've never seen it before.</v>
          </cell>
          <cell r="D216">
            <v>3000</v>
          </cell>
          <cell r="E216">
            <v>4371</v>
          </cell>
          <cell r="F216" t="str">
            <v>successful</v>
          </cell>
          <cell r="G216" t="str">
            <v>US</v>
          </cell>
          <cell r="H216" t="str">
            <v>USD</v>
          </cell>
          <cell r="I216">
            <v>1428390000</v>
          </cell>
          <cell r="J216">
            <v>1425224391</v>
          </cell>
          <cell r="K216" t="b">
            <v>0</v>
          </cell>
          <cell r="L216">
            <v>42</v>
          </cell>
          <cell r="M216" t="b">
            <v>1</v>
          </cell>
          <cell r="N216" t="str">
            <v>theater/plays</v>
          </cell>
          <cell r="O216">
            <v>146</v>
          </cell>
          <cell r="P216">
            <v>104.07</v>
          </cell>
        </row>
        <row r="217">
          <cell r="B217" t="str">
            <v>Season Scandinavia</v>
          </cell>
          <cell r="C217" t="str">
            <v>Empty Deck presents the most exciting unknown contemporary Scandinavian plays in co-production with The Other Room Theatre, Cardiff.</v>
          </cell>
          <cell r="D217">
            <v>1700</v>
          </cell>
          <cell r="E217">
            <v>1870</v>
          </cell>
          <cell r="F217" t="str">
            <v>successful</v>
          </cell>
          <cell r="G217" t="str">
            <v>GB</v>
          </cell>
          <cell r="H217" t="str">
            <v>GBP</v>
          </cell>
          <cell r="I217">
            <v>1444172340</v>
          </cell>
          <cell r="J217">
            <v>1441822828</v>
          </cell>
          <cell r="K217" t="b">
            <v>0</v>
          </cell>
          <cell r="L217">
            <v>52</v>
          </cell>
          <cell r="M217" t="b">
            <v>1</v>
          </cell>
          <cell r="N217" t="str">
            <v>theater/plays</v>
          </cell>
          <cell r="O217">
            <v>110</v>
          </cell>
          <cell r="P217">
            <v>35.96</v>
          </cell>
        </row>
        <row r="218">
          <cell r="B218" t="str">
            <v>WORSE THAN TIGERS</v>
          </cell>
          <cell r="C218" t="str">
            <v>Invest in the world premiere of WORSE THAN TIGERS at ACT, and in the future of Seattle's newest, female-led theatre company: RED STAGE.</v>
          </cell>
          <cell r="D218">
            <v>15000</v>
          </cell>
          <cell r="E218">
            <v>15335</v>
          </cell>
          <cell r="F218" t="str">
            <v>successful</v>
          </cell>
          <cell r="G218" t="str">
            <v>US</v>
          </cell>
          <cell r="H218" t="str">
            <v>USD</v>
          </cell>
          <cell r="I218">
            <v>1447523371</v>
          </cell>
          <cell r="J218">
            <v>1444927771</v>
          </cell>
          <cell r="K218" t="b">
            <v>0</v>
          </cell>
          <cell r="L218">
            <v>120</v>
          </cell>
          <cell r="M218" t="b">
            <v>1</v>
          </cell>
          <cell r="N218" t="str">
            <v>theater/plays</v>
          </cell>
          <cell r="O218">
            <v>102</v>
          </cell>
          <cell r="P218">
            <v>127.79</v>
          </cell>
        </row>
        <row r="219">
          <cell r="B219" t="str">
            <v>HELMER'S LOO</v>
          </cell>
          <cell r="C219" t="str">
            <v>We have an award-winning Danish play, now we just need a bathroom set to perform it in. Spend a penny to help us build the set!</v>
          </cell>
          <cell r="D219">
            <v>500</v>
          </cell>
          <cell r="E219">
            <v>610</v>
          </cell>
          <cell r="F219" t="str">
            <v>successful</v>
          </cell>
          <cell r="G219" t="str">
            <v>GB</v>
          </cell>
          <cell r="H219" t="str">
            <v>GBP</v>
          </cell>
          <cell r="I219">
            <v>1445252400</v>
          </cell>
          <cell r="J219">
            <v>1443696797</v>
          </cell>
          <cell r="K219" t="b">
            <v>0</v>
          </cell>
          <cell r="L219">
            <v>22</v>
          </cell>
          <cell r="M219" t="b">
            <v>1</v>
          </cell>
          <cell r="N219" t="str">
            <v>theater/plays</v>
          </cell>
          <cell r="O219">
            <v>122</v>
          </cell>
          <cell r="P219">
            <v>27.73</v>
          </cell>
        </row>
        <row r="220">
          <cell r="B220" t="str">
            <v>Misfits of London: The Gin Chronicles</v>
          </cell>
          <cell r="C220" t="str">
            <v>We had everything sorted for the Fringe, but now our accommodation and Edinburgh angel have fallen through. We're needing vital help.</v>
          </cell>
          <cell r="D220">
            <v>2500</v>
          </cell>
          <cell r="E220">
            <v>2549</v>
          </cell>
          <cell r="F220" t="str">
            <v>successful</v>
          </cell>
          <cell r="G220" t="str">
            <v>GB</v>
          </cell>
          <cell r="H220" t="str">
            <v>GBP</v>
          </cell>
          <cell r="I220">
            <v>1438189200</v>
          </cell>
          <cell r="J220">
            <v>1435585497</v>
          </cell>
          <cell r="K220" t="b">
            <v>0</v>
          </cell>
          <cell r="L220">
            <v>64</v>
          </cell>
          <cell r="M220" t="b">
            <v>1</v>
          </cell>
          <cell r="N220" t="str">
            <v>theater/plays</v>
          </cell>
          <cell r="O220">
            <v>102</v>
          </cell>
          <cell r="P220">
            <v>39.83</v>
          </cell>
        </row>
        <row r="221">
          <cell r="B221" t="str">
            <v>Quirky Bird Theatre's Young Actors on Tour</v>
          </cell>
          <cell r="C221" t="str">
            <v>Creating outstanding performance experiences with young actors from all economic backgrounds. Making great theatre accessible to all!</v>
          </cell>
          <cell r="D221">
            <v>850</v>
          </cell>
          <cell r="E221">
            <v>1200</v>
          </cell>
          <cell r="F221" t="str">
            <v>successful</v>
          </cell>
          <cell r="G221" t="str">
            <v>GB</v>
          </cell>
          <cell r="H221" t="str">
            <v>GBP</v>
          </cell>
          <cell r="I221">
            <v>1457914373</v>
          </cell>
          <cell r="J221">
            <v>1456189973</v>
          </cell>
          <cell r="K221" t="b">
            <v>0</v>
          </cell>
          <cell r="L221">
            <v>23</v>
          </cell>
          <cell r="M221" t="b">
            <v>1</v>
          </cell>
          <cell r="N221" t="str">
            <v>theater/plays</v>
          </cell>
          <cell r="O221">
            <v>141</v>
          </cell>
          <cell r="P221">
            <v>52.17</v>
          </cell>
        </row>
        <row r="222">
          <cell r="B222" t="str">
            <v>The One Man Traveling Tennessee Williams Festival</v>
          </cell>
          <cell r="C222" t="str">
            <v>We will bring you the world of Tennessee Williams right to the front door of your home, school, church, theatre and community.</v>
          </cell>
          <cell r="D222">
            <v>20000</v>
          </cell>
          <cell r="E222">
            <v>21905</v>
          </cell>
          <cell r="F222" t="str">
            <v>successful</v>
          </cell>
          <cell r="G222" t="str">
            <v>US</v>
          </cell>
          <cell r="H222" t="str">
            <v>USD</v>
          </cell>
          <cell r="I222">
            <v>1462125358</v>
          </cell>
          <cell r="J222">
            <v>1459533358</v>
          </cell>
          <cell r="K222" t="b">
            <v>0</v>
          </cell>
          <cell r="L222">
            <v>238</v>
          </cell>
          <cell r="M222" t="b">
            <v>1</v>
          </cell>
          <cell r="N222" t="str">
            <v>theater/plays</v>
          </cell>
          <cell r="O222">
            <v>110</v>
          </cell>
          <cell r="P222">
            <v>92.04</v>
          </cell>
        </row>
        <row r="223">
          <cell r="B223" t="str">
            <v>Dinosaur Dreams</v>
          </cell>
          <cell r="C223" t="str">
            <v>A play that raises awareness for mental health and explores the psychological effects childhood abuse can have on an adult.</v>
          </cell>
          <cell r="D223">
            <v>2000</v>
          </cell>
          <cell r="E223">
            <v>2093</v>
          </cell>
          <cell r="F223" t="str">
            <v>successful</v>
          </cell>
          <cell r="G223" t="str">
            <v>GB</v>
          </cell>
          <cell r="H223" t="str">
            <v>GBP</v>
          </cell>
          <cell r="I223">
            <v>1461860432</v>
          </cell>
          <cell r="J223">
            <v>1459268432</v>
          </cell>
          <cell r="K223" t="b">
            <v>0</v>
          </cell>
          <cell r="L223">
            <v>33</v>
          </cell>
          <cell r="M223" t="b">
            <v>1</v>
          </cell>
          <cell r="N223" t="str">
            <v>theater/plays</v>
          </cell>
          <cell r="O223">
            <v>105</v>
          </cell>
          <cell r="P223">
            <v>63.42</v>
          </cell>
        </row>
        <row r="224">
          <cell r="B224" t="str">
            <v>The (out)Siders Project</v>
          </cell>
          <cell r="C224" t="str">
            <v>A new work inspired by the classic novel and created by Dallas teens under the direction of professional artists.</v>
          </cell>
          <cell r="D224">
            <v>3500</v>
          </cell>
          <cell r="E224">
            <v>4340</v>
          </cell>
          <cell r="F224" t="str">
            <v>successful</v>
          </cell>
          <cell r="G224" t="str">
            <v>US</v>
          </cell>
          <cell r="H224" t="str">
            <v>USD</v>
          </cell>
          <cell r="I224">
            <v>1436902359</v>
          </cell>
          <cell r="J224">
            <v>1434310359</v>
          </cell>
          <cell r="K224" t="b">
            <v>0</v>
          </cell>
          <cell r="L224">
            <v>32</v>
          </cell>
          <cell r="M224" t="b">
            <v>1</v>
          </cell>
          <cell r="N224" t="str">
            <v>theater/plays</v>
          </cell>
          <cell r="O224">
            <v>124</v>
          </cell>
          <cell r="P224">
            <v>135.63</v>
          </cell>
        </row>
        <row r="225">
          <cell r="B225" t="str">
            <v>Before The Lights Go Up</v>
          </cell>
          <cell r="C225" t="str">
            <v>What would you do with the time ticking and the pressure building to make a choice?! Find out what happens in this hilarious new play!!</v>
          </cell>
          <cell r="D225">
            <v>3000</v>
          </cell>
          <cell r="E225">
            <v>4050</v>
          </cell>
          <cell r="F225" t="str">
            <v>successful</v>
          </cell>
          <cell r="G225" t="str">
            <v>US</v>
          </cell>
          <cell r="H225" t="str">
            <v>USD</v>
          </cell>
          <cell r="I225">
            <v>1464807420</v>
          </cell>
          <cell r="J225">
            <v>1461427938</v>
          </cell>
          <cell r="K225" t="b">
            <v>0</v>
          </cell>
          <cell r="L225">
            <v>24</v>
          </cell>
          <cell r="M225" t="b">
            <v>1</v>
          </cell>
          <cell r="N225" t="str">
            <v>theater/plays</v>
          </cell>
          <cell r="O225">
            <v>135</v>
          </cell>
          <cell r="P225">
            <v>168.75</v>
          </cell>
        </row>
        <row r="226">
          <cell r="B226" t="str">
            <v>the dreamer examines his pillow</v>
          </cell>
          <cell r="C226" t="str">
            <v>The Attic Theater Company presents John Patrick Shanley's THE DREAMER EXAMINES HIS PILLOW, the first official revival since 1986</v>
          </cell>
          <cell r="D226">
            <v>2000</v>
          </cell>
          <cell r="E226">
            <v>2055</v>
          </cell>
          <cell r="F226" t="str">
            <v>successful</v>
          </cell>
          <cell r="G226" t="str">
            <v>US</v>
          </cell>
          <cell r="H226" t="str">
            <v>USD</v>
          </cell>
          <cell r="I226">
            <v>1437447600</v>
          </cell>
          <cell r="J226">
            <v>1436551178</v>
          </cell>
          <cell r="K226" t="b">
            <v>0</v>
          </cell>
          <cell r="L226">
            <v>29</v>
          </cell>
          <cell r="M226" t="b">
            <v>1</v>
          </cell>
          <cell r="N226" t="str">
            <v>theater/plays</v>
          </cell>
          <cell r="O226">
            <v>103</v>
          </cell>
          <cell r="P226">
            <v>70.86</v>
          </cell>
        </row>
        <row r="227">
          <cell r="B227" t="str">
            <v>Help bring Boys of a Certain Age back to NYC!</v>
          </cell>
          <cell r="C227" t="str">
            <v>Boys of a Certain Age is a unique and special show that we're trying to remount in New York City in 2017.</v>
          </cell>
          <cell r="D227">
            <v>2500</v>
          </cell>
          <cell r="E227">
            <v>2500</v>
          </cell>
          <cell r="F227" t="str">
            <v>successful</v>
          </cell>
          <cell r="G227" t="str">
            <v>US</v>
          </cell>
          <cell r="H227" t="str">
            <v>USD</v>
          </cell>
          <cell r="I227">
            <v>1480559011</v>
          </cell>
          <cell r="J227">
            <v>1477963411</v>
          </cell>
          <cell r="K227" t="b">
            <v>0</v>
          </cell>
          <cell r="L227">
            <v>50</v>
          </cell>
          <cell r="M227" t="b">
            <v>1</v>
          </cell>
          <cell r="N227" t="str">
            <v>theater/plays</v>
          </cell>
          <cell r="O227">
            <v>100</v>
          </cell>
          <cell r="P227">
            <v>50</v>
          </cell>
        </row>
        <row r="228">
          <cell r="B228" t="str">
            <v>Forward Arena Theatre Company: Summer Season</v>
          </cell>
          <cell r="C228" t="str">
            <v>Groundbreaking queer theatre.</v>
          </cell>
          <cell r="D228">
            <v>3500</v>
          </cell>
          <cell r="E228">
            <v>4559.13</v>
          </cell>
          <cell r="F228" t="str">
            <v>successful</v>
          </cell>
          <cell r="G228" t="str">
            <v>GB</v>
          </cell>
          <cell r="H228" t="str">
            <v>GBP</v>
          </cell>
          <cell r="I228">
            <v>1469962800</v>
          </cell>
          <cell r="J228">
            <v>1468578920</v>
          </cell>
          <cell r="K228" t="b">
            <v>0</v>
          </cell>
          <cell r="L228">
            <v>108</v>
          </cell>
          <cell r="M228" t="b">
            <v>1</v>
          </cell>
          <cell r="N228" t="str">
            <v>theater/plays</v>
          </cell>
          <cell r="O228">
            <v>130</v>
          </cell>
          <cell r="P228">
            <v>42.21</v>
          </cell>
        </row>
        <row r="229">
          <cell r="B229" t="str">
            <v>University of Utah presents V-Day 2015-The Vagina Monologues</v>
          </cell>
          <cell r="C229" t="str">
            <v>STRIKE, DANCE AND RISE with us at the University of Utah to end violence against women and girls!</v>
          </cell>
          <cell r="D229">
            <v>1250</v>
          </cell>
          <cell r="E229">
            <v>1316</v>
          </cell>
          <cell r="F229" t="str">
            <v>successful</v>
          </cell>
          <cell r="G229" t="str">
            <v>US</v>
          </cell>
          <cell r="H229" t="str">
            <v>USD</v>
          </cell>
          <cell r="I229">
            <v>1423724400</v>
          </cell>
          <cell r="J229">
            <v>1421274954</v>
          </cell>
          <cell r="K229" t="b">
            <v>0</v>
          </cell>
          <cell r="L229">
            <v>28</v>
          </cell>
          <cell r="M229" t="b">
            <v>1</v>
          </cell>
          <cell r="N229" t="str">
            <v>theater/plays</v>
          </cell>
          <cell r="O229">
            <v>105</v>
          </cell>
          <cell r="P229">
            <v>47</v>
          </cell>
        </row>
        <row r="230">
          <cell r="B230" t="str">
            <v>Better Than Ever Productions presents Geezer Game</v>
          </cell>
          <cell r="C230" t="str">
            <v>The premiere theatre troupe in SE Michigan offering acting opportunities for the 50+ actor.</v>
          </cell>
          <cell r="D230">
            <v>1000</v>
          </cell>
          <cell r="E230">
            <v>1200</v>
          </cell>
          <cell r="F230" t="str">
            <v>successful</v>
          </cell>
          <cell r="G230" t="str">
            <v>US</v>
          </cell>
          <cell r="H230" t="str">
            <v>USD</v>
          </cell>
          <cell r="I230">
            <v>1424149140</v>
          </cell>
          <cell r="J230">
            <v>1421964718</v>
          </cell>
          <cell r="K230" t="b">
            <v>0</v>
          </cell>
          <cell r="L230">
            <v>18</v>
          </cell>
          <cell r="M230" t="b">
            <v>1</v>
          </cell>
          <cell r="N230" t="str">
            <v>theater/plays</v>
          </cell>
          <cell r="O230">
            <v>120</v>
          </cell>
          <cell r="P230">
            <v>66.67</v>
          </cell>
        </row>
        <row r="231">
          <cell r="B231" t="str">
            <v>As You Like It? by Purple Ostrich Productions</v>
          </cell>
          <cell r="C231" t="str">
            <v>A new, LGBTQ focused adaptation of As You Like It that puts Celia and Rosalind's romantic relationship centre stage for the first time.</v>
          </cell>
          <cell r="D231">
            <v>1000</v>
          </cell>
          <cell r="E231">
            <v>1145</v>
          </cell>
          <cell r="F231" t="str">
            <v>successful</v>
          </cell>
          <cell r="G231" t="str">
            <v>GB</v>
          </cell>
          <cell r="H231" t="str">
            <v>GBP</v>
          </cell>
          <cell r="I231">
            <v>1429793446</v>
          </cell>
          <cell r="J231">
            <v>1428583846</v>
          </cell>
          <cell r="K231" t="b">
            <v>0</v>
          </cell>
          <cell r="L231">
            <v>61</v>
          </cell>
          <cell r="M231" t="b">
            <v>1</v>
          </cell>
          <cell r="N231" t="str">
            <v>theater/plays</v>
          </cell>
          <cell r="O231">
            <v>115</v>
          </cell>
          <cell r="P231">
            <v>18.77</v>
          </cell>
        </row>
        <row r="232">
          <cell r="B232" t="str">
            <v>"The Santaland Diaries" by David Sedaris in Los Angeles 2014</v>
          </cell>
          <cell r="C232" t="str">
            <v>David Sedaris' "The Santaland Diaries" starring Matt Crabtree at The Working Stage Theatre in Hollywood!</v>
          </cell>
          <cell r="D232">
            <v>6000</v>
          </cell>
          <cell r="E232">
            <v>7140</v>
          </cell>
          <cell r="F232" t="str">
            <v>successful</v>
          </cell>
          <cell r="G232" t="str">
            <v>US</v>
          </cell>
          <cell r="H232" t="str">
            <v>USD</v>
          </cell>
          <cell r="I232">
            <v>1414608843</v>
          </cell>
          <cell r="J232">
            <v>1412794443</v>
          </cell>
          <cell r="K232" t="b">
            <v>0</v>
          </cell>
          <cell r="L232">
            <v>108</v>
          </cell>
          <cell r="M232" t="b">
            <v>1</v>
          </cell>
          <cell r="N232" t="str">
            <v>theater/plays</v>
          </cell>
          <cell r="O232">
            <v>119</v>
          </cell>
          <cell r="P232">
            <v>66.11</v>
          </cell>
        </row>
        <row r="233">
          <cell r="B233" t="str">
            <v>Henry VI: The War of the Roses</v>
          </cell>
          <cell r="C233" t="str">
            <v>Bare Theatre and Raleigh Little Theatre present Shakespeare's epic, set in a post-apocalyptic dystopia.</v>
          </cell>
          <cell r="D233">
            <v>5000</v>
          </cell>
          <cell r="E233">
            <v>5234</v>
          </cell>
          <cell r="F233" t="str">
            <v>successful</v>
          </cell>
          <cell r="G233" t="str">
            <v>US</v>
          </cell>
          <cell r="H233" t="str">
            <v>USD</v>
          </cell>
          <cell r="I233">
            <v>1470430800</v>
          </cell>
          <cell r="J233">
            <v>1467865967</v>
          </cell>
          <cell r="K233" t="b">
            <v>0</v>
          </cell>
          <cell r="L233">
            <v>142</v>
          </cell>
          <cell r="M233" t="b">
            <v>1</v>
          </cell>
          <cell r="N233" t="str">
            <v>theater/plays</v>
          </cell>
          <cell r="O233">
            <v>105</v>
          </cell>
          <cell r="P233">
            <v>36.86</v>
          </cell>
        </row>
        <row r="234">
          <cell r="B234" t="str">
            <v>Fierce</v>
          </cell>
          <cell r="C234" t="str">
            <v>A heart-melting farce about sex, art and the lovelorn lay-abouts of London-town.</v>
          </cell>
          <cell r="D234">
            <v>2500</v>
          </cell>
          <cell r="E234">
            <v>2946</v>
          </cell>
          <cell r="F234" t="str">
            <v>successful</v>
          </cell>
          <cell r="G234" t="str">
            <v>GB</v>
          </cell>
          <cell r="H234" t="str">
            <v>GBP</v>
          </cell>
          <cell r="I234">
            <v>1404913180</v>
          </cell>
          <cell r="J234">
            <v>1403703580</v>
          </cell>
          <cell r="K234" t="b">
            <v>0</v>
          </cell>
          <cell r="L234">
            <v>74</v>
          </cell>
          <cell r="M234" t="b">
            <v>1</v>
          </cell>
          <cell r="N234" t="str">
            <v>theater/plays</v>
          </cell>
          <cell r="O234">
            <v>118</v>
          </cell>
          <cell r="P234">
            <v>39.81</v>
          </cell>
        </row>
        <row r="235">
          <cell r="B235" t="str">
            <v>Oracle b*sides and Hawkeye Plainview present SUPER-WELLESIAN</v>
          </cell>
          <cell r="C235" t="str">
            <v>Orson Welles and Superman meet up to record a radio drama version of their "true" adventure triumphing over Fascist Martians.</v>
          </cell>
          <cell r="D235">
            <v>1000</v>
          </cell>
          <cell r="E235">
            <v>1197</v>
          </cell>
          <cell r="F235" t="str">
            <v>successful</v>
          </cell>
          <cell r="G235" t="str">
            <v>US</v>
          </cell>
          <cell r="H235" t="str">
            <v>USD</v>
          </cell>
          <cell r="I235">
            <v>1405658752</v>
          </cell>
          <cell r="J235">
            <v>1403066752</v>
          </cell>
          <cell r="K235" t="b">
            <v>0</v>
          </cell>
          <cell r="L235">
            <v>38</v>
          </cell>
          <cell r="M235" t="b">
            <v>1</v>
          </cell>
          <cell r="N235" t="str">
            <v>theater/plays</v>
          </cell>
          <cell r="O235">
            <v>120</v>
          </cell>
          <cell r="P235">
            <v>31.5</v>
          </cell>
        </row>
        <row r="236">
          <cell r="B236" t="str">
            <v>ACT Underground Theatre, TLDC</v>
          </cell>
          <cell r="C236" t="str">
            <v>MOVING FORWARD! WE HAVE REACHED GOAL BUT HAVE MORE TIME!! PLEASE CONSIDER PLEDGING.</v>
          </cell>
          <cell r="D236">
            <v>2000</v>
          </cell>
          <cell r="E236">
            <v>2050</v>
          </cell>
          <cell r="F236" t="str">
            <v>successful</v>
          </cell>
          <cell r="G236" t="str">
            <v>US</v>
          </cell>
          <cell r="H236" t="str">
            <v>USD</v>
          </cell>
          <cell r="I236">
            <v>1469811043</v>
          </cell>
          <cell r="J236">
            <v>1467219043</v>
          </cell>
          <cell r="K236" t="b">
            <v>0</v>
          </cell>
          <cell r="L236">
            <v>20</v>
          </cell>
          <cell r="M236" t="b">
            <v>1</v>
          </cell>
          <cell r="N236" t="str">
            <v>theater/plays</v>
          </cell>
          <cell r="O236">
            <v>103</v>
          </cell>
          <cell r="P236">
            <v>102.5</v>
          </cell>
        </row>
        <row r="237">
          <cell r="B237" t="str">
            <v>The Adventurers Club</v>
          </cell>
          <cell r="C237" t="str">
            <v>BNT's Biggest Adventure So Far: Our 2015 full length production!</v>
          </cell>
          <cell r="D237">
            <v>3000</v>
          </cell>
          <cell r="E237">
            <v>3035</v>
          </cell>
          <cell r="F237" t="str">
            <v>successful</v>
          </cell>
          <cell r="G237" t="str">
            <v>US</v>
          </cell>
          <cell r="H237" t="str">
            <v>USD</v>
          </cell>
          <cell r="I237">
            <v>1426132800</v>
          </cell>
          <cell r="J237">
            <v>1424477934</v>
          </cell>
          <cell r="K237" t="b">
            <v>0</v>
          </cell>
          <cell r="L237">
            <v>24</v>
          </cell>
          <cell r="M237" t="b">
            <v>1</v>
          </cell>
          <cell r="N237" t="str">
            <v>theater/plays</v>
          </cell>
          <cell r="O237">
            <v>101</v>
          </cell>
          <cell r="P237">
            <v>126.46</v>
          </cell>
        </row>
        <row r="238">
          <cell r="B238" t="str">
            <v>Help us get "Old Friends" to the El Portal!!!</v>
          </cell>
          <cell r="C238" t="str">
            <v>We want to perform the one act play "Old Friends" at the El Portal Theatre in North Hollywood, CA.!!  Help us to get on the stage!!</v>
          </cell>
          <cell r="D238">
            <v>3000</v>
          </cell>
          <cell r="E238">
            <v>3160</v>
          </cell>
          <cell r="F238" t="str">
            <v>successful</v>
          </cell>
          <cell r="G238" t="str">
            <v>US</v>
          </cell>
          <cell r="H238" t="str">
            <v>USD</v>
          </cell>
          <cell r="I238">
            <v>1423693903</v>
          </cell>
          <cell r="J238">
            <v>1421101903</v>
          </cell>
          <cell r="K238" t="b">
            <v>0</v>
          </cell>
          <cell r="L238">
            <v>66</v>
          </cell>
          <cell r="M238" t="b">
            <v>1</v>
          </cell>
          <cell r="N238" t="str">
            <v>theater/plays</v>
          </cell>
          <cell r="O238">
            <v>105</v>
          </cell>
          <cell r="P238">
            <v>47.88</v>
          </cell>
        </row>
        <row r="239">
          <cell r="B239" t="str">
            <v>A Philosophical Protest! One Act Play, One Act Cabaret.</v>
          </cell>
          <cell r="C239" t="str">
            <v>A one act play, one act cabaret focusing on various social issues to remind us that when we come together, beautiful things can happen.</v>
          </cell>
          <cell r="D239">
            <v>2000</v>
          </cell>
          <cell r="E239">
            <v>2050</v>
          </cell>
          <cell r="F239" t="str">
            <v>successful</v>
          </cell>
          <cell r="G239" t="str">
            <v>US</v>
          </cell>
          <cell r="H239" t="str">
            <v>USD</v>
          </cell>
          <cell r="I239">
            <v>1473393600</v>
          </cell>
          <cell r="J239">
            <v>1470778559</v>
          </cell>
          <cell r="K239" t="b">
            <v>0</v>
          </cell>
          <cell r="L239">
            <v>28</v>
          </cell>
          <cell r="M239" t="b">
            <v>1</v>
          </cell>
          <cell r="N239" t="str">
            <v>theater/plays</v>
          </cell>
          <cell r="O239">
            <v>103</v>
          </cell>
          <cell r="P239">
            <v>73.209999999999994</v>
          </cell>
        </row>
        <row r="240">
          <cell r="B240" t="str">
            <v>That Still Small Voice Stage Play</v>
          </cell>
          <cell r="C240" t="str">
            <v>Homeless and hopeless, this prequel tells the story of a Colorado youth who leans on her friends when family leaves her behind.</v>
          </cell>
          <cell r="D240">
            <v>2000</v>
          </cell>
          <cell r="E240">
            <v>2152</v>
          </cell>
          <cell r="F240" t="str">
            <v>successful</v>
          </cell>
          <cell r="G240" t="str">
            <v>US</v>
          </cell>
          <cell r="H240" t="str">
            <v>USD</v>
          </cell>
          <cell r="I240">
            <v>1439357559</v>
          </cell>
          <cell r="J240">
            <v>1435469559</v>
          </cell>
          <cell r="K240" t="b">
            <v>0</v>
          </cell>
          <cell r="L240">
            <v>24</v>
          </cell>
          <cell r="M240" t="b">
            <v>1</v>
          </cell>
          <cell r="N240" t="str">
            <v>theater/plays</v>
          </cell>
          <cell r="O240">
            <v>108</v>
          </cell>
          <cell r="P240">
            <v>89.67</v>
          </cell>
        </row>
        <row r="241">
          <cell r="B241" t="str">
            <v>THE GOODS Theatre Company Premiere DROPPED @ Old Fitz</v>
          </cell>
          <cell r="C241" t="str">
            <v>THE GOODS are Premiering the NEW Australian play DROPPED by Katy Warner @ OLD FITZ THEATRE Dec 8-20 
Its Godot with Gals n Grenades</v>
          </cell>
          <cell r="D241">
            <v>10000</v>
          </cell>
          <cell r="E241">
            <v>11056.75</v>
          </cell>
          <cell r="F241" t="str">
            <v>successful</v>
          </cell>
          <cell r="G241" t="str">
            <v>AU</v>
          </cell>
          <cell r="H241" t="str">
            <v>AUD</v>
          </cell>
          <cell r="I241">
            <v>1437473005</v>
          </cell>
          <cell r="J241">
            <v>1434881005</v>
          </cell>
          <cell r="K241" t="b">
            <v>0</v>
          </cell>
          <cell r="L241">
            <v>73</v>
          </cell>
          <cell r="M241" t="b">
            <v>1</v>
          </cell>
          <cell r="N241" t="str">
            <v>theater/plays</v>
          </cell>
          <cell r="O241">
            <v>111</v>
          </cell>
          <cell r="P241">
            <v>151.46</v>
          </cell>
        </row>
        <row r="242">
          <cell r="B242" t="str">
            <v>Dusk Theatre Company presents... Macbeth Rebothered</v>
          </cell>
          <cell r="C242" t="str">
            <v>Dusk Theatre have created a brand new adaptation of the hilarious BBC4 comedy "Macbeth Rebothered" originally by The Penny Dreadfuls.</v>
          </cell>
          <cell r="D242">
            <v>50</v>
          </cell>
          <cell r="E242">
            <v>75</v>
          </cell>
          <cell r="F242" t="str">
            <v>successful</v>
          </cell>
          <cell r="G242" t="str">
            <v>GB</v>
          </cell>
          <cell r="H242" t="str">
            <v>GBP</v>
          </cell>
          <cell r="I242">
            <v>1457031600</v>
          </cell>
          <cell r="J242">
            <v>1455640559</v>
          </cell>
          <cell r="K242" t="b">
            <v>0</v>
          </cell>
          <cell r="L242">
            <v>3</v>
          </cell>
          <cell r="M242" t="b">
            <v>1</v>
          </cell>
          <cell r="N242" t="str">
            <v>theater/plays</v>
          </cell>
          <cell r="O242">
            <v>150</v>
          </cell>
          <cell r="P242">
            <v>25</v>
          </cell>
        </row>
        <row r="243">
          <cell r="B243" t="str">
            <v>Good Men Wanted at ANT Fest</v>
          </cell>
          <cell r="C243" t="str">
            <v>A new play about five bad bitches who fought in the Civil War disguised as men, premiering at Ars Nova's ANT Fest.</v>
          </cell>
          <cell r="D243">
            <v>700</v>
          </cell>
          <cell r="E243">
            <v>730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1402095600</v>
          </cell>
          <cell r="J243">
            <v>1400675841</v>
          </cell>
          <cell r="K243" t="b">
            <v>0</v>
          </cell>
          <cell r="L243">
            <v>20</v>
          </cell>
          <cell r="M243" t="b">
            <v>1</v>
          </cell>
          <cell r="N243" t="str">
            <v>theater/plays</v>
          </cell>
          <cell r="O243">
            <v>104</v>
          </cell>
          <cell r="P243">
            <v>36.5</v>
          </cell>
        </row>
        <row r="244">
          <cell r="B244" t="str">
            <v>Fishcakes</v>
          </cell>
          <cell r="C244" t="str">
            <v>Fishcakes is a piece of new writing for the Camden Fringe that explores a story of love, loss, and all the â€˜little things'.</v>
          </cell>
          <cell r="D244">
            <v>800</v>
          </cell>
          <cell r="E244">
            <v>924</v>
          </cell>
          <cell r="F244" t="str">
            <v>successful</v>
          </cell>
          <cell r="G244" t="str">
            <v>GB</v>
          </cell>
          <cell r="H244" t="str">
            <v>GBP</v>
          </cell>
          <cell r="I244">
            <v>1404564028</v>
          </cell>
          <cell r="J244">
            <v>1401972028</v>
          </cell>
          <cell r="K244" t="b">
            <v>0</v>
          </cell>
          <cell r="L244">
            <v>21</v>
          </cell>
          <cell r="M244" t="b">
            <v>1</v>
          </cell>
          <cell r="N244" t="str">
            <v>theater/plays</v>
          </cell>
          <cell r="O244">
            <v>116</v>
          </cell>
          <cell r="P244">
            <v>44</v>
          </cell>
        </row>
        <row r="245">
          <cell r="B245" t="str">
            <v>Once Upon A Nightmare</v>
          </cell>
          <cell r="C245" t="str">
            <v>"Labyrinth" meets "Jumanji"  in this dark adventure fantasy play from the makers of the five star fringe hit "Death Ship 666"</v>
          </cell>
          <cell r="D245">
            <v>8000</v>
          </cell>
          <cell r="E245">
            <v>8211.61</v>
          </cell>
          <cell r="F245" t="str">
            <v>successful</v>
          </cell>
          <cell r="G245" t="str">
            <v>GB</v>
          </cell>
          <cell r="H245" t="str">
            <v>GBP</v>
          </cell>
          <cell r="I245">
            <v>1404858840</v>
          </cell>
          <cell r="J245">
            <v>1402266840</v>
          </cell>
          <cell r="K245" t="b">
            <v>0</v>
          </cell>
          <cell r="L245">
            <v>94</v>
          </cell>
          <cell r="M245" t="b">
            <v>1</v>
          </cell>
          <cell r="N245" t="str">
            <v>theater/plays</v>
          </cell>
          <cell r="O245">
            <v>103</v>
          </cell>
          <cell r="P245">
            <v>87.36</v>
          </cell>
        </row>
        <row r="246">
          <cell r="B246" t="str">
            <v>Happy to Help: A New Play About the Supermarket Industry</v>
          </cell>
          <cell r="C246" t="str">
            <v>A darkly funny new play about the supermarket industry and its impact on all of our lives by award-nominated playwright Michael Ross.</v>
          </cell>
          <cell r="D246">
            <v>5000</v>
          </cell>
          <cell r="E246">
            <v>5070</v>
          </cell>
          <cell r="F246" t="str">
            <v>successful</v>
          </cell>
          <cell r="G246" t="str">
            <v>GB</v>
          </cell>
          <cell r="H246" t="str">
            <v>GBP</v>
          </cell>
          <cell r="I246">
            <v>1438358400</v>
          </cell>
          <cell r="J246">
            <v>1437063121</v>
          </cell>
          <cell r="K246" t="b">
            <v>0</v>
          </cell>
          <cell r="L246">
            <v>139</v>
          </cell>
          <cell r="M246" t="b">
            <v>1</v>
          </cell>
          <cell r="N246" t="str">
            <v>theater/plays</v>
          </cell>
          <cell r="O246">
            <v>101</v>
          </cell>
          <cell r="P246">
            <v>36.47</v>
          </cell>
        </row>
        <row r="247">
          <cell r="B247" t="str">
            <v>Yuri in Edinburgh</v>
          </cell>
          <cell r="C247" t="str">
            <v>August012 make their debut at Edinburgh Fringe with their play about the absurdity of wanting to bring children into a deranged world</v>
          </cell>
          <cell r="D247">
            <v>5000</v>
          </cell>
          <cell r="E247">
            <v>5831.74</v>
          </cell>
          <cell r="F247" t="str">
            <v>successful</v>
          </cell>
          <cell r="G247" t="str">
            <v>GB</v>
          </cell>
          <cell r="H247" t="str">
            <v>GBP</v>
          </cell>
          <cell r="I247">
            <v>1466179200</v>
          </cell>
          <cell r="J247">
            <v>1463466070</v>
          </cell>
          <cell r="K247" t="b">
            <v>0</v>
          </cell>
          <cell r="L247">
            <v>130</v>
          </cell>
          <cell r="M247" t="b">
            <v>1</v>
          </cell>
          <cell r="N247" t="str">
            <v>theater/plays</v>
          </cell>
          <cell r="O247">
            <v>117</v>
          </cell>
          <cell r="P247">
            <v>44.86</v>
          </cell>
        </row>
        <row r="248">
          <cell r="B248" t="str">
            <v>EUTCo presents 'One Flew Over the Cuckoo's Nest'</v>
          </cell>
          <cell r="C248" t="str">
            <v>Exeter University Theatre Company is bringing the award winning play by Dale Wasserman to Exeter's Northcott Theatre</v>
          </cell>
          <cell r="D248">
            <v>1000</v>
          </cell>
          <cell r="E248">
            <v>1330</v>
          </cell>
          <cell r="F248" t="str">
            <v>successful</v>
          </cell>
          <cell r="G248" t="str">
            <v>GB</v>
          </cell>
          <cell r="H248" t="str">
            <v>GBP</v>
          </cell>
          <cell r="I248">
            <v>1420377366</v>
          </cell>
          <cell r="J248">
            <v>1415193366</v>
          </cell>
          <cell r="K248" t="b">
            <v>0</v>
          </cell>
          <cell r="L248">
            <v>31</v>
          </cell>
          <cell r="M248" t="b">
            <v>1</v>
          </cell>
          <cell r="N248" t="str">
            <v>theater/plays</v>
          </cell>
          <cell r="O248">
            <v>133</v>
          </cell>
          <cell r="P248">
            <v>42.9</v>
          </cell>
        </row>
        <row r="249">
          <cell r="B249" t="str">
            <v>A Dream Play</v>
          </cell>
          <cell r="C249" t="str">
            <v>Arise Theatre Company's production of August Strindberg's expressionist masterpiece 'A Dream Play'.</v>
          </cell>
          <cell r="D249">
            <v>500</v>
          </cell>
          <cell r="E249">
            <v>666</v>
          </cell>
          <cell r="F249" t="str">
            <v>successful</v>
          </cell>
          <cell r="G249" t="str">
            <v>AU</v>
          </cell>
          <cell r="H249" t="str">
            <v>AUD</v>
          </cell>
          <cell r="I249">
            <v>1412938800</v>
          </cell>
          <cell r="J249">
            <v>1411019409</v>
          </cell>
          <cell r="K249" t="b">
            <v>0</v>
          </cell>
          <cell r="L249">
            <v>13</v>
          </cell>
          <cell r="M249" t="b">
            <v>1</v>
          </cell>
          <cell r="N249" t="str">
            <v>theater/plays</v>
          </cell>
          <cell r="O249">
            <v>133</v>
          </cell>
          <cell r="P249">
            <v>51.23</v>
          </cell>
        </row>
        <row r="250">
          <cell r="B250" t="str">
            <v>The Eulogy of Toby Peach - Edinburgh Festival 2015</v>
          </cell>
          <cell r="C250" t="str">
            <v>An honest &amp; inspiring journey with cancer, discovery of self-mortality &amp; celebration of life. Winner of IdeasTap Underbelly Award 2015.</v>
          </cell>
          <cell r="D250">
            <v>3000</v>
          </cell>
          <cell r="E250">
            <v>3055</v>
          </cell>
          <cell r="F250" t="str">
            <v>successful</v>
          </cell>
          <cell r="G250" t="str">
            <v>GB</v>
          </cell>
          <cell r="H250" t="str">
            <v>GBP</v>
          </cell>
          <cell r="I250">
            <v>1438875107</v>
          </cell>
          <cell r="J250">
            <v>1436283107</v>
          </cell>
          <cell r="K250" t="b">
            <v>0</v>
          </cell>
          <cell r="L250">
            <v>90</v>
          </cell>
          <cell r="M250" t="b">
            <v>1</v>
          </cell>
          <cell r="N250" t="str">
            <v>theater/plays</v>
          </cell>
          <cell r="O250">
            <v>102</v>
          </cell>
          <cell r="P250">
            <v>33.94</v>
          </cell>
        </row>
        <row r="251">
          <cell r="B251" t="str">
            <v>Princess Cut: A young girl's reality inside a TN sex ring</v>
          </cell>
          <cell r="C251" t="str">
            <v>An original theatrical production using music, movement and monologues to tell the story of a TN native growing up within a sex ring.</v>
          </cell>
          <cell r="D251">
            <v>10000</v>
          </cell>
          <cell r="E251">
            <v>12795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1437004800</v>
          </cell>
          <cell r="J251">
            <v>1433295276</v>
          </cell>
          <cell r="K251" t="b">
            <v>0</v>
          </cell>
          <cell r="L251">
            <v>141</v>
          </cell>
          <cell r="M251" t="b">
            <v>1</v>
          </cell>
          <cell r="N251" t="str">
            <v>theater/plays</v>
          </cell>
          <cell r="O251">
            <v>128</v>
          </cell>
          <cell r="P251">
            <v>90.74</v>
          </cell>
        </row>
        <row r="252">
          <cell r="B252" t="str">
            <v>The Piano Man</v>
          </cell>
          <cell r="C252" t="str">
            <v>The real-life story of the mysterious 'Piano Man' who washed ashore with no memory; with no speech; but with an amazing ability...</v>
          </cell>
          <cell r="D252">
            <v>1000</v>
          </cell>
          <cell r="E252">
            <v>1150</v>
          </cell>
          <cell r="F252" t="str">
            <v>successful</v>
          </cell>
          <cell r="G252" t="str">
            <v>GB</v>
          </cell>
          <cell r="H252" t="str">
            <v>GBP</v>
          </cell>
          <cell r="I252">
            <v>1411987990</v>
          </cell>
          <cell r="J252">
            <v>1409395990</v>
          </cell>
          <cell r="K252" t="b">
            <v>0</v>
          </cell>
          <cell r="L252">
            <v>23</v>
          </cell>
          <cell r="M252" t="b">
            <v>1</v>
          </cell>
          <cell r="N252" t="str">
            <v>theater/plays</v>
          </cell>
          <cell r="O252">
            <v>115</v>
          </cell>
          <cell r="P252">
            <v>50</v>
          </cell>
        </row>
        <row r="253">
          <cell r="B253" t="str">
            <v>ACOrN: A Crunch Or None --&gt; Edinburgh Fringe!</v>
          </cell>
          <cell r="C253" t="str">
            <v>1 game, 7 levels, 45 attempts; Lorraine, Esbe &amp; David; 1 Grandmaester.
Help us take our metatheatrical nutshell volcano to the Fringe!</v>
          </cell>
          <cell r="D253">
            <v>400</v>
          </cell>
          <cell r="E253">
            <v>440</v>
          </cell>
          <cell r="F253" t="str">
            <v>successful</v>
          </cell>
          <cell r="G253" t="str">
            <v>GB</v>
          </cell>
          <cell r="H253" t="str">
            <v>GBP</v>
          </cell>
          <cell r="I253">
            <v>1440245273</v>
          </cell>
          <cell r="J253">
            <v>1438085273</v>
          </cell>
          <cell r="K253" t="b">
            <v>0</v>
          </cell>
          <cell r="L253">
            <v>18</v>
          </cell>
          <cell r="M253" t="b">
            <v>1</v>
          </cell>
          <cell r="N253" t="str">
            <v>theater/plays</v>
          </cell>
          <cell r="O253">
            <v>110</v>
          </cell>
          <cell r="P253">
            <v>24.44</v>
          </cell>
        </row>
        <row r="254">
          <cell r="B254" t="str">
            <v>And Now: The World!</v>
          </cell>
          <cell r="C254" t="str">
            <v>A one woman show about the challenges of being a feminist in a digital age. Touring 6 UK cities. Now with Stretch Goals!</v>
          </cell>
          <cell r="D254">
            <v>3000</v>
          </cell>
          <cell r="E254">
            <v>3363</v>
          </cell>
          <cell r="F254" t="str">
            <v>successful</v>
          </cell>
          <cell r="G254" t="str">
            <v>GB</v>
          </cell>
          <cell r="H254" t="str">
            <v>GBP</v>
          </cell>
          <cell r="I254">
            <v>1438772400</v>
          </cell>
          <cell r="J254">
            <v>1435645490</v>
          </cell>
          <cell r="K254" t="b">
            <v>0</v>
          </cell>
          <cell r="L254">
            <v>76</v>
          </cell>
          <cell r="M254" t="b">
            <v>1</v>
          </cell>
          <cell r="N254" t="str">
            <v>theater/plays</v>
          </cell>
          <cell r="O254">
            <v>112</v>
          </cell>
          <cell r="P254">
            <v>44.25</v>
          </cell>
        </row>
        <row r="255">
          <cell r="B255" t="str">
            <v>The Commission Theatre Co.</v>
          </cell>
          <cell r="C255" t="str">
            <v>Bringing Shakespeare back to the Playwrights</v>
          </cell>
          <cell r="D255">
            <v>5000</v>
          </cell>
          <cell r="E255">
            <v>6300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1435611438</v>
          </cell>
          <cell r="J255">
            <v>1433019438</v>
          </cell>
          <cell r="K255" t="b">
            <v>0</v>
          </cell>
          <cell r="L255">
            <v>93</v>
          </cell>
          <cell r="M255" t="b">
            <v>1</v>
          </cell>
          <cell r="N255" t="str">
            <v>theater/plays</v>
          </cell>
          <cell r="O255">
            <v>126</v>
          </cell>
          <cell r="P255">
            <v>67.739999999999995</v>
          </cell>
        </row>
        <row r="256">
          <cell r="B256" t="str">
            <v>PICNIC, by William Inge: An Inaugural Production</v>
          </cell>
          <cell r="C256" t="str">
            <v>Seat of the Pants mounts our first show in a black box space that could become permanent; can you help us excel and seal the deal?</v>
          </cell>
          <cell r="D256">
            <v>4500</v>
          </cell>
          <cell r="E256">
            <v>4511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1440274735</v>
          </cell>
          <cell r="J256">
            <v>1437682735</v>
          </cell>
          <cell r="K256" t="b">
            <v>0</v>
          </cell>
          <cell r="L256">
            <v>69</v>
          </cell>
          <cell r="M256" t="b">
            <v>1</v>
          </cell>
          <cell r="N256" t="str">
            <v>theater/plays</v>
          </cell>
          <cell r="O256">
            <v>100</v>
          </cell>
          <cell r="P256">
            <v>65.38</v>
          </cell>
        </row>
        <row r="257">
          <cell r="B257" t="str">
            <v>Sugarglass Theatre</v>
          </cell>
          <cell r="C257" t="str">
            <v>Sugarglass is a Dublin based theatre company committed to international collaboration. 2016 sees the launch of their NYC division.</v>
          </cell>
          <cell r="D257">
            <v>2500</v>
          </cell>
          <cell r="E257">
            <v>2560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1459348740</v>
          </cell>
          <cell r="J257">
            <v>1458647725</v>
          </cell>
          <cell r="K257" t="b">
            <v>0</v>
          </cell>
          <cell r="L257">
            <v>21</v>
          </cell>
          <cell r="M257" t="b">
            <v>1</v>
          </cell>
          <cell r="N257" t="str">
            <v>theater/plays</v>
          </cell>
          <cell r="O257">
            <v>102</v>
          </cell>
          <cell r="P257">
            <v>121.9</v>
          </cell>
        </row>
        <row r="258">
          <cell r="B258" t="str">
            <v>Bring Bigger, Badder BRIEF HISTORY Back To The Stage!</v>
          </cell>
          <cell r="C258" t="str">
            <v>We're remounting the musical that brought down the Bush Administration: A Brief History of the Earth And Everything In It!</v>
          </cell>
          <cell r="D258">
            <v>2500</v>
          </cell>
          <cell r="E258">
            <v>2705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1401595140</v>
          </cell>
          <cell r="J258">
            <v>1398828064</v>
          </cell>
          <cell r="K258" t="b">
            <v>0</v>
          </cell>
          <cell r="L258">
            <v>57</v>
          </cell>
          <cell r="M258" t="b">
            <v>1</v>
          </cell>
          <cell r="N258" t="str">
            <v>theater/plays</v>
          </cell>
          <cell r="O258">
            <v>108</v>
          </cell>
          <cell r="P258">
            <v>47.46</v>
          </cell>
        </row>
        <row r="259">
          <cell r="B259" t="str">
            <v>Ray Gunn and Starburst</v>
          </cell>
          <cell r="C259" t="str">
            <v>Ray Gunn and Starburst is an audio sci-fi/comedy sending up the tropes of classic and pulp science-fiction.</v>
          </cell>
          <cell r="D259">
            <v>10000</v>
          </cell>
          <cell r="E259">
            <v>10027</v>
          </cell>
          <cell r="F259" t="str">
            <v>successful</v>
          </cell>
          <cell r="G259" t="str">
            <v>GB</v>
          </cell>
          <cell r="H259" t="str">
            <v>GBP</v>
          </cell>
          <cell r="I259">
            <v>1424692503</v>
          </cell>
          <cell r="J259">
            <v>1422100503</v>
          </cell>
          <cell r="K259" t="b">
            <v>0</v>
          </cell>
          <cell r="L259">
            <v>108</v>
          </cell>
          <cell r="M259" t="b">
            <v>1</v>
          </cell>
          <cell r="N259" t="str">
            <v>theater/plays</v>
          </cell>
          <cell r="O259">
            <v>100</v>
          </cell>
          <cell r="P259">
            <v>92.84</v>
          </cell>
        </row>
        <row r="260">
          <cell r="B260" t="str">
            <v>BULL by Mike Bartlett at the Coal Mine Theatre</v>
          </cell>
          <cell r="C260" t="str">
            <v>"A short, nasty and razor sharp play in one of Toronto's hottest new "off-off Broadway" style venues.</v>
          </cell>
          <cell r="D260">
            <v>5000</v>
          </cell>
          <cell r="E260">
            <v>5665</v>
          </cell>
          <cell r="F260" t="str">
            <v>successful</v>
          </cell>
          <cell r="G260" t="str">
            <v>CA</v>
          </cell>
          <cell r="H260" t="str">
            <v>CAD</v>
          </cell>
          <cell r="I260">
            <v>1428292800</v>
          </cell>
          <cell r="J260">
            <v>1424368298</v>
          </cell>
          <cell r="K260" t="b">
            <v>0</v>
          </cell>
          <cell r="L260">
            <v>83</v>
          </cell>
          <cell r="M260" t="b">
            <v>1</v>
          </cell>
          <cell r="N260" t="str">
            <v>theater/plays</v>
          </cell>
          <cell r="O260">
            <v>113</v>
          </cell>
          <cell r="P260">
            <v>68.25</v>
          </cell>
        </row>
        <row r="261">
          <cell r="B261" t="str">
            <v>Hi, Are You Single? by Ryan J. Haddad</v>
          </cell>
          <cell r="C261" t="str">
            <v>Ryan has a higher sex drive than you. He also has cerebral palsy. Join him for his hilarious and poignant new solo show!</v>
          </cell>
          <cell r="D261">
            <v>2800</v>
          </cell>
          <cell r="E261">
            <v>3572.12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1481737761</v>
          </cell>
          <cell r="J261">
            <v>1479577761</v>
          </cell>
          <cell r="K261" t="b">
            <v>0</v>
          </cell>
          <cell r="L261">
            <v>96</v>
          </cell>
          <cell r="M261" t="b">
            <v>1</v>
          </cell>
          <cell r="N261" t="str">
            <v>theater/plays</v>
          </cell>
          <cell r="O261">
            <v>128</v>
          </cell>
          <cell r="P261">
            <v>37.21</v>
          </cell>
        </row>
        <row r="262">
          <cell r="B262" t="str">
            <v>Stitching by Anthony Neilson</v>
          </cell>
          <cell r="C262" t="str">
            <v>Stitching is a play exploring how a couple cope with the loss of their child. It will run for a month at The Drayton Arms Theatre.</v>
          </cell>
          <cell r="D262">
            <v>1500</v>
          </cell>
          <cell r="E262">
            <v>1616</v>
          </cell>
          <cell r="F262" t="str">
            <v>successful</v>
          </cell>
          <cell r="G262" t="str">
            <v>GB</v>
          </cell>
          <cell r="H262" t="str">
            <v>GBP</v>
          </cell>
          <cell r="I262">
            <v>1431164115</v>
          </cell>
          <cell r="J262">
            <v>1428572115</v>
          </cell>
          <cell r="K262" t="b">
            <v>0</v>
          </cell>
          <cell r="L262">
            <v>64</v>
          </cell>
          <cell r="M262" t="b">
            <v>1</v>
          </cell>
          <cell r="N262" t="str">
            <v>theater/plays</v>
          </cell>
          <cell r="O262">
            <v>108</v>
          </cell>
          <cell r="P262">
            <v>25.25</v>
          </cell>
        </row>
        <row r="263">
          <cell r="B263" t="str">
            <v>Widow's Wedding Dress</v>
          </cell>
          <cell r="C263" t="str">
            <v>Set in 1950s Northern Ireland, this play tells the story of two sisters in a community of Travellers, or Irish Gypsies.</v>
          </cell>
          <cell r="D263">
            <v>250</v>
          </cell>
          <cell r="E263">
            <v>605</v>
          </cell>
          <cell r="F263" t="str">
            <v>successful</v>
          </cell>
          <cell r="G263" t="str">
            <v>CA</v>
          </cell>
          <cell r="H263" t="str">
            <v>CAD</v>
          </cell>
          <cell r="I263">
            <v>1470595109</v>
          </cell>
          <cell r="J263">
            <v>1468003109</v>
          </cell>
          <cell r="K263" t="b">
            <v>0</v>
          </cell>
          <cell r="L263">
            <v>14</v>
          </cell>
          <cell r="M263" t="b">
            <v>1</v>
          </cell>
          <cell r="N263" t="str">
            <v>theater/plays</v>
          </cell>
          <cell r="O263">
            <v>242</v>
          </cell>
          <cell r="P263">
            <v>43.21</v>
          </cell>
        </row>
        <row r="264">
          <cell r="B264" t="str">
            <v>In My Head - A new mental health theatre project</v>
          </cell>
          <cell r="C264" t="str">
            <v>Inspired by real life interviews 'In My Head' is a new play exploring the lives of those living with a mental health condition.</v>
          </cell>
          <cell r="D264">
            <v>3000</v>
          </cell>
          <cell r="E264">
            <v>4247</v>
          </cell>
          <cell r="F264" t="str">
            <v>successful</v>
          </cell>
          <cell r="G264" t="str">
            <v>GB</v>
          </cell>
          <cell r="H264" t="str">
            <v>GBP</v>
          </cell>
          <cell r="I264">
            <v>1438531200</v>
          </cell>
          <cell r="J264">
            <v>1435921992</v>
          </cell>
          <cell r="K264" t="b">
            <v>0</v>
          </cell>
          <cell r="L264">
            <v>169</v>
          </cell>
          <cell r="M264" t="b">
            <v>1</v>
          </cell>
          <cell r="N264" t="str">
            <v>theater/plays</v>
          </cell>
          <cell r="O264">
            <v>142</v>
          </cell>
          <cell r="P264">
            <v>25.13</v>
          </cell>
        </row>
        <row r="265">
          <cell r="B265" t="str">
            <v>After The End</v>
          </cell>
          <cell r="C265" t="str">
            <v>Let Go Theatre Co's very first production is going ahead in June 2015. Help support a brand new theatre co as we begin our adventure</v>
          </cell>
          <cell r="D265">
            <v>600</v>
          </cell>
          <cell r="E265">
            <v>780</v>
          </cell>
          <cell r="F265" t="str">
            <v>successful</v>
          </cell>
          <cell r="G265" t="str">
            <v>GB</v>
          </cell>
          <cell r="H265" t="str">
            <v>GBP</v>
          </cell>
          <cell r="I265">
            <v>1425136462</v>
          </cell>
          <cell r="J265">
            <v>1421680462</v>
          </cell>
          <cell r="K265" t="b">
            <v>0</v>
          </cell>
          <cell r="L265">
            <v>33</v>
          </cell>
          <cell r="M265" t="b">
            <v>1</v>
          </cell>
          <cell r="N265" t="str">
            <v>theater/plays</v>
          </cell>
          <cell r="O265">
            <v>130</v>
          </cell>
          <cell r="P265">
            <v>23.64</v>
          </cell>
        </row>
        <row r="266">
          <cell r="B266" t="str">
            <v>Joe West's THEATER OF DEATH</v>
          </cell>
          <cell r="C266" t="str">
            <v>Joe West and his wonderful theater company THEATER OF DEATH present original plays both horrific and comical.</v>
          </cell>
          <cell r="D266">
            <v>10000</v>
          </cell>
          <cell r="E266">
            <v>10603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1443018086</v>
          </cell>
          <cell r="J266">
            <v>1441290086</v>
          </cell>
          <cell r="K266" t="b">
            <v>0</v>
          </cell>
          <cell r="L266">
            <v>102</v>
          </cell>
          <cell r="M266" t="b">
            <v>1</v>
          </cell>
          <cell r="N266" t="str">
            <v>theater/plays</v>
          </cell>
          <cell r="O266">
            <v>106</v>
          </cell>
          <cell r="P266">
            <v>103.95</v>
          </cell>
        </row>
        <row r="267">
          <cell r="B267" t="str">
            <v>Make TES a success at The Edinburgh Fringe Fest</v>
          </cell>
          <cell r="C267" t="str">
            <v>Years of work, my best show, and a top Edinburgh venue.  Help me expose my talents to the UK and tell an important story.</v>
          </cell>
          <cell r="D267">
            <v>5000</v>
          </cell>
          <cell r="E267">
            <v>5240</v>
          </cell>
          <cell r="F267" t="str">
            <v>successful</v>
          </cell>
          <cell r="G267" t="str">
            <v>GB</v>
          </cell>
          <cell r="H267" t="str">
            <v>GBP</v>
          </cell>
          <cell r="I267">
            <v>1434285409</v>
          </cell>
          <cell r="J267">
            <v>1431693409</v>
          </cell>
          <cell r="K267" t="b">
            <v>0</v>
          </cell>
          <cell r="L267">
            <v>104</v>
          </cell>
          <cell r="M267" t="b">
            <v>1</v>
          </cell>
          <cell r="N267" t="str">
            <v>theater/plays</v>
          </cell>
          <cell r="O267">
            <v>105</v>
          </cell>
          <cell r="P267">
            <v>50.38</v>
          </cell>
        </row>
        <row r="268">
          <cell r="B268" t="str">
            <v>MTA's National Theatre Connections Show!</v>
          </cell>
          <cell r="C268" t="str">
            <v>Montage Theatre Arts, as part of National Theatre Connections, are performing a show - We need you help to raise vital funds!</v>
          </cell>
          <cell r="D268">
            <v>200</v>
          </cell>
          <cell r="E268">
            <v>272</v>
          </cell>
          <cell r="F268" t="str">
            <v>successful</v>
          </cell>
          <cell r="G268" t="str">
            <v>GB</v>
          </cell>
          <cell r="H268" t="str">
            <v>GBP</v>
          </cell>
          <cell r="I268">
            <v>1456444800</v>
          </cell>
          <cell r="J268">
            <v>1454337589</v>
          </cell>
          <cell r="K268" t="b">
            <v>0</v>
          </cell>
          <cell r="L268">
            <v>20</v>
          </cell>
          <cell r="M268" t="b">
            <v>1</v>
          </cell>
          <cell r="N268" t="str">
            <v>theater/plays</v>
          </cell>
          <cell r="O268">
            <v>136</v>
          </cell>
          <cell r="P268">
            <v>13.6</v>
          </cell>
        </row>
        <row r="269">
          <cell r="B269" t="str">
            <v>Muscovado: BurntOut's new play about slavery in Barbados</v>
          </cell>
          <cell r="C269" t="str">
            <v>Help us share an untold story of Britain's involvement in the slave trade, in the church where Wilberforce began his abolition campaign</v>
          </cell>
          <cell r="D269">
            <v>1000</v>
          </cell>
          <cell r="E269">
            <v>1000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1411510135</v>
          </cell>
          <cell r="J269">
            <v>1408918135</v>
          </cell>
          <cell r="K269" t="b">
            <v>0</v>
          </cell>
          <cell r="L269">
            <v>35</v>
          </cell>
          <cell r="M269" t="b">
            <v>1</v>
          </cell>
          <cell r="N269" t="str">
            <v>theater/plays</v>
          </cell>
          <cell r="O269">
            <v>100</v>
          </cell>
          <cell r="P269">
            <v>28.57</v>
          </cell>
        </row>
        <row r="270">
          <cell r="B270" t="str">
            <v>Theatre Forever's The Nature Crown</v>
          </cell>
          <cell r="C270" t="str">
            <v>A campaign to support the artists creating Theatre Forever's The Nature Crown, premiering in the Guthrie Theater's Dowling Studio!</v>
          </cell>
          <cell r="D270">
            <v>6000</v>
          </cell>
          <cell r="E270">
            <v>6000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1427469892</v>
          </cell>
          <cell r="J270">
            <v>1424881492</v>
          </cell>
          <cell r="K270" t="b">
            <v>0</v>
          </cell>
          <cell r="L270">
            <v>94</v>
          </cell>
          <cell r="M270" t="b">
            <v>1</v>
          </cell>
          <cell r="N270" t="str">
            <v>theater/plays</v>
          </cell>
          <cell r="O270">
            <v>100</v>
          </cell>
          <cell r="P270">
            <v>63.83</v>
          </cell>
        </row>
        <row r="271">
          <cell r="B271" t="str">
            <v>Seliges Theater presents "The God of Carnage"</v>
          </cell>
          <cell r="C271" t="str">
            <v>Seliges Theater is a brand new theatre company based out of Bristol. "The God of Carnage" will be our debut show. Help us get started!</v>
          </cell>
          <cell r="D271">
            <v>100</v>
          </cell>
          <cell r="E271">
            <v>124</v>
          </cell>
          <cell r="F271" t="str">
            <v>successful</v>
          </cell>
          <cell r="G271" t="str">
            <v>GB</v>
          </cell>
          <cell r="H271" t="str">
            <v>GBP</v>
          </cell>
          <cell r="I271">
            <v>1427842740</v>
          </cell>
          <cell r="J271">
            <v>1425428206</v>
          </cell>
          <cell r="K271" t="b">
            <v>0</v>
          </cell>
          <cell r="L271">
            <v>14</v>
          </cell>
          <cell r="M271" t="b">
            <v>1</v>
          </cell>
          <cell r="N271" t="str">
            <v>theater/plays</v>
          </cell>
          <cell r="O271">
            <v>124</v>
          </cell>
          <cell r="P271">
            <v>8.86</v>
          </cell>
        </row>
        <row r="272">
          <cell r="B272" t="str">
            <v>The Rooftop</v>
          </cell>
          <cell r="C272" t="str">
            <v>I wrote a One Act play called The Rooftop for a Female Playwright's festival. Every little bit helps!</v>
          </cell>
          <cell r="D272">
            <v>650</v>
          </cell>
          <cell r="E272">
            <v>760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1434159780</v>
          </cell>
          <cell r="J272">
            <v>1431412196</v>
          </cell>
          <cell r="K272" t="b">
            <v>0</v>
          </cell>
          <cell r="L272">
            <v>15</v>
          </cell>
          <cell r="M272" t="b">
            <v>1</v>
          </cell>
          <cell r="N272" t="str">
            <v>theater/plays</v>
          </cell>
          <cell r="O272">
            <v>117</v>
          </cell>
          <cell r="P272">
            <v>50.67</v>
          </cell>
        </row>
        <row r="273">
          <cell r="B273" t="str">
            <v>The Night Before Christmas</v>
          </cell>
          <cell r="C273" t="str">
            <v>Help Saltmine Theatre Company tell the exciting story of St Nicholas and the importance of gratefulness in their new Christmas show.</v>
          </cell>
          <cell r="D273">
            <v>3000</v>
          </cell>
          <cell r="E273">
            <v>3100</v>
          </cell>
          <cell r="F273" t="str">
            <v>successful</v>
          </cell>
          <cell r="G273" t="str">
            <v>GB</v>
          </cell>
          <cell r="H273" t="str">
            <v>GBP</v>
          </cell>
          <cell r="I273">
            <v>1449255686</v>
          </cell>
          <cell r="J273">
            <v>1446663686</v>
          </cell>
          <cell r="K273" t="b">
            <v>0</v>
          </cell>
          <cell r="L273">
            <v>51</v>
          </cell>
          <cell r="M273" t="b">
            <v>1</v>
          </cell>
          <cell r="N273" t="str">
            <v>theater/plays</v>
          </cell>
          <cell r="O273">
            <v>103</v>
          </cell>
          <cell r="P273">
            <v>60.78</v>
          </cell>
        </row>
        <row r="274">
          <cell r="B274" t="str">
            <v>Mickey &amp; Worm: The Tour</v>
          </cell>
          <cell r="C274" t="str">
            <v>Mickey &amp; Worm is a Noir stage experience, written by Santa Paula playwright John McKinley and back again on tour by popular demand!</v>
          </cell>
          <cell r="D274">
            <v>2000</v>
          </cell>
          <cell r="E274">
            <v>2155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1436511600</v>
          </cell>
          <cell r="J274">
            <v>1434415812</v>
          </cell>
          <cell r="K274" t="b">
            <v>0</v>
          </cell>
          <cell r="L274">
            <v>19</v>
          </cell>
          <cell r="M274" t="b">
            <v>1</v>
          </cell>
          <cell r="N274" t="str">
            <v>theater/plays</v>
          </cell>
          <cell r="O274">
            <v>108</v>
          </cell>
          <cell r="P274">
            <v>113.42</v>
          </cell>
        </row>
        <row r="275">
          <cell r="B275" t="str">
            <v>The Pennington School Alumni Theater Series: Charlie &amp; Bruno</v>
          </cell>
          <cell r="C275" t="str">
            <v>We are Capital J Theater Company and are looking to create the first production of an Alumni Theater Series at The Pennington School!</v>
          </cell>
          <cell r="D275">
            <v>2000</v>
          </cell>
          <cell r="E275">
            <v>2405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1464971400</v>
          </cell>
          <cell r="J275">
            <v>1462379066</v>
          </cell>
          <cell r="K275" t="b">
            <v>0</v>
          </cell>
          <cell r="L275">
            <v>23</v>
          </cell>
          <cell r="M275" t="b">
            <v>1</v>
          </cell>
          <cell r="N275" t="str">
            <v>theater/plays</v>
          </cell>
          <cell r="O275">
            <v>120</v>
          </cell>
          <cell r="P275">
            <v>104.57</v>
          </cell>
        </row>
        <row r="276">
          <cell r="B276" t="str">
            <v>Peace In Our Time</v>
          </cell>
          <cell r="C276" t="str">
            <v>The Battle of Britain has been lost; London is occupied, who can you trust? Help produce this classic piece of theatre. Drama for now.</v>
          </cell>
          <cell r="D276">
            <v>9500</v>
          </cell>
          <cell r="E276">
            <v>9536</v>
          </cell>
          <cell r="F276" t="str">
            <v>successful</v>
          </cell>
          <cell r="G276" t="str">
            <v>GB</v>
          </cell>
          <cell r="H276" t="str">
            <v>GBP</v>
          </cell>
          <cell r="I276">
            <v>1443826800</v>
          </cell>
          <cell r="J276">
            <v>1441606869</v>
          </cell>
          <cell r="K276" t="b">
            <v>0</v>
          </cell>
          <cell r="L276">
            <v>97</v>
          </cell>
          <cell r="M276" t="b">
            <v>1</v>
          </cell>
          <cell r="N276" t="str">
            <v>theater/plays</v>
          </cell>
          <cell r="O276">
            <v>100</v>
          </cell>
          <cell r="P276">
            <v>98.31</v>
          </cell>
        </row>
        <row r="277">
          <cell r="B277" t="str">
            <v>MUMBURGER by Sarah Kosar</v>
          </cell>
          <cell r="C277" t="str">
            <v>In a visceral new play about family, grief and red meat, Sarah Kosar (Royal Court) asks how far we'd go to connect with those we love.</v>
          </cell>
          <cell r="D277">
            <v>2500</v>
          </cell>
          <cell r="E277">
            <v>2663</v>
          </cell>
          <cell r="F277" t="str">
            <v>successful</v>
          </cell>
          <cell r="G277" t="str">
            <v>GB</v>
          </cell>
          <cell r="H277" t="str">
            <v>GBP</v>
          </cell>
          <cell r="I277">
            <v>1464863118</v>
          </cell>
          <cell r="J277">
            <v>1462443918</v>
          </cell>
          <cell r="K277" t="b">
            <v>0</v>
          </cell>
          <cell r="L277">
            <v>76</v>
          </cell>
          <cell r="M277" t="b">
            <v>1</v>
          </cell>
          <cell r="N277" t="str">
            <v>theater/plays</v>
          </cell>
          <cell r="O277">
            <v>107</v>
          </cell>
          <cell r="P277">
            <v>35.04</v>
          </cell>
        </row>
        <row r="278">
          <cell r="B278" t="str">
            <v>Nakhtik and Avalon</v>
          </cell>
          <cell r="C278" t="str">
            <v>Avalon is a new South African Township play and Nakhtik is a  danced political lecture.</v>
          </cell>
          <cell r="D278">
            <v>3000</v>
          </cell>
          <cell r="E278">
            <v>3000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1399867140</v>
          </cell>
          <cell r="J278">
            <v>1398802148</v>
          </cell>
          <cell r="K278" t="b">
            <v>0</v>
          </cell>
          <cell r="L278">
            <v>11</v>
          </cell>
          <cell r="M278" t="b">
            <v>1</v>
          </cell>
          <cell r="N278" t="str">
            <v>theater/plays</v>
          </cell>
          <cell r="O278">
            <v>100</v>
          </cell>
          <cell r="P278">
            <v>272.73</v>
          </cell>
        </row>
        <row r="279">
          <cell r="B279" t="str">
            <v>Tackett &amp; Pyke put on a Play</v>
          </cell>
          <cell r="C279" t="str">
            <v>We each wrote a play and would like to produce them for you for nothing more than art's sake!</v>
          </cell>
          <cell r="D279">
            <v>3000</v>
          </cell>
          <cell r="E279">
            <v>3320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1437076070</v>
          </cell>
          <cell r="J279">
            <v>1434484070</v>
          </cell>
          <cell r="K279" t="b">
            <v>0</v>
          </cell>
          <cell r="L279">
            <v>52</v>
          </cell>
          <cell r="M279" t="b">
            <v>1</v>
          </cell>
          <cell r="N279" t="str">
            <v>theater/plays</v>
          </cell>
          <cell r="O279">
            <v>111</v>
          </cell>
          <cell r="P279">
            <v>63.85</v>
          </cell>
        </row>
        <row r="280">
          <cell r="B280" t="str">
            <v>Secret Diaries</v>
          </cell>
          <cell r="C280" t="str">
            <v>Charting the big stuff in life from dance routines to coming out; exploring homophobia, family, friendship &amp; finding your own voice.</v>
          </cell>
          <cell r="D280">
            <v>2500</v>
          </cell>
          <cell r="E280">
            <v>2867.99</v>
          </cell>
          <cell r="F280" t="str">
            <v>successful</v>
          </cell>
          <cell r="G280" t="str">
            <v>GB</v>
          </cell>
          <cell r="H280" t="str">
            <v>GBP</v>
          </cell>
          <cell r="I280">
            <v>1416780000</v>
          </cell>
          <cell r="J280">
            <v>1414342894</v>
          </cell>
          <cell r="K280" t="b">
            <v>0</v>
          </cell>
          <cell r="L280">
            <v>95</v>
          </cell>
          <cell r="M280" t="b">
            <v>1</v>
          </cell>
          <cell r="N280" t="str">
            <v>theater/plays</v>
          </cell>
          <cell r="O280">
            <v>115</v>
          </cell>
          <cell r="P280">
            <v>30.19</v>
          </cell>
        </row>
        <row r="281">
          <cell r="B281" t="str">
            <v>Star Man Rocket Man</v>
          </cell>
          <cell r="C281" t="str">
            <v>A new play about exploring outer space</v>
          </cell>
          <cell r="D281">
            <v>2700</v>
          </cell>
          <cell r="E281">
            <v>2923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1444528800</v>
          </cell>
          <cell r="J281">
            <v>1442804633</v>
          </cell>
          <cell r="K281" t="b">
            <v>0</v>
          </cell>
          <cell r="L281">
            <v>35</v>
          </cell>
          <cell r="M281" t="b">
            <v>1</v>
          </cell>
          <cell r="N281" t="str">
            <v>theater/plays</v>
          </cell>
          <cell r="O281">
            <v>108</v>
          </cell>
          <cell r="P281">
            <v>83.51</v>
          </cell>
        </row>
        <row r="282">
          <cell r="B282" t="str">
            <v>Thank You For Smoking</v>
          </cell>
          <cell r="C282" t="str">
            <v>Thank You For Smoking. A play about love, 5 trillion cigarettes and how the Flintstones earned the tobacco industry millions.</v>
          </cell>
          <cell r="D282">
            <v>800</v>
          </cell>
          <cell r="E282">
            <v>1360</v>
          </cell>
          <cell r="F282" t="str">
            <v>successful</v>
          </cell>
          <cell r="G282" t="str">
            <v>GB</v>
          </cell>
          <cell r="H282" t="str">
            <v>GBP</v>
          </cell>
          <cell r="I282">
            <v>1422658930</v>
          </cell>
          <cell r="J282">
            <v>1421362930</v>
          </cell>
          <cell r="K282" t="b">
            <v>0</v>
          </cell>
          <cell r="L282">
            <v>21</v>
          </cell>
          <cell r="M282" t="b">
            <v>1</v>
          </cell>
          <cell r="N282" t="str">
            <v>theater/plays</v>
          </cell>
          <cell r="O282">
            <v>170</v>
          </cell>
          <cell r="P282">
            <v>64.760000000000005</v>
          </cell>
        </row>
        <row r="283">
          <cell r="B283" t="str">
            <v>Land of the Three Towers</v>
          </cell>
          <cell r="C283" t="str">
            <v>A celebratory community theatre project about the Focus E15 Occupation of empty council homes on Carpenters Estate.</v>
          </cell>
          <cell r="D283">
            <v>1000</v>
          </cell>
          <cell r="E283">
            <v>1870.99</v>
          </cell>
          <cell r="F283" t="str">
            <v>successful</v>
          </cell>
          <cell r="G283" t="str">
            <v>GB</v>
          </cell>
          <cell r="H283" t="str">
            <v>GBP</v>
          </cell>
          <cell r="I283">
            <v>1449273600</v>
          </cell>
          <cell r="J283">
            <v>1446742417</v>
          </cell>
          <cell r="K283" t="b">
            <v>0</v>
          </cell>
          <cell r="L283">
            <v>93</v>
          </cell>
          <cell r="M283" t="b">
            <v>1</v>
          </cell>
          <cell r="N283" t="str">
            <v>theater/plays</v>
          </cell>
          <cell r="O283">
            <v>187</v>
          </cell>
          <cell r="P283">
            <v>20.12</v>
          </cell>
        </row>
        <row r="284">
          <cell r="B284" t="str">
            <v>"The Colored Museum" by George C. Wolfe</v>
          </cell>
          <cell r="C284" t="str">
            <v>We're fundraising $450 by Feb.17, 2017 to purchase the rights for the show &amp; any extra proceeds will be used toward props and costume.</v>
          </cell>
          <cell r="D284">
            <v>450</v>
          </cell>
          <cell r="E284">
            <v>485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1487393940</v>
          </cell>
          <cell r="J284">
            <v>1484115418</v>
          </cell>
          <cell r="K284" t="b">
            <v>0</v>
          </cell>
          <cell r="L284">
            <v>11</v>
          </cell>
          <cell r="M284" t="b">
            <v>1</v>
          </cell>
          <cell r="N284" t="str">
            <v>theater/plays</v>
          </cell>
          <cell r="O284">
            <v>108</v>
          </cell>
          <cell r="P284">
            <v>44.09</v>
          </cell>
        </row>
        <row r="285">
          <cell r="B285" t="str">
            <v>Stop the tempo - ThÃ©Ã¢tre Prospero- salle intime</v>
          </cell>
          <cell r="C285" t="str">
            <v>Aidez-nous Ã  financer notre projet Stop the tempo prÃ©sentÃ© du 18 nov au 12 dÃ©c 2015 au ThÃ©Ã¢tre Prospero! M.E.S de Michel-Maxime Legault</v>
          </cell>
          <cell r="D285">
            <v>850</v>
          </cell>
          <cell r="E285">
            <v>850</v>
          </cell>
          <cell r="F285" t="str">
            <v>successful</v>
          </cell>
          <cell r="G285" t="str">
            <v>CA</v>
          </cell>
          <cell r="H285" t="str">
            <v>CAD</v>
          </cell>
          <cell r="I285">
            <v>1449701284</v>
          </cell>
          <cell r="J285">
            <v>1446241684</v>
          </cell>
          <cell r="K285" t="b">
            <v>0</v>
          </cell>
          <cell r="L285">
            <v>21</v>
          </cell>
          <cell r="M285" t="b">
            <v>1</v>
          </cell>
          <cell r="N285" t="str">
            <v>theater/plays</v>
          </cell>
          <cell r="O285">
            <v>100</v>
          </cell>
          <cell r="P285">
            <v>40.479999999999997</v>
          </cell>
        </row>
        <row r="286">
          <cell r="B286" t="str">
            <v>Pickles &amp; Hargraves Murder Mystery Comedy at the FringeNYC</v>
          </cell>
          <cell r="C286" t="str">
            <v>You like things that are funny. You (secretly) like murder. So why not support the NYC return of this hilarious whodunit?</v>
          </cell>
          <cell r="D286">
            <v>2000</v>
          </cell>
          <cell r="E286">
            <v>2405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1407967200</v>
          </cell>
          <cell r="J286">
            <v>1406039696</v>
          </cell>
          <cell r="K286" t="b">
            <v>0</v>
          </cell>
          <cell r="L286">
            <v>54</v>
          </cell>
          <cell r="M286" t="b">
            <v>1</v>
          </cell>
          <cell r="N286" t="str">
            <v>theater/plays</v>
          </cell>
          <cell r="O286">
            <v>120</v>
          </cell>
          <cell r="P286">
            <v>44.54</v>
          </cell>
        </row>
        <row r="287">
          <cell r="B287" t="str">
            <v>"The Annual Neighborhood Garage Tour"</v>
          </cell>
          <cell r="C287" t="str">
            <v>Help us tour our brand new show "Stripe and Spot (Learn to) Get Along" to neighborhoods throughout the Twin Cities metro area!</v>
          </cell>
          <cell r="D287">
            <v>3500</v>
          </cell>
          <cell r="E287">
            <v>3900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1408942740</v>
          </cell>
          <cell r="J287">
            <v>1406958354</v>
          </cell>
          <cell r="K287" t="b">
            <v>0</v>
          </cell>
          <cell r="L287">
            <v>31</v>
          </cell>
          <cell r="M287" t="b">
            <v>1</v>
          </cell>
          <cell r="N287" t="str">
            <v>theater/plays</v>
          </cell>
          <cell r="O287">
            <v>111</v>
          </cell>
          <cell r="P287">
            <v>125.81</v>
          </cell>
        </row>
        <row r="288">
          <cell r="B288" t="str">
            <v>Scarlet at Southwark Playhouse - Theatre Renegade</v>
          </cell>
          <cell r="C288" t="str">
            <v>The world premiere of an astounding new play at Southwark Playhouse exploring slut shaming/cyber bullying &amp; the emotional repercussions</v>
          </cell>
          <cell r="D288">
            <v>2500</v>
          </cell>
          <cell r="E288">
            <v>2600</v>
          </cell>
          <cell r="F288" t="str">
            <v>successful</v>
          </cell>
          <cell r="G288" t="str">
            <v>GB</v>
          </cell>
          <cell r="H288" t="str">
            <v>GBP</v>
          </cell>
          <cell r="I288">
            <v>1426698000</v>
          </cell>
          <cell r="J288">
            <v>1424825479</v>
          </cell>
          <cell r="K288" t="b">
            <v>0</v>
          </cell>
          <cell r="L288">
            <v>132</v>
          </cell>
          <cell r="M288" t="b">
            <v>1</v>
          </cell>
          <cell r="N288" t="str">
            <v>theater/plays</v>
          </cell>
          <cell r="O288">
            <v>104</v>
          </cell>
          <cell r="P288">
            <v>19.7</v>
          </cell>
        </row>
        <row r="289">
          <cell r="B289" t="str">
            <v>The Dead Loss</v>
          </cell>
          <cell r="C289" t="str">
            <v>1920's London; two brothers try to make a name for themselves in the underground crime world but encounter a ruthless Irish mob boss.</v>
          </cell>
          <cell r="D289">
            <v>1000</v>
          </cell>
          <cell r="E289">
            <v>10</v>
          </cell>
          <cell r="F289" t="str">
            <v>failed</v>
          </cell>
          <cell r="G289" t="str">
            <v>GB</v>
          </cell>
          <cell r="H289" t="str">
            <v>GBP</v>
          </cell>
          <cell r="I289">
            <v>1450032297</v>
          </cell>
          <cell r="J289">
            <v>1444844697</v>
          </cell>
          <cell r="K289" t="b">
            <v>0</v>
          </cell>
          <cell r="L289">
            <v>1</v>
          </cell>
          <cell r="M289" t="b">
            <v>0</v>
          </cell>
          <cell r="N289" t="str">
            <v>theater/plays</v>
          </cell>
          <cell r="O289">
            <v>1</v>
          </cell>
          <cell r="P289">
            <v>10</v>
          </cell>
        </row>
        <row r="290">
          <cell r="B290" t="str">
            <v>HIDDEN: The FCO Plays</v>
          </cell>
          <cell r="C290" t="str">
            <v>A play performed at the FCO Global Summit on the Preventing Sexual Violence Initiative, hosted by William Hague and Angelina Jolie</v>
          </cell>
          <cell r="D290">
            <v>1500</v>
          </cell>
          <cell r="E290">
            <v>0</v>
          </cell>
          <cell r="F290" t="str">
            <v>failed</v>
          </cell>
          <cell r="G290" t="str">
            <v>GB</v>
          </cell>
          <cell r="H290" t="str">
            <v>GBP</v>
          </cell>
          <cell r="I290">
            <v>1403348400</v>
          </cell>
          <cell r="J290">
            <v>1401058295</v>
          </cell>
          <cell r="K290" t="b">
            <v>0</v>
          </cell>
          <cell r="L290">
            <v>0</v>
          </cell>
          <cell r="M290" t="b">
            <v>0</v>
          </cell>
          <cell r="N290" t="str">
            <v>theater/plays</v>
          </cell>
          <cell r="O290">
            <v>0</v>
          </cell>
          <cell r="P290">
            <v>0</v>
          </cell>
        </row>
        <row r="291">
          <cell r="B291" t="str">
            <v>Summer Adaptation of Fallen Angels</v>
          </cell>
          <cell r="C291" t="str">
            <v>We're high school students directing a film adaptation of the play, Fallen Angels, written by NoÃ«l Coward and set in the 1920's.</v>
          </cell>
          <cell r="D291">
            <v>1200</v>
          </cell>
          <cell r="E291">
            <v>0</v>
          </cell>
          <cell r="F291" t="str">
            <v>failed</v>
          </cell>
          <cell r="G291" t="str">
            <v>US</v>
          </cell>
          <cell r="H291" t="str">
            <v>USD</v>
          </cell>
          <cell r="I291">
            <v>1465790400</v>
          </cell>
          <cell r="J291">
            <v>1462210950</v>
          </cell>
          <cell r="K291" t="b">
            <v>0</v>
          </cell>
          <cell r="L291">
            <v>0</v>
          </cell>
          <cell r="M291" t="b">
            <v>0</v>
          </cell>
          <cell r="N291" t="str">
            <v>theater/plays</v>
          </cell>
          <cell r="O291">
            <v>0</v>
          </cell>
          <cell r="P291">
            <v>0</v>
          </cell>
        </row>
        <row r="292">
          <cell r="B292" t="str">
            <v>KabarettstÃ¼ck "Dicht in da Nochtschicht"</v>
          </cell>
          <cell r="C292" t="str">
            <v>Zwei ausgebildete Schauspieler, ein Musiker - gemeinsam bringt man ein waschechtes KabarettstÃ¼ck auf die BÃ¼hne.</v>
          </cell>
          <cell r="D292">
            <v>550</v>
          </cell>
          <cell r="E292">
            <v>30</v>
          </cell>
          <cell r="F292" t="str">
            <v>failed</v>
          </cell>
          <cell r="G292" t="str">
            <v>AT</v>
          </cell>
          <cell r="H292" t="str">
            <v>EUR</v>
          </cell>
          <cell r="I292">
            <v>1483535180</v>
          </cell>
          <cell r="J292">
            <v>1480943180</v>
          </cell>
          <cell r="K292" t="b">
            <v>0</v>
          </cell>
          <cell r="L292">
            <v>1</v>
          </cell>
          <cell r="M292" t="b">
            <v>0</v>
          </cell>
          <cell r="N292" t="str">
            <v>theater/plays</v>
          </cell>
          <cell r="O292">
            <v>5</v>
          </cell>
          <cell r="P292">
            <v>30</v>
          </cell>
        </row>
        <row r="293">
          <cell r="B293" t="str">
            <v>Haberdasher Theatre Inc. : Richard Greenbergâ€™s, The Maderati</v>
          </cell>
          <cell r="C293" t="str">
            <v>The Maderati: A bitingly witty absurdest comedy, which pokes wickedly perceptive fun at NY artist lifestyle.</v>
          </cell>
          <cell r="D293">
            <v>7500</v>
          </cell>
          <cell r="E293">
            <v>2366</v>
          </cell>
          <cell r="F293" t="str">
            <v>failed</v>
          </cell>
          <cell r="G293" t="str">
            <v>US</v>
          </cell>
          <cell r="H293" t="str">
            <v>USD</v>
          </cell>
          <cell r="I293">
            <v>1433723033</v>
          </cell>
          <cell r="J293">
            <v>1428539033</v>
          </cell>
          <cell r="K293" t="b">
            <v>0</v>
          </cell>
          <cell r="L293">
            <v>39</v>
          </cell>
          <cell r="M293" t="b">
            <v>0</v>
          </cell>
          <cell r="N293" t="str">
            <v>theater/plays</v>
          </cell>
          <cell r="O293">
            <v>32</v>
          </cell>
          <cell r="P293">
            <v>60.67</v>
          </cell>
        </row>
        <row r="294">
          <cell r="B294" t="str">
            <v>SIN, The Stage Play-Spreading Awareness One City At A Time</v>
          </cell>
          <cell r="C294" t="str">
            <v>SIN, has an important message, outstanding music, uplifting performances and amazing entertainment. SIN, is a "must see" for everyone!</v>
          </cell>
          <cell r="D294">
            <v>8000</v>
          </cell>
          <cell r="E294">
            <v>0</v>
          </cell>
          <cell r="F294" t="str">
            <v>failed</v>
          </cell>
          <cell r="G294" t="str">
            <v>US</v>
          </cell>
          <cell r="H294" t="str">
            <v>USD</v>
          </cell>
          <cell r="I294">
            <v>1432917394</v>
          </cell>
          <cell r="J294">
            <v>1429029394</v>
          </cell>
          <cell r="K294" t="b">
            <v>0</v>
          </cell>
          <cell r="L294">
            <v>0</v>
          </cell>
          <cell r="M294" t="b">
            <v>0</v>
          </cell>
          <cell r="N294" t="str">
            <v>theater/plays</v>
          </cell>
          <cell r="O294">
            <v>0</v>
          </cell>
          <cell r="P294">
            <v>0</v>
          </cell>
        </row>
        <row r="295">
          <cell r="B295" t="str">
            <v>COLOR ME</v>
          </cell>
          <cell r="C295" t="str">
            <v>Dark secrets come to light when Mariah meets Stella. They find a way to face the south's largest elephant in the room: RACISM.</v>
          </cell>
          <cell r="D295">
            <v>2000</v>
          </cell>
          <cell r="E295">
            <v>0</v>
          </cell>
          <cell r="F295" t="str">
            <v>failed</v>
          </cell>
          <cell r="G295" t="str">
            <v>US</v>
          </cell>
          <cell r="H295" t="str">
            <v>USD</v>
          </cell>
          <cell r="I295">
            <v>1464031265</v>
          </cell>
          <cell r="J295">
            <v>1458847265</v>
          </cell>
          <cell r="K295" t="b">
            <v>0</v>
          </cell>
          <cell r="L295">
            <v>0</v>
          </cell>
          <cell r="M295" t="b">
            <v>0</v>
          </cell>
          <cell r="N295" t="str">
            <v>theater/plays</v>
          </cell>
          <cell r="O295">
            <v>0</v>
          </cell>
          <cell r="P295">
            <v>0</v>
          </cell>
        </row>
        <row r="296">
          <cell r="B296" t="str">
            <v>Hurricane Katrina 10th Anniversary: Brothers from the Bottom</v>
          </cell>
          <cell r="C296" t="str">
            <v>Wendell Pierce stars in Brothers from the Bottom by Jackie Alexander to mark Hurricane Katrinaâ€™s 10th Anniversary. June 2015 in NoLA.</v>
          </cell>
          <cell r="D296">
            <v>35000</v>
          </cell>
          <cell r="E296">
            <v>70</v>
          </cell>
          <cell r="F296" t="str">
            <v>failed</v>
          </cell>
          <cell r="G296" t="str">
            <v>US</v>
          </cell>
          <cell r="H296" t="str">
            <v>USD</v>
          </cell>
          <cell r="I296">
            <v>1432913659</v>
          </cell>
          <cell r="J296">
            <v>1430321659</v>
          </cell>
          <cell r="K296" t="b">
            <v>0</v>
          </cell>
          <cell r="L296">
            <v>3</v>
          </cell>
          <cell r="M296" t="b">
            <v>0</v>
          </cell>
          <cell r="N296" t="str">
            <v>theater/plays</v>
          </cell>
          <cell r="O296">
            <v>0</v>
          </cell>
          <cell r="P296">
            <v>23.33</v>
          </cell>
        </row>
        <row r="297">
          <cell r="B297" t="str">
            <v>100, Acre Wood</v>
          </cell>
          <cell r="C297" t="str">
            <v>NonSens!cal tackles the struggles of four people with mental health issues/disorders inspired by A.A Milne's Winnie the Pooh</v>
          </cell>
          <cell r="D297">
            <v>500</v>
          </cell>
          <cell r="E297">
            <v>5</v>
          </cell>
          <cell r="F297" t="str">
            <v>failed</v>
          </cell>
          <cell r="G297" t="str">
            <v>GB</v>
          </cell>
          <cell r="H297" t="str">
            <v>GBP</v>
          </cell>
          <cell r="I297">
            <v>1461406600</v>
          </cell>
          <cell r="J297">
            <v>1458814600</v>
          </cell>
          <cell r="K297" t="b">
            <v>0</v>
          </cell>
          <cell r="L297">
            <v>1</v>
          </cell>
          <cell r="M297" t="b">
            <v>0</v>
          </cell>
          <cell r="N297" t="str">
            <v>theater/plays</v>
          </cell>
          <cell r="O297">
            <v>1</v>
          </cell>
          <cell r="P297">
            <v>5</v>
          </cell>
        </row>
        <row r="298">
          <cell r="B298" t="str">
            <v>Romeo and Juliet...Choose Your Own Ending</v>
          </cell>
          <cell r="C298" t="str">
            <v>Romeo and Juliet: Wouldn't it be great if they didn't all die at the end? Now YOU get to control the fate of these timeless characters!</v>
          </cell>
          <cell r="D298">
            <v>8000</v>
          </cell>
          <cell r="E298">
            <v>311</v>
          </cell>
          <cell r="F298" t="str">
            <v>failed</v>
          </cell>
          <cell r="G298" t="str">
            <v>US</v>
          </cell>
          <cell r="H298" t="str">
            <v>USD</v>
          </cell>
          <cell r="I298">
            <v>1409962211</v>
          </cell>
          <cell r="J298">
            <v>1407370211</v>
          </cell>
          <cell r="K298" t="b">
            <v>0</v>
          </cell>
          <cell r="L298">
            <v>13</v>
          </cell>
          <cell r="M298" t="b">
            <v>0</v>
          </cell>
          <cell r="N298" t="str">
            <v>theater/plays</v>
          </cell>
          <cell r="O298">
            <v>4</v>
          </cell>
          <cell r="P298">
            <v>23.92</v>
          </cell>
        </row>
        <row r="299">
          <cell r="B299" t="str">
            <v>The Divideâ€ A Great New Controversial Play.</v>
          </cell>
          <cell r="C299" t="str">
            <v>Set in Southern America â€œThe Divideâ€ is a stage play that touches on the issues that are forefront in America and the world.</v>
          </cell>
          <cell r="D299">
            <v>4500</v>
          </cell>
          <cell r="E299">
            <v>0</v>
          </cell>
          <cell r="F299" t="str">
            <v>failed</v>
          </cell>
          <cell r="G299" t="str">
            <v>IE</v>
          </cell>
          <cell r="H299" t="str">
            <v>EUR</v>
          </cell>
          <cell r="I299">
            <v>1454109420</v>
          </cell>
          <cell r="J299">
            <v>1453334629</v>
          </cell>
          <cell r="K299" t="b">
            <v>0</v>
          </cell>
          <cell r="L299">
            <v>0</v>
          </cell>
          <cell r="M299" t="b">
            <v>0</v>
          </cell>
          <cell r="N299" t="str">
            <v>theater/plays</v>
          </cell>
          <cell r="O299">
            <v>0</v>
          </cell>
          <cell r="P299">
            <v>0</v>
          </cell>
        </row>
        <row r="300">
          <cell r="B300" t="str">
            <v>Freedom Train</v>
          </cell>
          <cell r="C300" t="str">
            <v>Just one time back to the past on the Freedom Train will open your eyes and your lives will never ever be the same!</v>
          </cell>
          <cell r="D300">
            <v>5000</v>
          </cell>
          <cell r="E300">
            <v>95</v>
          </cell>
          <cell r="F300" t="str">
            <v>failed</v>
          </cell>
          <cell r="G300" t="str">
            <v>US</v>
          </cell>
          <cell r="H300" t="str">
            <v>USD</v>
          </cell>
          <cell r="I300">
            <v>1403312703</v>
          </cell>
          <cell r="J300">
            <v>1400720703</v>
          </cell>
          <cell r="K300" t="b">
            <v>0</v>
          </cell>
          <cell r="L300">
            <v>6</v>
          </cell>
          <cell r="M300" t="b">
            <v>0</v>
          </cell>
          <cell r="N300" t="str">
            <v>theater/plays</v>
          </cell>
          <cell r="O300">
            <v>2</v>
          </cell>
          <cell r="P300">
            <v>15.83</v>
          </cell>
        </row>
        <row r="301">
          <cell r="B301" t="str">
            <v>Eighteen Months- A Love Story Interrupted</v>
          </cell>
          <cell r="C301" t="str">
            <v>Much has been written by women on breast cancer. Yet, there is little that has been written for the theatre on this by men. I have!</v>
          </cell>
          <cell r="D301">
            <v>9500</v>
          </cell>
          <cell r="E301">
            <v>0</v>
          </cell>
          <cell r="F301" t="str">
            <v>failed</v>
          </cell>
          <cell r="G301" t="str">
            <v>CA</v>
          </cell>
          <cell r="H301" t="str">
            <v>CAD</v>
          </cell>
          <cell r="I301">
            <v>1410669297</v>
          </cell>
          <cell r="J301">
            <v>1405485297</v>
          </cell>
          <cell r="K301" t="b">
            <v>0</v>
          </cell>
          <cell r="L301">
            <v>0</v>
          </cell>
          <cell r="M301" t="b">
            <v>0</v>
          </cell>
          <cell r="N301" t="str">
            <v>theater/plays</v>
          </cell>
          <cell r="O301">
            <v>0</v>
          </cell>
          <cell r="P301">
            <v>0</v>
          </cell>
        </row>
        <row r="302">
          <cell r="B302" t="str">
            <v>Ultimate Political Selfie!</v>
          </cell>
          <cell r="C302" t="str">
            <v>Almost Random Theatre's play about a candidate - with no policies - who is seeking election in May 2015</v>
          </cell>
          <cell r="D302">
            <v>1000</v>
          </cell>
          <cell r="E302">
            <v>417</v>
          </cell>
          <cell r="F302" t="str">
            <v>failed</v>
          </cell>
          <cell r="G302" t="str">
            <v>GB</v>
          </cell>
          <cell r="H302" t="str">
            <v>GBP</v>
          </cell>
          <cell r="I302">
            <v>1431018719</v>
          </cell>
          <cell r="J302">
            <v>1429290719</v>
          </cell>
          <cell r="K302" t="b">
            <v>0</v>
          </cell>
          <cell r="L302">
            <v>14</v>
          </cell>
          <cell r="M302" t="b">
            <v>0</v>
          </cell>
          <cell r="N302" t="str">
            <v>theater/plays</v>
          </cell>
          <cell r="O302">
            <v>42</v>
          </cell>
          <cell r="P302">
            <v>29.79</v>
          </cell>
        </row>
        <row r="303">
          <cell r="B303" t="str">
            <v>STAGE READING for TETCNY</v>
          </cell>
          <cell r="C303" t="str">
            <v>Raising funds to have a private stage reading for an upcoming play from THE ENSEMBLE THEATRE COMPANY OF NEW YORK (www.tetcny.org)</v>
          </cell>
          <cell r="D303">
            <v>600</v>
          </cell>
          <cell r="E303">
            <v>300</v>
          </cell>
          <cell r="F303" t="str">
            <v>failed</v>
          </cell>
          <cell r="G303" t="str">
            <v>US</v>
          </cell>
          <cell r="H303" t="str">
            <v>USD</v>
          </cell>
          <cell r="I303">
            <v>1454110440</v>
          </cell>
          <cell r="J303">
            <v>1451607071</v>
          </cell>
          <cell r="K303" t="b">
            <v>0</v>
          </cell>
          <cell r="L303">
            <v>5</v>
          </cell>
          <cell r="M303" t="b">
            <v>0</v>
          </cell>
          <cell r="N303" t="str">
            <v>theater/plays</v>
          </cell>
          <cell r="O303">
            <v>50</v>
          </cell>
          <cell r="P303">
            <v>60</v>
          </cell>
        </row>
        <row r="304">
          <cell r="B304" t="str">
            <v>The JOkeress Going Live</v>
          </cell>
          <cell r="C304" t="str">
            <v>This will be the fifth play of The Jokeress, based on the ebook/paperback novelette series. It is scifi, suspense, terror, and noir.</v>
          </cell>
          <cell r="D304">
            <v>3000</v>
          </cell>
          <cell r="E304">
            <v>146</v>
          </cell>
          <cell r="F304" t="str">
            <v>failed</v>
          </cell>
          <cell r="G304" t="str">
            <v>US</v>
          </cell>
          <cell r="H304" t="str">
            <v>USD</v>
          </cell>
          <cell r="I304">
            <v>1439069640</v>
          </cell>
          <cell r="J304">
            <v>1433897647</v>
          </cell>
          <cell r="K304" t="b">
            <v>0</v>
          </cell>
          <cell r="L304">
            <v>6</v>
          </cell>
          <cell r="M304" t="b">
            <v>0</v>
          </cell>
          <cell r="N304" t="str">
            <v>theater/plays</v>
          </cell>
          <cell r="O304">
            <v>5</v>
          </cell>
          <cell r="P304">
            <v>24.33</v>
          </cell>
        </row>
        <row r="305">
          <cell r="B305" t="str">
            <v>Los Tradicionales</v>
          </cell>
          <cell r="C305" t="str">
            <v>Somos una compaÃ±Ã­a de teatro independiente. Y en el 2017 queremos arrancar con el montaje de 3 obras.
3 elencos, 3 espacios.</v>
          </cell>
          <cell r="D305">
            <v>38000</v>
          </cell>
          <cell r="E305">
            <v>7500</v>
          </cell>
          <cell r="F305" t="str">
            <v>failed</v>
          </cell>
          <cell r="G305" t="str">
            <v>MX</v>
          </cell>
          <cell r="H305" t="str">
            <v>MXN</v>
          </cell>
          <cell r="I305">
            <v>1487613600</v>
          </cell>
          <cell r="J305">
            <v>1482444295</v>
          </cell>
          <cell r="K305" t="b">
            <v>0</v>
          </cell>
          <cell r="L305">
            <v>15</v>
          </cell>
          <cell r="M305" t="b">
            <v>0</v>
          </cell>
          <cell r="N305" t="str">
            <v>theater/plays</v>
          </cell>
          <cell r="O305">
            <v>20</v>
          </cell>
          <cell r="P305">
            <v>500</v>
          </cell>
        </row>
        <row r="306">
          <cell r="B306" t="str">
            <v>Gay Party Superposh 'Winter Wonderland'</v>
          </cell>
          <cell r="C306" t="str">
            <v>Een Gay Party in het centrum van Amersfoort. 
Een geweldige avond uit, met een show, optredens en DJ's.</v>
          </cell>
          <cell r="D306">
            <v>1000</v>
          </cell>
          <cell r="E306">
            <v>0</v>
          </cell>
          <cell r="F306" t="str">
            <v>failed</v>
          </cell>
          <cell r="G306" t="str">
            <v>NL</v>
          </cell>
          <cell r="H306" t="str">
            <v>EUR</v>
          </cell>
          <cell r="I306">
            <v>1417778880</v>
          </cell>
          <cell r="J306">
            <v>1415711095</v>
          </cell>
          <cell r="K306" t="b">
            <v>0</v>
          </cell>
          <cell r="L306">
            <v>0</v>
          </cell>
          <cell r="M306" t="b">
            <v>0</v>
          </cell>
          <cell r="N306" t="str">
            <v>theater/plays</v>
          </cell>
          <cell r="O306">
            <v>0</v>
          </cell>
          <cell r="P306">
            <v>0</v>
          </cell>
        </row>
        <row r="307">
          <cell r="B307" t="str">
            <v>Grover Theatre Company (GTC)</v>
          </cell>
          <cell r="C307" t="str">
            <v>A theatre company that will create works to inspire young people and get everyone involved.</v>
          </cell>
          <cell r="D307">
            <v>2000</v>
          </cell>
          <cell r="E307">
            <v>35</v>
          </cell>
          <cell r="F307" t="str">
            <v>failed</v>
          </cell>
          <cell r="G307" t="str">
            <v>AU</v>
          </cell>
          <cell r="H307" t="str">
            <v>AUD</v>
          </cell>
          <cell r="I307">
            <v>1444984904</v>
          </cell>
          <cell r="J307">
            <v>1439800904</v>
          </cell>
          <cell r="K307" t="b">
            <v>0</v>
          </cell>
          <cell r="L307">
            <v>1</v>
          </cell>
          <cell r="M307" t="b">
            <v>0</v>
          </cell>
          <cell r="N307" t="str">
            <v>theater/plays</v>
          </cell>
          <cell r="O307">
            <v>2</v>
          </cell>
          <cell r="P307">
            <v>35</v>
          </cell>
        </row>
        <row r="308">
          <cell r="B308" t="str">
            <v>Macbeth For President 2016</v>
          </cell>
          <cell r="C308" t="str">
            <v>The Bard's classic tale set in the 2016 Presidential Campaign. Power, corruption, greed, and conspiracy. How far are you willing to go?</v>
          </cell>
          <cell r="D308">
            <v>4000</v>
          </cell>
          <cell r="E308">
            <v>266</v>
          </cell>
          <cell r="F308" t="str">
            <v>failed</v>
          </cell>
          <cell r="G308" t="str">
            <v>US</v>
          </cell>
          <cell r="H308" t="str">
            <v>USD</v>
          </cell>
          <cell r="I308">
            <v>1466363576</v>
          </cell>
          <cell r="J308">
            <v>1461179576</v>
          </cell>
          <cell r="K308" t="b">
            <v>0</v>
          </cell>
          <cell r="L308">
            <v>9</v>
          </cell>
          <cell r="M308" t="b">
            <v>0</v>
          </cell>
          <cell r="N308" t="str">
            <v>theater/plays</v>
          </cell>
          <cell r="O308">
            <v>7</v>
          </cell>
          <cell r="P308">
            <v>29.56</v>
          </cell>
        </row>
        <row r="309">
          <cell r="B309" t="str">
            <v>Julius Caesar</v>
          </cell>
          <cell r="C309" t="str">
            <v>The University of Queensland Drama Production Course is putting on an adaptation of William Shakespeares Julius Caesar</v>
          </cell>
          <cell r="D309">
            <v>250</v>
          </cell>
          <cell r="E309">
            <v>80</v>
          </cell>
          <cell r="F309" t="str">
            <v>failed</v>
          </cell>
          <cell r="G309" t="str">
            <v>AU</v>
          </cell>
          <cell r="H309" t="str">
            <v>AUD</v>
          </cell>
          <cell r="I309">
            <v>1443103848</v>
          </cell>
          <cell r="J309">
            <v>1441894248</v>
          </cell>
          <cell r="K309" t="b">
            <v>0</v>
          </cell>
          <cell r="L309">
            <v>3</v>
          </cell>
          <cell r="M309" t="b">
            <v>0</v>
          </cell>
          <cell r="N309" t="str">
            <v>theater/plays</v>
          </cell>
          <cell r="O309">
            <v>32</v>
          </cell>
          <cell r="P309">
            <v>26.67</v>
          </cell>
        </row>
        <row r="310">
          <cell r="B310" t="str">
            <v>Get Your Life Back</v>
          </cell>
          <cell r="C310" t="str">
            <v>"Get Your Life Back" is a dynamic stage play that deals with true issues of life that reign in the lives of many people everyday.</v>
          </cell>
          <cell r="D310">
            <v>12700</v>
          </cell>
          <cell r="E310">
            <v>55</v>
          </cell>
          <cell r="F310" t="str">
            <v>failed</v>
          </cell>
          <cell r="G310" t="str">
            <v>US</v>
          </cell>
          <cell r="H310" t="str">
            <v>USD</v>
          </cell>
          <cell r="I310">
            <v>1403636229</v>
          </cell>
          <cell r="J310">
            <v>1401044229</v>
          </cell>
          <cell r="K310" t="b">
            <v>0</v>
          </cell>
          <cell r="L310">
            <v>3</v>
          </cell>
          <cell r="M310" t="b">
            <v>0</v>
          </cell>
          <cell r="N310" t="str">
            <v>theater/plays</v>
          </cell>
          <cell r="O310">
            <v>0</v>
          </cell>
          <cell r="P310">
            <v>18.329999999999998</v>
          </cell>
        </row>
        <row r="311">
          <cell r="B311" t="str">
            <v>Equality Theatre</v>
          </cell>
          <cell r="C311" t="str">
            <v>I would like to start a Acting Company that supports and includes LGBTQ youth and young adults in very conservative North Texas</v>
          </cell>
          <cell r="D311">
            <v>50000</v>
          </cell>
          <cell r="E311">
            <v>20</v>
          </cell>
          <cell r="F311" t="str">
            <v>failed</v>
          </cell>
          <cell r="G311" t="str">
            <v>US</v>
          </cell>
          <cell r="H311" t="str">
            <v>USD</v>
          </cell>
          <cell r="I311">
            <v>1410279123</v>
          </cell>
          <cell r="J311">
            <v>1405095123</v>
          </cell>
          <cell r="K311" t="b">
            <v>0</v>
          </cell>
          <cell r="L311">
            <v>1</v>
          </cell>
          <cell r="M311" t="b">
            <v>0</v>
          </cell>
          <cell r="N311" t="str">
            <v>theater/plays</v>
          </cell>
          <cell r="O311">
            <v>0</v>
          </cell>
          <cell r="P311">
            <v>20</v>
          </cell>
        </row>
        <row r="312">
          <cell r="B312" t="str">
            <v>'Haunting Julia' by Alan Ayckbourn</v>
          </cell>
          <cell r="C312" t="str">
            <v>Accessible, original theatre for all!</v>
          </cell>
          <cell r="D312">
            <v>2500</v>
          </cell>
          <cell r="E312">
            <v>40</v>
          </cell>
          <cell r="F312" t="str">
            <v>failed</v>
          </cell>
          <cell r="G312" t="str">
            <v>GB</v>
          </cell>
          <cell r="H312" t="str">
            <v>GBP</v>
          </cell>
          <cell r="I312">
            <v>1437139080</v>
          </cell>
          <cell r="J312">
            <v>1434552207</v>
          </cell>
          <cell r="K312" t="b">
            <v>0</v>
          </cell>
          <cell r="L312">
            <v>3</v>
          </cell>
          <cell r="M312" t="b">
            <v>0</v>
          </cell>
          <cell r="N312" t="str">
            <v>theater/plays</v>
          </cell>
          <cell r="O312">
            <v>2</v>
          </cell>
          <cell r="P312">
            <v>13.33</v>
          </cell>
        </row>
        <row r="313">
          <cell r="B313" t="str">
            <v>FRINGE 2015 by YER Productions</v>
          </cell>
          <cell r="C313" t="str">
            <v>Prepare to be Swept Away. Three short plays from three master playwrights; LANDFALL, SNIPER and DANGERS of TOBACCO!</v>
          </cell>
          <cell r="D313">
            <v>2888</v>
          </cell>
          <cell r="E313">
            <v>0</v>
          </cell>
          <cell r="F313" t="str">
            <v>failed</v>
          </cell>
          <cell r="G313" t="str">
            <v>US</v>
          </cell>
          <cell r="H313" t="str">
            <v>USD</v>
          </cell>
          <cell r="I313">
            <v>1420512259</v>
          </cell>
          <cell r="J313">
            <v>1415328259</v>
          </cell>
          <cell r="K313" t="b">
            <v>0</v>
          </cell>
          <cell r="L313">
            <v>0</v>
          </cell>
          <cell r="M313" t="b">
            <v>0</v>
          </cell>
          <cell r="N313" t="str">
            <v>theater/plays</v>
          </cell>
          <cell r="O313">
            <v>0</v>
          </cell>
          <cell r="P313">
            <v>0</v>
          </cell>
        </row>
        <row r="314">
          <cell r="B314" t="str">
            <v>Church Folk Can Be Dangerous People</v>
          </cell>
          <cell r="C314" t="str">
            <v>The reality is dark, sinister. The milieu is not as friendly as it claims. What is this place? Where is it? Is it your local church?</v>
          </cell>
          <cell r="D314">
            <v>5000</v>
          </cell>
          <cell r="E314">
            <v>45</v>
          </cell>
          <cell r="F314" t="str">
            <v>failed</v>
          </cell>
          <cell r="G314" t="str">
            <v>US</v>
          </cell>
          <cell r="H314" t="str">
            <v>USD</v>
          </cell>
          <cell r="I314">
            <v>1476482400</v>
          </cell>
          <cell r="J314">
            <v>1473893721</v>
          </cell>
          <cell r="K314" t="b">
            <v>0</v>
          </cell>
          <cell r="L314">
            <v>2</v>
          </cell>
          <cell r="M314" t="b">
            <v>0</v>
          </cell>
          <cell r="N314" t="str">
            <v>theater/plays</v>
          </cell>
          <cell r="O314">
            <v>1</v>
          </cell>
          <cell r="P314">
            <v>22.5</v>
          </cell>
        </row>
        <row r="315">
          <cell r="B315" t="str">
            <v>A Midsummer Night's Dream</v>
          </cell>
          <cell r="C315" t="str">
            <v>This production is being put together by Wilson's newest professional theater company, the Wyldepine Players in conjunction w/ Taiplab</v>
          </cell>
          <cell r="D315">
            <v>2500</v>
          </cell>
          <cell r="E315">
            <v>504</v>
          </cell>
          <cell r="F315" t="str">
            <v>failed</v>
          </cell>
          <cell r="G315" t="str">
            <v>US</v>
          </cell>
          <cell r="H315" t="str">
            <v>USD</v>
          </cell>
          <cell r="I315">
            <v>1467604800</v>
          </cell>
          <cell r="J315">
            <v>1465533672</v>
          </cell>
          <cell r="K315" t="b">
            <v>0</v>
          </cell>
          <cell r="L315">
            <v>10</v>
          </cell>
          <cell r="M315" t="b">
            <v>0</v>
          </cell>
          <cell r="N315" t="str">
            <v>theater/plays</v>
          </cell>
          <cell r="O315">
            <v>20</v>
          </cell>
          <cell r="P315">
            <v>50.4</v>
          </cell>
        </row>
        <row r="316">
          <cell r="B316" t="str">
            <v>Becoming UNZIPPED</v>
          </cell>
          <cell r="C316" t="str">
            <v>7 billion people &amp; most of us feel alone.  It's time we become emotionally unzipped.  "Unzipped" a new play about men &amp; relationships.</v>
          </cell>
          <cell r="D316">
            <v>15000</v>
          </cell>
          <cell r="E316">
            <v>6301.76</v>
          </cell>
          <cell r="F316" t="str">
            <v>failed</v>
          </cell>
          <cell r="G316" t="str">
            <v>US</v>
          </cell>
          <cell r="H316" t="str">
            <v>USD</v>
          </cell>
          <cell r="I316">
            <v>1475697054</v>
          </cell>
          <cell r="J316">
            <v>1473105054</v>
          </cell>
          <cell r="K316" t="b">
            <v>0</v>
          </cell>
          <cell r="L316">
            <v>60</v>
          </cell>
          <cell r="M316" t="b">
            <v>0</v>
          </cell>
          <cell r="N316" t="str">
            <v>theater/plays</v>
          </cell>
          <cell r="O316">
            <v>42</v>
          </cell>
          <cell r="P316">
            <v>105.03</v>
          </cell>
        </row>
        <row r="317">
          <cell r="B317" t="str">
            <v>Theatre West97 - not-for-profit run Youth Theatre Program</v>
          </cell>
          <cell r="C317" t="str">
            <v>We provide performing arts training and experience to young people of low income families in NYC, building confidence and self esteem</v>
          </cell>
          <cell r="D317">
            <v>20000</v>
          </cell>
          <cell r="E317">
            <v>177</v>
          </cell>
          <cell r="F317" t="str">
            <v>failed</v>
          </cell>
          <cell r="G317" t="str">
            <v>US</v>
          </cell>
          <cell r="H317" t="str">
            <v>USD</v>
          </cell>
          <cell r="I317">
            <v>1468937681</v>
          </cell>
          <cell r="J317">
            <v>1466345681</v>
          </cell>
          <cell r="K317" t="b">
            <v>0</v>
          </cell>
          <cell r="L317">
            <v>5</v>
          </cell>
          <cell r="M317" t="b">
            <v>0</v>
          </cell>
          <cell r="N317" t="str">
            <v>theater/plays</v>
          </cell>
          <cell r="O317">
            <v>1</v>
          </cell>
          <cell r="P317">
            <v>35.4</v>
          </cell>
        </row>
        <row r="318">
          <cell r="B318" t="str">
            <v>America is at the Mall: A Post 9/11 Happily  Never After</v>
          </cell>
          <cell r="C318" t="str">
            <v>The war in Iraq changed everything -one journey from the safe haven of the 99% to the shadows of veteran. How would you persevere?</v>
          </cell>
          <cell r="D318">
            <v>5000</v>
          </cell>
          <cell r="E318">
            <v>750</v>
          </cell>
          <cell r="F318" t="str">
            <v>failed</v>
          </cell>
          <cell r="G318" t="str">
            <v>US</v>
          </cell>
          <cell r="H318" t="str">
            <v>USD</v>
          </cell>
          <cell r="I318">
            <v>1400301165</v>
          </cell>
          <cell r="J318">
            <v>1397709165</v>
          </cell>
          <cell r="K318" t="b">
            <v>0</v>
          </cell>
          <cell r="L318">
            <v>9</v>
          </cell>
          <cell r="M318" t="b">
            <v>0</v>
          </cell>
          <cell r="N318" t="str">
            <v>theater/plays</v>
          </cell>
          <cell r="O318">
            <v>15</v>
          </cell>
          <cell r="P318">
            <v>83.33</v>
          </cell>
        </row>
        <row r="319">
          <cell r="B319" t="str">
            <v>The Bill Cosby Assault, a play</v>
          </cell>
          <cell r="C319" t="str">
            <v>America's dad or serial rapist? Or both? The stories of the Bill Cosby accusers and the society so skeptical of them.</v>
          </cell>
          <cell r="D319">
            <v>10000</v>
          </cell>
          <cell r="E319">
            <v>467</v>
          </cell>
          <cell r="F319" t="str">
            <v>failed</v>
          </cell>
          <cell r="G319" t="str">
            <v>US</v>
          </cell>
          <cell r="H319" t="str">
            <v>USD</v>
          </cell>
          <cell r="I319">
            <v>1419183813</v>
          </cell>
          <cell r="J319">
            <v>1417455813</v>
          </cell>
          <cell r="K319" t="b">
            <v>0</v>
          </cell>
          <cell r="L319">
            <v>13</v>
          </cell>
          <cell r="M319" t="b">
            <v>0</v>
          </cell>
          <cell r="N319" t="str">
            <v>theater/plays</v>
          </cell>
          <cell r="O319">
            <v>5</v>
          </cell>
          <cell r="P319">
            <v>35.92</v>
          </cell>
        </row>
        <row r="320">
          <cell r="B320" t="str">
            <v>Loud Arts</v>
          </cell>
          <cell r="C320" t="str">
            <v>Local Theatre group in Loudoun County, Virginia. Looking for funds to start producing shows!</v>
          </cell>
          <cell r="D320">
            <v>3000</v>
          </cell>
          <cell r="E320">
            <v>0</v>
          </cell>
          <cell r="F320" t="str">
            <v>failed</v>
          </cell>
          <cell r="G320" t="str">
            <v>US</v>
          </cell>
          <cell r="H320" t="str">
            <v>USD</v>
          </cell>
          <cell r="I320">
            <v>1434768438</v>
          </cell>
          <cell r="J320">
            <v>1429584438</v>
          </cell>
          <cell r="K320" t="b">
            <v>0</v>
          </cell>
          <cell r="L320">
            <v>0</v>
          </cell>
          <cell r="M320" t="b">
            <v>0</v>
          </cell>
          <cell r="N320" t="str">
            <v>theater/plays</v>
          </cell>
          <cell r="O320">
            <v>0</v>
          </cell>
          <cell r="P320">
            <v>0</v>
          </cell>
        </row>
        <row r="321">
          <cell r="B321" t="str">
            <v>"Fortune's Child" by Mark Scharf</v>
          </cell>
          <cell r="C321" t="str">
            <v>DC/Baltimore AEA actors band together produce a world premiere of a touching, bittersweet, award winning play about letting go to live</v>
          </cell>
          <cell r="D321">
            <v>2500</v>
          </cell>
          <cell r="E321">
            <v>953</v>
          </cell>
          <cell r="F321" t="str">
            <v>failed</v>
          </cell>
          <cell r="G321" t="str">
            <v>US</v>
          </cell>
          <cell r="H321" t="str">
            <v>USD</v>
          </cell>
          <cell r="I321">
            <v>1422473831</v>
          </cell>
          <cell r="J321">
            <v>1419881831</v>
          </cell>
          <cell r="K321" t="b">
            <v>0</v>
          </cell>
          <cell r="L321">
            <v>8</v>
          </cell>
          <cell r="M321" t="b">
            <v>0</v>
          </cell>
          <cell r="N321" t="str">
            <v>theater/plays</v>
          </cell>
          <cell r="O321">
            <v>38</v>
          </cell>
          <cell r="P321">
            <v>119.13</v>
          </cell>
        </row>
        <row r="322">
          <cell r="B322" t="str">
            <v>Lead Players Theatre Company</v>
          </cell>
          <cell r="C322" t="str">
            <v>We present Classics made for the 21st Century and we need a space! Please help us rent a space for The Importance of Being Earnest!</v>
          </cell>
          <cell r="D322">
            <v>5000</v>
          </cell>
          <cell r="E322">
            <v>271</v>
          </cell>
          <cell r="F322" t="str">
            <v>failed</v>
          </cell>
          <cell r="G322" t="str">
            <v>US</v>
          </cell>
          <cell r="H322" t="str">
            <v>USD</v>
          </cell>
          <cell r="I322">
            <v>1484684186</v>
          </cell>
          <cell r="J322">
            <v>1482092186</v>
          </cell>
          <cell r="K322" t="b">
            <v>0</v>
          </cell>
          <cell r="L322">
            <v>3</v>
          </cell>
          <cell r="M322" t="b">
            <v>0</v>
          </cell>
          <cell r="N322" t="str">
            <v>theater/plays</v>
          </cell>
          <cell r="O322">
            <v>5</v>
          </cell>
          <cell r="P322">
            <v>90.33</v>
          </cell>
        </row>
        <row r="323">
          <cell r="B323" t="str">
            <v>Right Tracey!</v>
          </cell>
          <cell r="C323" t="str">
            <v>Play about Tracey a gay man trapped in his room by his Bible thumping mother. He finds love but the room can not keep the love alive.</v>
          </cell>
          <cell r="D323">
            <v>20000</v>
          </cell>
          <cell r="E323">
            <v>7</v>
          </cell>
          <cell r="F323" t="str">
            <v>failed</v>
          </cell>
          <cell r="G323" t="str">
            <v>US</v>
          </cell>
          <cell r="H323" t="str">
            <v>USD</v>
          </cell>
          <cell r="I323">
            <v>1462417493</v>
          </cell>
          <cell r="J323">
            <v>1459825493</v>
          </cell>
          <cell r="K323" t="b">
            <v>0</v>
          </cell>
          <cell r="L323">
            <v>3</v>
          </cell>
          <cell r="M323" t="b">
            <v>0</v>
          </cell>
          <cell r="N323" t="str">
            <v>theater/plays</v>
          </cell>
          <cell r="O323">
            <v>0</v>
          </cell>
          <cell r="P323">
            <v>2.33</v>
          </cell>
        </row>
        <row r="324">
          <cell r="B324" t="str">
            <v>The Sins of Bad People  Urban Stage Play</v>
          </cell>
          <cell r="C324" t="str">
            <v>Charlotte NC playwright looking to showcase a series of three stage plays.  Plays are funny, completed and ready to run!</v>
          </cell>
          <cell r="D324">
            <v>150000</v>
          </cell>
          <cell r="E324">
            <v>0</v>
          </cell>
          <cell r="F324" t="str">
            <v>failed</v>
          </cell>
          <cell r="G324" t="str">
            <v>US</v>
          </cell>
          <cell r="H324" t="str">
            <v>USD</v>
          </cell>
          <cell r="I324">
            <v>1437069079</v>
          </cell>
          <cell r="J324">
            <v>1434477079</v>
          </cell>
          <cell r="K324" t="b">
            <v>0</v>
          </cell>
          <cell r="L324">
            <v>0</v>
          </cell>
          <cell r="M324" t="b">
            <v>0</v>
          </cell>
          <cell r="N324" t="str">
            <v>theater/plays</v>
          </cell>
          <cell r="O324">
            <v>0</v>
          </cell>
          <cell r="P324">
            <v>0</v>
          </cell>
        </row>
        <row r="325">
          <cell r="B325" t="str">
            <v>COLLABORATION: WARHOL &amp; BASQUIAT</v>
          </cell>
          <cell r="C325" t="str">
            <v>Two of the 20th Centuryâ€™s Greatest Artists 
navigate the perilous terrain of Art &amp; Fame 
in a historic Collaboration.</v>
          </cell>
          <cell r="D325">
            <v>6000</v>
          </cell>
          <cell r="E325">
            <v>650</v>
          </cell>
          <cell r="F325" t="str">
            <v>failed</v>
          </cell>
          <cell r="G325" t="str">
            <v>US</v>
          </cell>
          <cell r="H325" t="str">
            <v>USD</v>
          </cell>
          <cell r="I325">
            <v>1480525200</v>
          </cell>
          <cell r="J325">
            <v>1477781724</v>
          </cell>
          <cell r="K325" t="b">
            <v>0</v>
          </cell>
          <cell r="L325">
            <v>6</v>
          </cell>
          <cell r="M325" t="b">
            <v>0</v>
          </cell>
          <cell r="N325" t="str">
            <v>theater/plays</v>
          </cell>
          <cell r="O325">
            <v>11</v>
          </cell>
          <cell r="P325">
            <v>108.33</v>
          </cell>
        </row>
        <row r="326">
          <cell r="B326" t="str">
            <v>(TBC) I'M JUST HERE TO BUY SOY SAUCE by Jingan Young</v>
          </cell>
          <cell r="C326" t="str">
            <v>World premiere of "I'm Just Here to Buy Soy Sauce", a play about China &amp; the UK housing crisis by Jingan Young location TBC</v>
          </cell>
          <cell r="D326">
            <v>3000</v>
          </cell>
          <cell r="E326">
            <v>63</v>
          </cell>
          <cell r="F326" t="str">
            <v>failed</v>
          </cell>
          <cell r="G326" t="str">
            <v>GB</v>
          </cell>
          <cell r="H326" t="str">
            <v>GBP</v>
          </cell>
          <cell r="I326">
            <v>1435934795</v>
          </cell>
          <cell r="J326">
            <v>1430750795</v>
          </cell>
          <cell r="K326" t="b">
            <v>0</v>
          </cell>
          <cell r="L326">
            <v>4</v>
          </cell>
          <cell r="M326" t="b">
            <v>0</v>
          </cell>
          <cell r="N326" t="str">
            <v>theater/plays</v>
          </cell>
          <cell r="O326">
            <v>2</v>
          </cell>
          <cell r="P326">
            <v>15.75</v>
          </cell>
        </row>
        <row r="327">
          <cell r="B327" t="str">
            <v>Girls, Ladies and Women - A Gospel Drama</v>
          </cell>
          <cell r="C327" t="str">
            <v>She that fines a husband? Wait, is that right? Girl... you better check yourself, before you wreck yourself!</v>
          </cell>
          <cell r="D327">
            <v>11200</v>
          </cell>
          <cell r="E327">
            <v>29</v>
          </cell>
          <cell r="F327" t="str">
            <v>failed</v>
          </cell>
          <cell r="G327" t="str">
            <v>US</v>
          </cell>
          <cell r="H327" t="str">
            <v>USD</v>
          </cell>
          <cell r="I327">
            <v>1453310661</v>
          </cell>
          <cell r="J327">
            <v>1450718661</v>
          </cell>
          <cell r="K327" t="b">
            <v>0</v>
          </cell>
          <cell r="L327">
            <v>1</v>
          </cell>
          <cell r="M327" t="b">
            <v>0</v>
          </cell>
          <cell r="N327" t="str">
            <v>theater/plays</v>
          </cell>
          <cell r="O327">
            <v>0</v>
          </cell>
          <cell r="P327">
            <v>29</v>
          </cell>
        </row>
        <row r="328">
          <cell r="B328" t="str">
            <v>BELIEF on the Isle of Skye</v>
          </cell>
          <cell r="C328" t="str">
            <v>BELIEF leaves res &amp; crosses nations, swims the Atlantic, landing on Isle where Salish meets Gaelic, where humanity transcends barriers</v>
          </cell>
          <cell r="D328">
            <v>12000</v>
          </cell>
          <cell r="E328">
            <v>2800</v>
          </cell>
          <cell r="F328" t="str">
            <v>failed</v>
          </cell>
          <cell r="G328" t="str">
            <v>US</v>
          </cell>
          <cell r="H328" t="str">
            <v>USD</v>
          </cell>
          <cell r="I328">
            <v>1440090300</v>
          </cell>
          <cell r="J328">
            <v>1436305452</v>
          </cell>
          <cell r="K328" t="b">
            <v>0</v>
          </cell>
          <cell r="L328">
            <v>29</v>
          </cell>
          <cell r="M328" t="b">
            <v>0</v>
          </cell>
          <cell r="N328" t="str">
            <v>theater/plays</v>
          </cell>
          <cell r="O328">
            <v>23</v>
          </cell>
          <cell r="P328">
            <v>96.55</v>
          </cell>
        </row>
        <row r="329">
          <cell r="B329" t="str">
            <v>"God's Pinatas" A Drama for the stage, with comic relief.</v>
          </cell>
          <cell r="C329" t="str">
            <v>"The struggles of Alzheimer's  &amp; Alcoholism. "Courage is the quiet voice at the end of the day, saying, I will try again tomorrow."</v>
          </cell>
          <cell r="D329">
            <v>5500</v>
          </cell>
          <cell r="E329">
            <v>0</v>
          </cell>
          <cell r="F329" t="str">
            <v>failed</v>
          </cell>
          <cell r="G329" t="str">
            <v>US</v>
          </cell>
          <cell r="H329" t="str">
            <v>USD</v>
          </cell>
          <cell r="I329">
            <v>1417620036</v>
          </cell>
          <cell r="J329">
            <v>1412432436</v>
          </cell>
          <cell r="K329" t="b">
            <v>0</v>
          </cell>
          <cell r="L329">
            <v>0</v>
          </cell>
          <cell r="M329" t="b">
            <v>0</v>
          </cell>
          <cell r="N329" t="str">
            <v>theater/plays</v>
          </cell>
          <cell r="O329">
            <v>0</v>
          </cell>
          <cell r="P329">
            <v>0</v>
          </cell>
        </row>
        <row r="330">
          <cell r="B330" t="str">
            <v>Images: Remembrances of the Holocaust-The Eva Schloss Story</v>
          </cell>
          <cell r="C330" t="str">
            <v>A one-woman show about the life of Eva Schloss, her time in Auschwitz, and the positive impact she has had on thousands of lives.</v>
          </cell>
          <cell r="D330">
            <v>750</v>
          </cell>
          <cell r="E330">
            <v>252</v>
          </cell>
          <cell r="F330" t="str">
            <v>failed</v>
          </cell>
          <cell r="G330" t="str">
            <v>US</v>
          </cell>
          <cell r="H330" t="str">
            <v>USD</v>
          </cell>
          <cell r="I330">
            <v>1462112318</v>
          </cell>
          <cell r="J330">
            <v>1459520318</v>
          </cell>
          <cell r="K330" t="b">
            <v>0</v>
          </cell>
          <cell r="L330">
            <v>4</v>
          </cell>
          <cell r="M330" t="b">
            <v>0</v>
          </cell>
          <cell r="N330" t="str">
            <v>theater/plays</v>
          </cell>
          <cell r="O330">
            <v>34</v>
          </cell>
          <cell r="P330">
            <v>63</v>
          </cell>
        </row>
        <row r="331">
          <cell r="B331" t="str">
            <v>"Skip To My Lou," a NEW play by Steve Romagnoli</v>
          </cell>
          <cell r="C331" t="str">
            <v>Ticket sales benefit Bedford Hills Maximum Security Prison, Women's College Program Library. Presented by Theater For The New City.</v>
          </cell>
          <cell r="D331">
            <v>10000</v>
          </cell>
          <cell r="E331">
            <v>1908</v>
          </cell>
          <cell r="F331" t="str">
            <v>failed</v>
          </cell>
          <cell r="G331" t="str">
            <v>US</v>
          </cell>
          <cell r="H331" t="str">
            <v>USD</v>
          </cell>
          <cell r="I331">
            <v>1454734740</v>
          </cell>
          <cell r="J331">
            <v>1451684437</v>
          </cell>
          <cell r="K331" t="b">
            <v>0</v>
          </cell>
          <cell r="L331">
            <v>5</v>
          </cell>
          <cell r="M331" t="b">
            <v>0</v>
          </cell>
          <cell r="N331" t="str">
            <v>theater/plays</v>
          </cell>
          <cell r="O331">
            <v>19</v>
          </cell>
          <cell r="P331">
            <v>381.6</v>
          </cell>
        </row>
        <row r="332">
          <cell r="B332" t="str">
            <v>The Lizard King, a play by Jay Jeff Jones</v>
          </cell>
          <cell r="C332" t="str">
            <v>Come explore the dream world of Jim Morrison, rock singer, mystic, poet, shaman.</v>
          </cell>
          <cell r="D332">
            <v>45000</v>
          </cell>
          <cell r="E332">
            <v>185</v>
          </cell>
          <cell r="F332" t="str">
            <v>failed</v>
          </cell>
          <cell r="G332" t="str">
            <v>US</v>
          </cell>
          <cell r="H332" t="str">
            <v>USD</v>
          </cell>
          <cell r="I332">
            <v>1417800435</v>
          </cell>
          <cell r="J332">
            <v>1415208435</v>
          </cell>
          <cell r="K332" t="b">
            <v>0</v>
          </cell>
          <cell r="L332">
            <v>4</v>
          </cell>
          <cell r="M332" t="b">
            <v>0</v>
          </cell>
          <cell r="N332" t="str">
            <v>theater/plays</v>
          </cell>
          <cell r="O332">
            <v>0</v>
          </cell>
          <cell r="P332">
            <v>46.25</v>
          </cell>
        </row>
        <row r="333">
          <cell r="B333" t="str">
            <v>The Wedding</v>
          </cell>
          <cell r="C333" t="str">
            <v>An historic and proud work of Polish nationalistic literature performed on stage.</v>
          </cell>
          <cell r="D333">
            <v>400</v>
          </cell>
          <cell r="E333">
            <v>130</v>
          </cell>
          <cell r="F333" t="str">
            <v>failed</v>
          </cell>
          <cell r="G333" t="str">
            <v>US</v>
          </cell>
          <cell r="H333" t="str">
            <v>USD</v>
          </cell>
          <cell r="I333">
            <v>1426294201</v>
          </cell>
          <cell r="J333">
            <v>1423705801</v>
          </cell>
          <cell r="K333" t="b">
            <v>0</v>
          </cell>
          <cell r="L333">
            <v>5</v>
          </cell>
          <cell r="M333" t="b">
            <v>0</v>
          </cell>
          <cell r="N333" t="str">
            <v>theater/plays</v>
          </cell>
          <cell r="O333">
            <v>33</v>
          </cell>
          <cell r="P333">
            <v>26</v>
          </cell>
        </row>
        <row r="334">
          <cell r="B334" t="str">
            <v>Artists' tickets to VARIATIONS ON FAMILY</v>
          </cell>
          <cell r="C334" t="str">
            <v>Help us provide half-price tickets to the 11th annual Variations Project, allowing our fellow artists to see this wonderful production.</v>
          </cell>
          <cell r="D334">
            <v>200</v>
          </cell>
          <cell r="E334">
            <v>10</v>
          </cell>
          <cell r="F334" t="str">
            <v>failed</v>
          </cell>
          <cell r="G334" t="str">
            <v>US</v>
          </cell>
          <cell r="H334" t="str">
            <v>USD</v>
          </cell>
          <cell r="I334">
            <v>1442635140</v>
          </cell>
          <cell r="J334">
            <v>1442243484</v>
          </cell>
          <cell r="K334" t="b">
            <v>0</v>
          </cell>
          <cell r="L334">
            <v>1</v>
          </cell>
          <cell r="M334" t="b">
            <v>0</v>
          </cell>
          <cell r="N334" t="str">
            <v>theater/plays</v>
          </cell>
          <cell r="O334">
            <v>5</v>
          </cell>
          <cell r="P334">
            <v>10</v>
          </cell>
        </row>
        <row r="335">
          <cell r="B335" t="str">
            <v>An Original Theater Play Entitled "The Art of Love"</v>
          </cell>
          <cell r="C335" t="str">
            <v>A stage play of love, faith, &amp; relationships in a comical &amp; spirit message that is sure to make you laugh &amp; rejoice to the ART OF LOVE</v>
          </cell>
          <cell r="D335">
            <v>3000</v>
          </cell>
          <cell r="E335">
            <v>5</v>
          </cell>
          <cell r="F335" t="str">
            <v>failed</v>
          </cell>
          <cell r="G335" t="str">
            <v>US</v>
          </cell>
          <cell r="H335" t="str">
            <v>USD</v>
          </cell>
          <cell r="I335">
            <v>1420971324</v>
          </cell>
          <cell r="J335">
            <v>1418379324</v>
          </cell>
          <cell r="K335" t="b">
            <v>0</v>
          </cell>
          <cell r="L335">
            <v>1</v>
          </cell>
          <cell r="M335" t="b">
            <v>0</v>
          </cell>
          <cell r="N335" t="str">
            <v>theater/plays</v>
          </cell>
          <cell r="O335">
            <v>0</v>
          </cell>
          <cell r="P335">
            <v>5</v>
          </cell>
        </row>
        <row r="336">
          <cell r="B336" t="str">
            <v>ARTS to HEARTS - The Holidate (An Original Stage Play)</v>
          </cell>
          <cell r="C336" t="str">
            <v>We're dedicated to writing &amp; producing plays, infusing inspirational, universal principles that aren't commonly displayed in America.</v>
          </cell>
          <cell r="D336">
            <v>30000</v>
          </cell>
          <cell r="E336">
            <v>0</v>
          </cell>
          <cell r="F336" t="str">
            <v>failed</v>
          </cell>
          <cell r="G336" t="str">
            <v>US</v>
          </cell>
          <cell r="H336" t="str">
            <v>USD</v>
          </cell>
          <cell r="I336">
            <v>1413608340</v>
          </cell>
          <cell r="J336">
            <v>1412945440</v>
          </cell>
          <cell r="K336" t="b">
            <v>0</v>
          </cell>
          <cell r="L336">
            <v>0</v>
          </cell>
          <cell r="M336" t="b">
            <v>0</v>
          </cell>
          <cell r="N336" t="str">
            <v>theater/plays</v>
          </cell>
          <cell r="O336">
            <v>0</v>
          </cell>
          <cell r="P336">
            <v>0</v>
          </cell>
        </row>
        <row r="337">
          <cell r="B337" t="str">
            <v>Halfway, Nebraska</v>
          </cell>
          <cell r="C337" t="str">
            <v>Halfway, Nebraska explores the limits of hope and what it means to love someone who may be too far damaged to save.</v>
          </cell>
          <cell r="D337">
            <v>3000</v>
          </cell>
          <cell r="E337">
            <v>1142</v>
          </cell>
          <cell r="F337" t="str">
            <v>failed</v>
          </cell>
          <cell r="G337" t="str">
            <v>US</v>
          </cell>
          <cell r="H337" t="str">
            <v>USD</v>
          </cell>
          <cell r="I337">
            <v>1409344985</v>
          </cell>
          <cell r="J337">
            <v>1406752985</v>
          </cell>
          <cell r="K337" t="b">
            <v>0</v>
          </cell>
          <cell r="L337">
            <v>14</v>
          </cell>
          <cell r="M337" t="b">
            <v>0</v>
          </cell>
          <cell r="N337" t="str">
            <v>theater/plays</v>
          </cell>
          <cell r="O337">
            <v>38</v>
          </cell>
          <cell r="P337">
            <v>81.569999999999993</v>
          </cell>
        </row>
        <row r="338">
          <cell r="B338" t="str">
            <v>the Savannah Disputation</v>
          </cell>
          <cell r="C338" t="str">
            <v>This Theological Comedy tells a story of when seemingly similar beliefs are discovered to be worlds apart; Damnation-Southern Style.</v>
          </cell>
          <cell r="D338">
            <v>2000</v>
          </cell>
          <cell r="E338">
            <v>21</v>
          </cell>
          <cell r="F338" t="str">
            <v>failed</v>
          </cell>
          <cell r="G338" t="str">
            <v>US</v>
          </cell>
          <cell r="H338" t="str">
            <v>USD</v>
          </cell>
          <cell r="I338">
            <v>1407553200</v>
          </cell>
          <cell r="J338">
            <v>1405100992</v>
          </cell>
          <cell r="K338" t="b">
            <v>0</v>
          </cell>
          <cell r="L338">
            <v>3</v>
          </cell>
          <cell r="M338" t="b">
            <v>0</v>
          </cell>
          <cell r="N338" t="str">
            <v>theater/plays</v>
          </cell>
          <cell r="O338">
            <v>1</v>
          </cell>
          <cell r="P338">
            <v>7</v>
          </cell>
        </row>
        <row r="339">
          <cell r="B339" t="str">
            <v>Literacy for Brooklyn Kids</v>
          </cell>
          <cell r="C339" t="str">
            <v>Did you know that we are enriching the lives of Brooklyn kids through literacy and educational theater? We just need a little help.</v>
          </cell>
          <cell r="D339">
            <v>10000</v>
          </cell>
          <cell r="E339">
            <v>273</v>
          </cell>
          <cell r="F339" t="str">
            <v>failed</v>
          </cell>
          <cell r="G339" t="str">
            <v>US</v>
          </cell>
          <cell r="H339" t="str">
            <v>USD</v>
          </cell>
          <cell r="I339">
            <v>1460751128</v>
          </cell>
          <cell r="J339">
            <v>1455570728</v>
          </cell>
          <cell r="K339" t="b">
            <v>0</v>
          </cell>
          <cell r="L339">
            <v>10</v>
          </cell>
          <cell r="M339" t="b">
            <v>0</v>
          </cell>
          <cell r="N339" t="str">
            <v>theater/plays</v>
          </cell>
          <cell r="O339">
            <v>3</v>
          </cell>
          <cell r="P339">
            <v>27.3</v>
          </cell>
        </row>
        <row r="340">
          <cell r="B340" t="str">
            <v>Something Precious</v>
          </cell>
          <cell r="C340" t="str">
            <v>Something Precious is the world's first musical to alert folks to the harmful effects of technology on the human spirit.</v>
          </cell>
          <cell r="D340">
            <v>5500</v>
          </cell>
          <cell r="E340">
            <v>500</v>
          </cell>
          <cell r="F340" t="str">
            <v>failed</v>
          </cell>
          <cell r="G340" t="str">
            <v>US</v>
          </cell>
          <cell r="H340" t="str">
            <v>USD</v>
          </cell>
          <cell r="I340">
            <v>1409000400</v>
          </cell>
          <cell r="J340">
            <v>1408381704</v>
          </cell>
          <cell r="K340" t="b">
            <v>0</v>
          </cell>
          <cell r="L340">
            <v>17</v>
          </cell>
          <cell r="M340" t="b">
            <v>0</v>
          </cell>
          <cell r="N340" t="str">
            <v>theater/plays</v>
          </cell>
          <cell r="O340">
            <v>9</v>
          </cell>
          <cell r="P340">
            <v>29.41</v>
          </cell>
        </row>
        <row r="341">
          <cell r="B341" t="str">
            <v>REDISCOVERING KIA THE PLAY</v>
          </cell>
          <cell r="C341" t="str">
            <v>Fundraising for REDISCOVERING KIA THE PLAY</v>
          </cell>
          <cell r="D341">
            <v>5000</v>
          </cell>
          <cell r="E341">
            <v>25</v>
          </cell>
          <cell r="F341" t="str">
            <v>failed</v>
          </cell>
          <cell r="G341" t="str">
            <v>US</v>
          </cell>
          <cell r="H341" t="str">
            <v>USD</v>
          </cell>
          <cell r="I341">
            <v>1420768800</v>
          </cell>
          <cell r="J341">
            <v>1415644395</v>
          </cell>
          <cell r="K341" t="b">
            <v>0</v>
          </cell>
          <cell r="L341">
            <v>2</v>
          </cell>
          <cell r="M341" t="b">
            <v>0</v>
          </cell>
          <cell r="N341" t="str">
            <v>theater/plays</v>
          </cell>
          <cell r="O341">
            <v>1</v>
          </cell>
          <cell r="P341">
            <v>12.5</v>
          </cell>
        </row>
        <row r="342">
          <cell r="B342" t="str">
            <v>How Could You Do This To Me (The Stage Play)</v>
          </cell>
          <cell r="C342" t="str">
            <v>This Is A Story About A Woman A Man And A Woman</v>
          </cell>
          <cell r="D342">
            <v>50000</v>
          </cell>
          <cell r="E342">
            <v>0</v>
          </cell>
          <cell r="F342" t="str">
            <v>failed</v>
          </cell>
          <cell r="G342" t="str">
            <v>US</v>
          </cell>
          <cell r="H342" t="str">
            <v>USD</v>
          </cell>
          <cell r="I342">
            <v>1428100815</v>
          </cell>
          <cell r="J342">
            <v>1422920415</v>
          </cell>
          <cell r="K342" t="b">
            <v>0</v>
          </cell>
          <cell r="L342">
            <v>0</v>
          </cell>
          <cell r="M342" t="b">
            <v>0</v>
          </cell>
          <cell r="N342" t="str">
            <v>theater/plays</v>
          </cell>
          <cell r="O342">
            <v>0</v>
          </cell>
          <cell r="P342">
            <v>0</v>
          </cell>
        </row>
        <row r="343">
          <cell r="B343" t="str">
            <v>Alice In Wonderland (Polish) ALICJA W KRAINIE CZARÃ“W</v>
          </cell>
          <cell r="C343" t="str">
            <v>Alice on stage with a magical twist to brighten your smile and warm your heart. Project is in Polish with semi-pro actors and children.</v>
          </cell>
          <cell r="D343">
            <v>500</v>
          </cell>
          <cell r="E343">
            <v>23</v>
          </cell>
          <cell r="F343" t="str">
            <v>failed</v>
          </cell>
          <cell r="G343" t="str">
            <v>US</v>
          </cell>
          <cell r="H343" t="str">
            <v>USD</v>
          </cell>
          <cell r="I343">
            <v>1403470800</v>
          </cell>
          <cell r="J343">
            <v>1403356792</v>
          </cell>
          <cell r="K343" t="b">
            <v>0</v>
          </cell>
          <cell r="L343">
            <v>4</v>
          </cell>
          <cell r="M343" t="b">
            <v>0</v>
          </cell>
          <cell r="N343" t="str">
            <v>theater/plays</v>
          </cell>
          <cell r="O343">
            <v>5</v>
          </cell>
          <cell r="P343">
            <v>5.75</v>
          </cell>
        </row>
        <row r="344">
          <cell r="B344" t="str">
            <v>"Miracle on 34th Street" - We believe. Do you believe in us?</v>
          </cell>
          <cell r="C344" t="str">
            <v>"Miracle on 34th Street" is about faith and believing in others. 
We believe. Do you?</v>
          </cell>
          <cell r="D344">
            <v>3000</v>
          </cell>
          <cell r="E344">
            <v>625</v>
          </cell>
          <cell r="F344" t="str">
            <v>failed</v>
          </cell>
          <cell r="G344" t="str">
            <v>US</v>
          </cell>
          <cell r="H344" t="str">
            <v>USD</v>
          </cell>
          <cell r="I344">
            <v>1481522400</v>
          </cell>
          <cell r="J344">
            <v>1480283321</v>
          </cell>
          <cell r="K344" t="b">
            <v>0</v>
          </cell>
          <cell r="L344">
            <v>12</v>
          </cell>
          <cell r="M344" t="b">
            <v>0</v>
          </cell>
          <cell r="N344" t="str">
            <v>theater/plays</v>
          </cell>
          <cell r="O344">
            <v>21</v>
          </cell>
          <cell r="P344">
            <v>52.08</v>
          </cell>
        </row>
        <row r="345">
          <cell r="B345" t="str">
            <v>CAYCE</v>
          </cell>
          <cell r="C345" t="str">
            <v>A unique stage play about the epic struggle of psychic Edgar Cayce to deal with his extraordinary abilities and find his place in life.</v>
          </cell>
          <cell r="D345">
            <v>12000</v>
          </cell>
          <cell r="E345">
            <v>550</v>
          </cell>
          <cell r="F345" t="str">
            <v>failed</v>
          </cell>
          <cell r="G345" t="str">
            <v>US</v>
          </cell>
          <cell r="H345" t="str">
            <v>USD</v>
          </cell>
          <cell r="I345">
            <v>1444577345</v>
          </cell>
          <cell r="J345">
            <v>1441985458</v>
          </cell>
          <cell r="K345" t="b">
            <v>0</v>
          </cell>
          <cell r="L345">
            <v>3</v>
          </cell>
          <cell r="M345" t="b">
            <v>0</v>
          </cell>
          <cell r="N345" t="str">
            <v>theater/plays</v>
          </cell>
          <cell r="O345">
            <v>5</v>
          </cell>
          <cell r="P345">
            <v>183.33</v>
          </cell>
        </row>
        <row r="346">
          <cell r="B346" t="str">
            <v>Galaxy Express - The Play</v>
          </cell>
          <cell r="C346" t="str">
            <v>This is an action packed Sci-Fi stage play, using foam latex creature puppets, projected video footage, and audience participation.</v>
          </cell>
          <cell r="D346">
            <v>7500</v>
          </cell>
          <cell r="E346">
            <v>316</v>
          </cell>
          <cell r="F346" t="str">
            <v>failed</v>
          </cell>
          <cell r="G346" t="str">
            <v>US</v>
          </cell>
          <cell r="H346" t="str">
            <v>USD</v>
          </cell>
          <cell r="I346">
            <v>1446307053</v>
          </cell>
          <cell r="J346">
            <v>1443715053</v>
          </cell>
          <cell r="K346" t="b">
            <v>0</v>
          </cell>
          <cell r="L346">
            <v>12</v>
          </cell>
          <cell r="M346" t="b">
            <v>0</v>
          </cell>
          <cell r="N346" t="str">
            <v>theater/plays</v>
          </cell>
          <cell r="O346">
            <v>4</v>
          </cell>
          <cell r="P346">
            <v>26.33</v>
          </cell>
        </row>
        <row r="347">
          <cell r="B347" t="str">
            <v>The Esoteric Camgirl</v>
          </cell>
          <cell r="C347" t="str">
            <v>Sex, intrigue, lust, &amp; love; follow the lives of two individuals as their romance turns from innocent online flirting to something more</v>
          </cell>
          <cell r="D347">
            <v>10000</v>
          </cell>
          <cell r="E347">
            <v>0</v>
          </cell>
          <cell r="F347" t="str">
            <v>failed</v>
          </cell>
          <cell r="G347" t="str">
            <v>US</v>
          </cell>
          <cell r="H347" t="str">
            <v>USD</v>
          </cell>
          <cell r="I347">
            <v>1469325158</v>
          </cell>
          <cell r="J347">
            <v>1464141158</v>
          </cell>
          <cell r="K347" t="b">
            <v>0</v>
          </cell>
          <cell r="L347">
            <v>0</v>
          </cell>
          <cell r="M347" t="b">
            <v>0</v>
          </cell>
          <cell r="N347" t="str">
            <v>theater/plays</v>
          </cell>
          <cell r="O347">
            <v>0</v>
          </cell>
          <cell r="P347">
            <v>0</v>
          </cell>
        </row>
        <row r="348">
          <cell r="B348" t="str">
            <v>Bring Oedipus Revenant to Life!</v>
          </cell>
          <cell r="C348" t="str">
            <v>In October, we plan to premiere Oedipus Revenant, a historically grounded horror adaptation of Sophoclesâ€™ classic, Oedipus the Tyrant.</v>
          </cell>
          <cell r="D348">
            <v>5500</v>
          </cell>
          <cell r="E348">
            <v>3405</v>
          </cell>
          <cell r="F348" t="str">
            <v>failed</v>
          </cell>
          <cell r="G348" t="str">
            <v>US</v>
          </cell>
          <cell r="H348" t="str">
            <v>USD</v>
          </cell>
          <cell r="I348">
            <v>1407562632</v>
          </cell>
          <cell r="J348">
            <v>1404970632</v>
          </cell>
          <cell r="K348" t="b">
            <v>0</v>
          </cell>
          <cell r="L348">
            <v>7</v>
          </cell>
          <cell r="M348" t="b">
            <v>0</v>
          </cell>
          <cell r="N348" t="str">
            <v>theater/plays</v>
          </cell>
          <cell r="O348">
            <v>62</v>
          </cell>
          <cell r="P348">
            <v>486.43</v>
          </cell>
        </row>
        <row r="349">
          <cell r="B349" t="str">
            <v>Avarimor Series (Audio Plays)</v>
          </cell>
          <cell r="C349" t="str">
            <v>How can the visual age appreciate something that cant see? With these Audio Plays I will show you, if your willing to listen.</v>
          </cell>
          <cell r="D349">
            <v>750</v>
          </cell>
          <cell r="E349">
            <v>6</v>
          </cell>
          <cell r="F349" t="str">
            <v>failed</v>
          </cell>
          <cell r="G349" t="str">
            <v>US</v>
          </cell>
          <cell r="H349" t="str">
            <v>USD</v>
          </cell>
          <cell r="I349">
            <v>1423345339</v>
          </cell>
          <cell r="J349">
            <v>1418161339</v>
          </cell>
          <cell r="K349" t="b">
            <v>0</v>
          </cell>
          <cell r="L349">
            <v>2</v>
          </cell>
          <cell r="M349" t="b">
            <v>0</v>
          </cell>
          <cell r="N349" t="str">
            <v>theater/plays</v>
          </cell>
          <cell r="O349">
            <v>1</v>
          </cell>
          <cell r="P349">
            <v>3</v>
          </cell>
        </row>
        <row r="350">
          <cell r="B350" t="str">
            <v>Bring the iconic story of Leontyne Price to the stage.</v>
          </cell>
          <cell r="C350" t="str">
            <v>Help me honor and bring "The American Soprano" Leontyne Price back to the stage one more time.</v>
          </cell>
          <cell r="D350">
            <v>150000</v>
          </cell>
          <cell r="E350">
            <v>25</v>
          </cell>
          <cell r="F350" t="str">
            <v>failed</v>
          </cell>
          <cell r="G350" t="str">
            <v>US</v>
          </cell>
          <cell r="H350" t="str">
            <v>USD</v>
          </cell>
          <cell r="I350">
            <v>1440412396</v>
          </cell>
          <cell r="J350">
            <v>1437820396</v>
          </cell>
          <cell r="K350" t="b">
            <v>0</v>
          </cell>
          <cell r="L350">
            <v>1</v>
          </cell>
          <cell r="M350" t="b">
            <v>0</v>
          </cell>
          <cell r="N350" t="str">
            <v>theater/plays</v>
          </cell>
          <cell r="O350">
            <v>0</v>
          </cell>
          <cell r="P350">
            <v>25</v>
          </cell>
        </row>
        <row r="351">
          <cell r="B351" t="str">
            <v>GettingTeensSaved.org Play in Richmond, California 2016</v>
          </cell>
          <cell r="C351" t="str">
            <v>We are raising funds to rent a theater hall for a play to help educate teenagers and parents on the pitfalls teenagers currently face.</v>
          </cell>
          <cell r="D351">
            <v>5000</v>
          </cell>
          <cell r="E351">
            <v>39</v>
          </cell>
          <cell r="F351" t="str">
            <v>failed</v>
          </cell>
          <cell r="G351" t="str">
            <v>US</v>
          </cell>
          <cell r="H351" t="str">
            <v>USD</v>
          </cell>
          <cell r="I351">
            <v>1441771218</v>
          </cell>
          <cell r="J351">
            <v>1436587218</v>
          </cell>
          <cell r="K351" t="b">
            <v>0</v>
          </cell>
          <cell r="L351">
            <v>4</v>
          </cell>
          <cell r="M351" t="b">
            <v>0</v>
          </cell>
          <cell r="N351" t="str">
            <v>theater/plays</v>
          </cell>
          <cell r="O351">
            <v>1</v>
          </cell>
          <cell r="P351">
            <v>9.75</v>
          </cell>
        </row>
        <row r="352">
          <cell r="B352" t="str">
            <v>The Love Shack</v>
          </cell>
          <cell r="C352" t="str">
            <v>A Tequila slammer with a slice of Tarantino, a line of the London Fringe scene and a shot of â€œBreaking Badâ€. New Writing.</v>
          </cell>
          <cell r="D352">
            <v>1500</v>
          </cell>
          <cell r="E352">
            <v>75</v>
          </cell>
          <cell r="F352" t="str">
            <v>failed</v>
          </cell>
          <cell r="G352" t="str">
            <v>GB</v>
          </cell>
          <cell r="H352" t="str">
            <v>GBP</v>
          </cell>
          <cell r="I352">
            <v>1415534400</v>
          </cell>
          <cell r="J352">
            <v>1414538031</v>
          </cell>
          <cell r="K352" t="b">
            <v>0</v>
          </cell>
          <cell r="L352">
            <v>4</v>
          </cell>
          <cell r="M352" t="b">
            <v>0</v>
          </cell>
          <cell r="N352" t="str">
            <v>theater/plays</v>
          </cell>
          <cell r="O352">
            <v>5</v>
          </cell>
          <cell r="P352">
            <v>18.75</v>
          </cell>
        </row>
        <row r="353">
          <cell r="B353" t="str">
            <v>DIANA's "Late: A Cowboy Song" by Sarah Ruhl</v>
          </cell>
          <cell r="C353" t="str">
            <v>Philly-based feminist theatre's inaugural production about a woman's friendship with an awesome lady cowboy.</v>
          </cell>
          <cell r="D353">
            <v>3500</v>
          </cell>
          <cell r="E353">
            <v>622</v>
          </cell>
          <cell r="F353" t="str">
            <v>failed</v>
          </cell>
          <cell r="G353" t="str">
            <v>US</v>
          </cell>
          <cell r="H353" t="str">
            <v>USD</v>
          </cell>
          <cell r="I353">
            <v>1473211313</v>
          </cell>
          <cell r="J353">
            <v>1472001713</v>
          </cell>
          <cell r="K353" t="b">
            <v>0</v>
          </cell>
          <cell r="L353">
            <v>17</v>
          </cell>
          <cell r="M353" t="b">
            <v>0</v>
          </cell>
          <cell r="N353" t="str">
            <v>theater/plays</v>
          </cell>
          <cell r="O353">
            <v>18</v>
          </cell>
          <cell r="P353">
            <v>36.590000000000003</v>
          </cell>
        </row>
        <row r="354">
          <cell r="B354" t="str">
            <v>NO HOMO at Atwater Village Theatre</v>
          </cell>
          <cell r="C354" t="str">
            <v>The smash hit, award-winning comedy sashays onto the Los Angeles Theater Scene in a fabulous new production at Atwater Village Theatre.</v>
          </cell>
          <cell r="D354">
            <v>6000</v>
          </cell>
          <cell r="E354">
            <v>565</v>
          </cell>
          <cell r="F354" t="str">
            <v>failed</v>
          </cell>
          <cell r="G354" t="str">
            <v>US</v>
          </cell>
          <cell r="H354" t="str">
            <v>USD</v>
          </cell>
          <cell r="I354">
            <v>1438390800</v>
          </cell>
          <cell r="J354">
            <v>1436888066</v>
          </cell>
          <cell r="K354" t="b">
            <v>0</v>
          </cell>
          <cell r="L354">
            <v>7</v>
          </cell>
          <cell r="M354" t="b">
            <v>0</v>
          </cell>
          <cell r="N354" t="str">
            <v>theater/plays</v>
          </cell>
          <cell r="O354">
            <v>9</v>
          </cell>
          <cell r="P354">
            <v>80.709999999999994</v>
          </cell>
        </row>
        <row r="355">
          <cell r="B355" t="str">
            <v>Little Nell's - a play</v>
          </cell>
          <cell r="C355" t="str">
            <v>Spend an evening in the afterlife with some of the greatest women who ever lived. LITTLE NELL's,by Jill Hughes, Los Angeles- June, 2016</v>
          </cell>
          <cell r="D355">
            <v>2500</v>
          </cell>
          <cell r="E355">
            <v>2</v>
          </cell>
          <cell r="F355" t="str">
            <v>failed</v>
          </cell>
          <cell r="G355" t="str">
            <v>US</v>
          </cell>
          <cell r="H355" t="str">
            <v>USD</v>
          </cell>
          <cell r="I355">
            <v>1463259837</v>
          </cell>
          <cell r="J355">
            <v>1458075837</v>
          </cell>
          <cell r="K355" t="b">
            <v>0</v>
          </cell>
          <cell r="L355">
            <v>2</v>
          </cell>
          <cell r="M355" t="b">
            <v>0</v>
          </cell>
          <cell r="N355" t="str">
            <v>theater/plays</v>
          </cell>
          <cell r="O355">
            <v>0</v>
          </cell>
          <cell r="P355">
            <v>1</v>
          </cell>
        </row>
        <row r="356">
          <cell r="B356" t="str">
            <v>"THIS THING OF OURS"</v>
          </cell>
          <cell r="C356" t="str">
            <v>A dinner theatre/show about a day in the life of a Vegas "Mob Boss"
circa 1965- ish. It is all at once realistic,tragic, farce/comical</v>
          </cell>
          <cell r="D356">
            <v>9600</v>
          </cell>
          <cell r="E356">
            <v>264</v>
          </cell>
          <cell r="F356" t="str">
            <v>failed</v>
          </cell>
          <cell r="G356" t="str">
            <v>US</v>
          </cell>
          <cell r="H356" t="str">
            <v>USD</v>
          </cell>
          <cell r="I356">
            <v>1465407219</v>
          </cell>
          <cell r="J356">
            <v>1462815219</v>
          </cell>
          <cell r="K356" t="b">
            <v>0</v>
          </cell>
          <cell r="L356">
            <v>5</v>
          </cell>
          <cell r="M356" t="b">
            <v>0</v>
          </cell>
          <cell r="N356" t="str">
            <v>theater/plays</v>
          </cell>
          <cell r="O356">
            <v>3</v>
          </cell>
          <cell r="P356">
            <v>52.8</v>
          </cell>
        </row>
        <row r="357">
          <cell r="B357" t="str">
            <v>CONVERSATIONS WITH AN AVERAGE JOE</v>
          </cell>
          <cell r="C357" t="str">
            <v>CONVERSATIONS WITH AN AVERAGE JOE tells our stories exposing those in charge of our lives and tells how to take control of country back</v>
          </cell>
          <cell r="D357">
            <v>180000</v>
          </cell>
          <cell r="E357">
            <v>20</v>
          </cell>
          <cell r="F357" t="str">
            <v>failed</v>
          </cell>
          <cell r="G357" t="str">
            <v>US</v>
          </cell>
          <cell r="H357" t="str">
            <v>USD</v>
          </cell>
          <cell r="I357">
            <v>1416944760</v>
          </cell>
          <cell r="J357">
            <v>1413527001</v>
          </cell>
          <cell r="K357" t="b">
            <v>0</v>
          </cell>
          <cell r="L357">
            <v>1</v>
          </cell>
          <cell r="M357" t="b">
            <v>0</v>
          </cell>
          <cell r="N357" t="str">
            <v>theater/plays</v>
          </cell>
          <cell r="O357">
            <v>0</v>
          </cell>
          <cell r="P357">
            <v>20</v>
          </cell>
        </row>
        <row r="358">
          <cell r="B358" t="str">
            <v>Strive</v>
          </cell>
          <cell r="C358" t="str">
            <v>Free drama, dance and singing workshops for disadvantaged young people to inspire, create and help them follow their dreams.</v>
          </cell>
          <cell r="D358">
            <v>30000</v>
          </cell>
          <cell r="E358">
            <v>1</v>
          </cell>
          <cell r="F358" t="str">
            <v>failed</v>
          </cell>
          <cell r="G358" t="str">
            <v>GB</v>
          </cell>
          <cell r="H358" t="str">
            <v>GBP</v>
          </cell>
          <cell r="I358">
            <v>1434139887</v>
          </cell>
          <cell r="J358">
            <v>1428955887</v>
          </cell>
          <cell r="K358" t="b">
            <v>0</v>
          </cell>
          <cell r="L358">
            <v>1</v>
          </cell>
          <cell r="M358" t="b">
            <v>0</v>
          </cell>
          <cell r="N358" t="str">
            <v>theater/plays</v>
          </cell>
          <cell r="O358">
            <v>0</v>
          </cell>
          <cell r="P358">
            <v>1</v>
          </cell>
        </row>
        <row r="359">
          <cell r="B359" t="str">
            <v>The Drama Factory presents " The Moon Princess "</v>
          </cell>
          <cell r="C359" t="str">
            <v>The Most Beautiful Things in Japan are Hidden...Our different &amp; original play from the Japanese folk tale The Bamboo Cutters Daughter.</v>
          </cell>
          <cell r="D359">
            <v>1800</v>
          </cell>
          <cell r="E359">
            <v>657</v>
          </cell>
          <cell r="F359" t="str">
            <v>failed</v>
          </cell>
          <cell r="G359" t="str">
            <v>US</v>
          </cell>
          <cell r="H359" t="str">
            <v>USD</v>
          </cell>
          <cell r="I359">
            <v>1435429626</v>
          </cell>
          <cell r="J359">
            <v>1431973626</v>
          </cell>
          <cell r="K359" t="b">
            <v>0</v>
          </cell>
          <cell r="L359">
            <v>14</v>
          </cell>
          <cell r="M359" t="b">
            <v>0</v>
          </cell>
          <cell r="N359" t="str">
            <v>theater/plays</v>
          </cell>
          <cell r="O359">
            <v>37</v>
          </cell>
          <cell r="P359">
            <v>46.93</v>
          </cell>
        </row>
        <row r="360">
          <cell r="B360" t="str">
            <v>Fair Play</v>
          </cell>
          <cell r="C360" t="str">
            <v>Set in Iceland, Fair Play is a a dark comedy- a play within a play. An extravaganza, fueled by Absinthe, and touched by the Surreal.</v>
          </cell>
          <cell r="D360">
            <v>14440</v>
          </cell>
          <cell r="E360">
            <v>2030</v>
          </cell>
          <cell r="F360" t="str">
            <v>failed</v>
          </cell>
          <cell r="G360" t="str">
            <v>US</v>
          </cell>
          <cell r="H360" t="str">
            <v>USD</v>
          </cell>
          <cell r="I360">
            <v>1452827374</v>
          </cell>
          <cell r="J360">
            <v>1450235374</v>
          </cell>
          <cell r="K360" t="b">
            <v>0</v>
          </cell>
          <cell r="L360">
            <v>26</v>
          </cell>
          <cell r="M360" t="b">
            <v>0</v>
          </cell>
          <cell r="N360" t="str">
            <v>theater/plays</v>
          </cell>
          <cell r="O360">
            <v>14</v>
          </cell>
          <cell r="P360">
            <v>78.08</v>
          </cell>
        </row>
        <row r="361">
          <cell r="B361" t="str">
            <v>The Salem Haunted Magic Show</v>
          </cell>
          <cell r="C361" t="str">
            <v>A LIVE history infused, frightening magic and mind reading show in the heart of the Halloween capital of the world, Salem, MA!!</v>
          </cell>
          <cell r="D361">
            <v>10000</v>
          </cell>
          <cell r="E361">
            <v>2</v>
          </cell>
          <cell r="F361" t="str">
            <v>failed</v>
          </cell>
          <cell r="G361" t="str">
            <v>US</v>
          </cell>
          <cell r="H361" t="str">
            <v>USD</v>
          </cell>
          <cell r="I361">
            <v>1410041339</v>
          </cell>
          <cell r="J361">
            <v>1404857339</v>
          </cell>
          <cell r="K361" t="b">
            <v>0</v>
          </cell>
          <cell r="L361">
            <v>2</v>
          </cell>
          <cell r="M361" t="b">
            <v>0</v>
          </cell>
          <cell r="N361" t="str">
            <v>theater/plays</v>
          </cell>
          <cell r="O361">
            <v>0</v>
          </cell>
          <cell r="P361">
            <v>1</v>
          </cell>
        </row>
        <row r="362">
          <cell r="B362" t="str">
            <v>Hercules the Panto</v>
          </cell>
          <cell r="C362" t="str">
            <v>Hercules must complete four challenges in order to meet the father he never knew</v>
          </cell>
          <cell r="D362">
            <v>25000</v>
          </cell>
          <cell r="E362">
            <v>1</v>
          </cell>
          <cell r="F362" t="str">
            <v>failed</v>
          </cell>
          <cell r="G362" t="str">
            <v>GB</v>
          </cell>
          <cell r="H362" t="str">
            <v>GBP</v>
          </cell>
          <cell r="I362">
            <v>1426365994</v>
          </cell>
          <cell r="J362">
            <v>1421185594</v>
          </cell>
          <cell r="K362" t="b">
            <v>0</v>
          </cell>
          <cell r="L362">
            <v>1</v>
          </cell>
          <cell r="M362" t="b">
            <v>0</v>
          </cell>
          <cell r="N362" t="str">
            <v>theater/plays</v>
          </cell>
          <cell r="O362">
            <v>0</v>
          </cell>
          <cell r="P362">
            <v>1</v>
          </cell>
        </row>
        <row r="363">
          <cell r="B363" t="str">
            <v>A Grimm Night for Hans Christian Anderson</v>
          </cell>
          <cell r="C363" t="str">
            <v>An inclusive, cross community, multi-cultural theatre production for children aged 3 to 16 and their families</v>
          </cell>
          <cell r="D363">
            <v>1000</v>
          </cell>
          <cell r="E363">
            <v>611</v>
          </cell>
          <cell r="F363" t="str">
            <v>failed</v>
          </cell>
          <cell r="G363" t="str">
            <v>GB</v>
          </cell>
          <cell r="H363" t="str">
            <v>GBP</v>
          </cell>
          <cell r="I363">
            <v>1458117190</v>
          </cell>
          <cell r="J363">
            <v>1455528790</v>
          </cell>
          <cell r="K363" t="b">
            <v>0</v>
          </cell>
          <cell r="L363">
            <v>3</v>
          </cell>
          <cell r="M363" t="b">
            <v>0</v>
          </cell>
          <cell r="N363" t="str">
            <v>theater/plays</v>
          </cell>
          <cell r="O363">
            <v>61</v>
          </cell>
          <cell r="P363">
            <v>203.67</v>
          </cell>
        </row>
        <row r="364">
          <cell r="B364" t="str">
            <v>An Interview With Gaddafi - The Stage Play</v>
          </cell>
          <cell r="C364" t="str">
            <v>The moving dramatisation of one man's journey to find the truth behind the Libyan regime change.</v>
          </cell>
          <cell r="D364">
            <v>1850</v>
          </cell>
          <cell r="E364">
            <v>145</v>
          </cell>
          <cell r="F364" t="str">
            <v>failed</v>
          </cell>
          <cell r="G364" t="str">
            <v>GB</v>
          </cell>
          <cell r="H364" t="str">
            <v>GBP</v>
          </cell>
          <cell r="I364">
            <v>1400498789</v>
          </cell>
          <cell r="J364">
            <v>1398511589</v>
          </cell>
          <cell r="K364" t="b">
            <v>0</v>
          </cell>
          <cell r="L364">
            <v>7</v>
          </cell>
          <cell r="M364" t="b">
            <v>0</v>
          </cell>
          <cell r="N364" t="str">
            <v>theater/plays</v>
          </cell>
          <cell r="O364">
            <v>8</v>
          </cell>
          <cell r="P364">
            <v>20.71</v>
          </cell>
        </row>
        <row r="365">
          <cell r="B365" t="str">
            <v>Elevation Twelfth Night</v>
          </cell>
          <cell r="C365" t="str">
            <v>Cross dressing, cross gartering, crossed swords. Cross a bridge and come see this fantastically fun rendition of Twelfth Night</v>
          </cell>
          <cell r="D365">
            <v>2000</v>
          </cell>
          <cell r="E365">
            <v>437</v>
          </cell>
          <cell r="F365" t="str">
            <v>failed</v>
          </cell>
          <cell r="G365" t="str">
            <v>US</v>
          </cell>
          <cell r="H365" t="str">
            <v>USD</v>
          </cell>
          <cell r="I365">
            <v>1442381847</v>
          </cell>
          <cell r="J365">
            <v>1440826647</v>
          </cell>
          <cell r="K365" t="b">
            <v>0</v>
          </cell>
          <cell r="L365">
            <v>9</v>
          </cell>
          <cell r="M365" t="b">
            <v>0</v>
          </cell>
          <cell r="N365" t="str">
            <v>theater/plays</v>
          </cell>
          <cell r="O365">
            <v>22</v>
          </cell>
          <cell r="P365">
            <v>48.56</v>
          </cell>
        </row>
        <row r="366">
          <cell r="B366" t="str">
            <v>When Johnny Comes Marching Home</v>
          </cell>
          <cell r="C366" t="str">
            <v>A meta-theatrical retelling of Chekhov's Three Sisters, framed with Civil War Hymns, Dance, and wild theatricality.</v>
          </cell>
          <cell r="D366">
            <v>5000</v>
          </cell>
          <cell r="E366">
            <v>1362</v>
          </cell>
          <cell r="F366" t="str">
            <v>failed</v>
          </cell>
          <cell r="G366" t="str">
            <v>US</v>
          </cell>
          <cell r="H366" t="str">
            <v>USD</v>
          </cell>
          <cell r="I366">
            <v>1446131207</v>
          </cell>
          <cell r="J366">
            <v>1443712007</v>
          </cell>
          <cell r="K366" t="b">
            <v>0</v>
          </cell>
          <cell r="L366">
            <v>20</v>
          </cell>
          <cell r="M366" t="b">
            <v>0</v>
          </cell>
          <cell r="N366" t="str">
            <v>theater/plays</v>
          </cell>
          <cell r="O366">
            <v>27</v>
          </cell>
          <cell r="P366">
            <v>68.099999999999994</v>
          </cell>
        </row>
        <row r="367">
          <cell r="B367" t="str">
            <v>While the Stars Fall</v>
          </cell>
          <cell r="C367" t="str">
            <v>A full staged reading of a new play about a boy who learns how to be happy from the most unexpected person.</v>
          </cell>
          <cell r="D367">
            <v>600</v>
          </cell>
          <cell r="E367">
            <v>51</v>
          </cell>
          <cell r="F367" t="str">
            <v>failed</v>
          </cell>
          <cell r="G367" t="str">
            <v>US</v>
          </cell>
          <cell r="H367" t="str">
            <v>USD</v>
          </cell>
          <cell r="I367">
            <v>1407250329</v>
          </cell>
          <cell r="J367">
            <v>1404658329</v>
          </cell>
          <cell r="K367" t="b">
            <v>0</v>
          </cell>
          <cell r="L367">
            <v>6</v>
          </cell>
          <cell r="M367" t="b">
            <v>0</v>
          </cell>
          <cell r="N367" t="str">
            <v>theater/plays</v>
          </cell>
          <cell r="O367">
            <v>9</v>
          </cell>
          <cell r="P367">
            <v>8.5</v>
          </cell>
        </row>
        <row r="368">
          <cell r="B368" t="str">
            <v>Save 'The Stage Door'.</v>
          </cell>
          <cell r="C368" t="str">
            <v>Help save this village theatre group. Funding required for lighting, stage equipment, &amp; ongoing productions. Involves youth  &amp; adults.</v>
          </cell>
          <cell r="D368">
            <v>2500</v>
          </cell>
          <cell r="E368">
            <v>671</v>
          </cell>
          <cell r="F368" t="str">
            <v>failed</v>
          </cell>
          <cell r="G368" t="str">
            <v>CA</v>
          </cell>
          <cell r="H368" t="str">
            <v>CAD</v>
          </cell>
          <cell r="I368">
            <v>1427306470</v>
          </cell>
          <cell r="J368">
            <v>1424718070</v>
          </cell>
          <cell r="K368" t="b">
            <v>0</v>
          </cell>
          <cell r="L368">
            <v>13</v>
          </cell>
          <cell r="M368" t="b">
            <v>0</v>
          </cell>
          <cell r="N368" t="str">
            <v>theater/plays</v>
          </cell>
          <cell r="O368">
            <v>27</v>
          </cell>
          <cell r="P368">
            <v>51.62</v>
          </cell>
        </row>
        <row r="369">
          <cell r="B369" t="str">
            <v>Shakespeare in the Park! A Comedy of Errors</v>
          </cell>
          <cell r="C369" t="str">
            <v>Teens in Take Note Troupe put on Shakespeare in the Park annually. Keep relevant, family-friendly Shakespeare in the community!</v>
          </cell>
          <cell r="D369">
            <v>5000</v>
          </cell>
          <cell r="E369">
            <v>5481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1427342400</v>
          </cell>
          <cell r="J369">
            <v>1424927159</v>
          </cell>
          <cell r="K369" t="b">
            <v>0</v>
          </cell>
          <cell r="L369">
            <v>108</v>
          </cell>
          <cell r="M369" t="b">
            <v>1</v>
          </cell>
          <cell r="N369" t="str">
            <v>theater/plays</v>
          </cell>
          <cell r="O369">
            <v>110</v>
          </cell>
          <cell r="P369">
            <v>50.75</v>
          </cell>
        </row>
        <row r="370">
          <cell r="B370" t="str">
            <v>Grassroots Shakespeare Company â€¢ Arizona</v>
          </cell>
          <cell r="C370" t="str">
            <v>A pop-up outdoor theatre company bringing accessible Shakespeare to parks and other locations in the greater Phoenix area!</v>
          </cell>
          <cell r="D370">
            <v>1000</v>
          </cell>
          <cell r="E370">
            <v>1218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1425193140</v>
          </cell>
          <cell r="J370">
            <v>1422769906</v>
          </cell>
          <cell r="K370" t="b">
            <v>0</v>
          </cell>
          <cell r="L370">
            <v>20</v>
          </cell>
          <cell r="M370" t="b">
            <v>1</v>
          </cell>
          <cell r="N370" t="str">
            <v>theater/plays</v>
          </cell>
          <cell r="O370">
            <v>122</v>
          </cell>
          <cell r="P370">
            <v>60.9</v>
          </cell>
        </row>
        <row r="371">
          <cell r="B371" t="str">
            <v>One Funny Mother: I'm Not Crazy!!</v>
          </cell>
          <cell r="C371" t="str">
            <v>A hilarious comedy show about motherhood...through stories, videos and stand-up you'll realize YOUâ€™RE NOT CRAZY, motherhood is!</v>
          </cell>
          <cell r="D371">
            <v>10000</v>
          </cell>
          <cell r="E371">
            <v>10685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1435835824</v>
          </cell>
          <cell r="J371">
            <v>1433243824</v>
          </cell>
          <cell r="K371" t="b">
            <v>0</v>
          </cell>
          <cell r="L371">
            <v>98</v>
          </cell>
          <cell r="M371" t="b">
            <v>1</v>
          </cell>
          <cell r="N371" t="str">
            <v>theater/plays</v>
          </cell>
          <cell r="O371">
            <v>107</v>
          </cell>
          <cell r="P371">
            <v>109.03</v>
          </cell>
        </row>
        <row r="372">
          <cell r="B372" t="str">
            <v>Pug-let: The First Ever All-Pug Production of Hamlet</v>
          </cell>
          <cell r="C372" t="str">
            <v>I want to produce the first-ever all-pug production of "Hamlet."  As you can imagine, this will require finding very talented pugs.</v>
          </cell>
          <cell r="D372">
            <v>5000</v>
          </cell>
          <cell r="E372">
            <v>5035.6899999999996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1407360720</v>
          </cell>
          <cell r="J372">
            <v>1404769819</v>
          </cell>
          <cell r="K372" t="b">
            <v>0</v>
          </cell>
          <cell r="L372">
            <v>196</v>
          </cell>
          <cell r="M372" t="b">
            <v>1</v>
          </cell>
          <cell r="N372" t="str">
            <v>theater/plays</v>
          </cell>
          <cell r="O372">
            <v>101</v>
          </cell>
          <cell r="P372">
            <v>25.69</v>
          </cell>
        </row>
        <row r="373">
          <cell r="B373" t="str">
            <v>Imaginary Theater Company Presents the Premiere of The Boat</v>
          </cell>
          <cell r="C373" t="str">
            <v>Marina's mother has disappeared at sea.  Everyone believes she has drowned.  But Marina believes her mother has become a mermaid.</v>
          </cell>
          <cell r="D373">
            <v>1500</v>
          </cell>
          <cell r="E373">
            <v>1635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1436290233</v>
          </cell>
          <cell r="J373">
            <v>1433698233</v>
          </cell>
          <cell r="K373" t="b">
            <v>0</v>
          </cell>
          <cell r="L373">
            <v>39</v>
          </cell>
          <cell r="M373" t="b">
            <v>1</v>
          </cell>
          <cell r="N373" t="str">
            <v>theater/plays</v>
          </cell>
          <cell r="O373">
            <v>109</v>
          </cell>
          <cell r="P373">
            <v>41.92</v>
          </cell>
        </row>
        <row r="374">
          <cell r="B374" t="str">
            <v>Fat Pig, The Play!</v>
          </cell>
          <cell r="C374" t="str">
            <v>Bringing one of Neil LaBute's incredibly witty and viciously honest plays, about body image and the effect it has on us, to life!</v>
          </cell>
          <cell r="D374">
            <v>10000</v>
          </cell>
          <cell r="E374">
            <v>11363</v>
          </cell>
          <cell r="F374" t="str">
            <v>successful</v>
          </cell>
          <cell r="G374" t="str">
            <v>US</v>
          </cell>
          <cell r="H374" t="str">
            <v>USD</v>
          </cell>
          <cell r="I374">
            <v>1442425412</v>
          </cell>
          <cell r="J374">
            <v>1439833412</v>
          </cell>
          <cell r="K374" t="b">
            <v>0</v>
          </cell>
          <cell r="L374">
            <v>128</v>
          </cell>
          <cell r="M374" t="b">
            <v>1</v>
          </cell>
          <cell r="N374" t="str">
            <v>theater/plays</v>
          </cell>
          <cell r="O374">
            <v>114</v>
          </cell>
          <cell r="P374">
            <v>88.77</v>
          </cell>
        </row>
        <row r="375">
          <cell r="B375" t="str">
            <v>Scissortail: A play about the Oklahoma City Bombing</v>
          </cell>
          <cell r="C375" t="str">
            <v>Scissortail is a story of loss, grief, and recovery based on the events of the 1995 Oklahoma City Bombing.</v>
          </cell>
          <cell r="D375">
            <v>5000</v>
          </cell>
          <cell r="E375">
            <v>5696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1425872692</v>
          </cell>
          <cell r="J375">
            <v>1423284292</v>
          </cell>
          <cell r="K375" t="b">
            <v>0</v>
          </cell>
          <cell r="L375">
            <v>71</v>
          </cell>
          <cell r="M375" t="b">
            <v>1</v>
          </cell>
          <cell r="N375" t="str">
            <v>theater/plays</v>
          </cell>
          <cell r="O375">
            <v>114</v>
          </cell>
          <cell r="P375">
            <v>80.23</v>
          </cell>
        </row>
        <row r="376">
          <cell r="B376" t="str">
            <v>The Curse of the Babywoman @ FringeNYC</v>
          </cell>
          <cell r="C376" t="str">
            <v>The Curse of the Babywoman is real â€” and it is coming to FringeNYC this August.</v>
          </cell>
          <cell r="D376">
            <v>3500</v>
          </cell>
          <cell r="E376">
            <v>3710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1471406340</v>
          </cell>
          <cell r="J376">
            <v>1470227660</v>
          </cell>
          <cell r="K376" t="b">
            <v>0</v>
          </cell>
          <cell r="L376">
            <v>47</v>
          </cell>
          <cell r="M376" t="b">
            <v>1</v>
          </cell>
          <cell r="N376" t="str">
            <v>theater/plays</v>
          </cell>
          <cell r="O376">
            <v>106</v>
          </cell>
          <cell r="P376">
            <v>78.94</v>
          </cell>
        </row>
        <row r="377">
          <cell r="B377" t="str">
            <v>Dog Sees God - Calgary Production</v>
          </cell>
          <cell r="C377" t="str">
            <v>A poignant &amp; hilarious tale of Charlie Brown &amp; friends navigating high school. A fresh take on the off Broadway hit by YYC artists.</v>
          </cell>
          <cell r="D377">
            <v>1000</v>
          </cell>
          <cell r="E377">
            <v>1625</v>
          </cell>
          <cell r="F377" t="str">
            <v>successful</v>
          </cell>
          <cell r="G377" t="str">
            <v>CA</v>
          </cell>
          <cell r="H377" t="str">
            <v>CAD</v>
          </cell>
          <cell r="I377">
            <v>1430693460</v>
          </cell>
          <cell r="J377">
            <v>1428087153</v>
          </cell>
          <cell r="K377" t="b">
            <v>0</v>
          </cell>
          <cell r="L377">
            <v>17</v>
          </cell>
          <cell r="M377" t="b">
            <v>1</v>
          </cell>
          <cell r="N377" t="str">
            <v>theater/plays</v>
          </cell>
          <cell r="O377">
            <v>163</v>
          </cell>
          <cell r="P377">
            <v>95.59</v>
          </cell>
        </row>
        <row r="378">
          <cell r="B378" t="str">
            <v>Leah in Vegas at The New York International Fringe Festival</v>
          </cell>
          <cell r="C378" t="str">
            <v>Kara Ayn Napolitano's latest play about a young mother's attempt to reclaim her life after making a serious mistake.</v>
          </cell>
          <cell r="D378">
            <v>6000</v>
          </cell>
          <cell r="E378">
            <v>6360</v>
          </cell>
          <cell r="F378" t="str">
            <v>successful</v>
          </cell>
          <cell r="G378" t="str">
            <v>US</v>
          </cell>
          <cell r="H378" t="str">
            <v>USD</v>
          </cell>
          <cell r="I378">
            <v>1405699451</v>
          </cell>
          <cell r="J378">
            <v>1403107451</v>
          </cell>
          <cell r="K378" t="b">
            <v>0</v>
          </cell>
          <cell r="L378">
            <v>91</v>
          </cell>
          <cell r="M378" t="b">
            <v>1</v>
          </cell>
          <cell r="N378" t="str">
            <v>theater/plays</v>
          </cell>
          <cell r="O378">
            <v>106</v>
          </cell>
          <cell r="P378">
            <v>69.89</v>
          </cell>
        </row>
        <row r="379">
          <cell r="B379" t="str">
            <v>World Premiere of "The Piano"</v>
          </cell>
          <cell r="C379" t="str">
            <v>An Asian-Jewish-American family collides with music, food, and identity crises in this world premiere New York theater production.</v>
          </cell>
          <cell r="D379">
            <v>3200</v>
          </cell>
          <cell r="E379">
            <v>3205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1409500078</v>
          </cell>
          <cell r="J379">
            <v>1406908078</v>
          </cell>
          <cell r="K379" t="b">
            <v>0</v>
          </cell>
          <cell r="L379">
            <v>43</v>
          </cell>
          <cell r="M379" t="b">
            <v>1</v>
          </cell>
          <cell r="N379" t="str">
            <v>theater/plays</v>
          </cell>
          <cell r="O379">
            <v>100</v>
          </cell>
          <cell r="P379">
            <v>74.53</v>
          </cell>
        </row>
        <row r="380">
          <cell r="B380" t="str">
            <v>A Bad Plan</v>
          </cell>
          <cell r="C380" t="str">
            <v>A group of artists. A mythical art piece. A harrowing quest. And some margaritas.</v>
          </cell>
          <cell r="D380">
            <v>2000</v>
          </cell>
          <cell r="E380">
            <v>2107</v>
          </cell>
          <cell r="F380" t="str">
            <v>successful</v>
          </cell>
          <cell r="G380" t="str">
            <v>US</v>
          </cell>
          <cell r="H380" t="str">
            <v>USD</v>
          </cell>
          <cell r="I380">
            <v>1480899600</v>
          </cell>
          <cell r="J380">
            <v>1479609520</v>
          </cell>
          <cell r="K380" t="b">
            <v>0</v>
          </cell>
          <cell r="L380">
            <v>17</v>
          </cell>
          <cell r="M380" t="b">
            <v>1</v>
          </cell>
          <cell r="N380" t="str">
            <v>theater/plays</v>
          </cell>
          <cell r="O380">
            <v>105</v>
          </cell>
          <cell r="P380">
            <v>123.94</v>
          </cell>
        </row>
        <row r="381">
          <cell r="B381" t="str">
            <v>CST's As You Like It goes to Canada!</v>
          </cell>
          <cell r="C381" t="str">
            <v>We're going to represent the entire USA at the World Festival of Children's Theater in Stratford, ON in June, 2016. Help us get there!</v>
          </cell>
          <cell r="D381">
            <v>5000</v>
          </cell>
          <cell r="E381">
            <v>8740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1451620800</v>
          </cell>
          <cell r="J381">
            <v>1449171508</v>
          </cell>
          <cell r="K381" t="b">
            <v>0</v>
          </cell>
          <cell r="L381">
            <v>33</v>
          </cell>
          <cell r="M381" t="b">
            <v>1</v>
          </cell>
          <cell r="N381" t="str">
            <v>theater/plays</v>
          </cell>
          <cell r="O381">
            <v>175</v>
          </cell>
          <cell r="P381">
            <v>264.85000000000002</v>
          </cell>
        </row>
        <row r="382">
          <cell r="B382" t="str">
            <v>The World Premiere of Fire Work by Lauren Gunderson</v>
          </cell>
          <cell r="C382" t="str">
            <v>Known for producing gritty new work, TheatreFIRST presents an exciting new romantic comedy by the hottest playwright in the country.</v>
          </cell>
          <cell r="D382">
            <v>5000</v>
          </cell>
          <cell r="E382">
            <v>5100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1411695300</v>
          </cell>
          <cell r="J382">
            <v>1409275671</v>
          </cell>
          <cell r="K382" t="b">
            <v>0</v>
          </cell>
          <cell r="L382">
            <v>87</v>
          </cell>
          <cell r="M382" t="b">
            <v>1</v>
          </cell>
          <cell r="N382" t="str">
            <v>theater/plays</v>
          </cell>
          <cell r="O382">
            <v>102</v>
          </cell>
          <cell r="P382">
            <v>58.62</v>
          </cell>
        </row>
        <row r="383">
          <cell r="B383" t="str">
            <v>The Butterfingers Angel... [By The Mummers]</v>
          </cell>
          <cell r="C383" t="str">
            <v>[By The Mummers] needs your help this holiday season to stage a full scale production of William Gibson's "The Butterfingers Angel..."</v>
          </cell>
          <cell r="D383">
            <v>8000</v>
          </cell>
          <cell r="E383">
            <v>8010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1417057200</v>
          </cell>
          <cell r="J383">
            <v>1414599886</v>
          </cell>
          <cell r="K383" t="b">
            <v>0</v>
          </cell>
          <cell r="L383">
            <v>113</v>
          </cell>
          <cell r="M383" t="b">
            <v>1</v>
          </cell>
          <cell r="N383" t="str">
            <v>theater/plays</v>
          </cell>
          <cell r="O383">
            <v>100</v>
          </cell>
          <cell r="P383">
            <v>70.88</v>
          </cell>
        </row>
        <row r="384">
          <cell r="B384" t="str">
            <v>Pizza Delique</v>
          </cell>
          <cell r="C384" t="str">
            <v>A play that addresses an important social issue, brought to light by members of the UoM Drama Society.</v>
          </cell>
          <cell r="D384">
            <v>70</v>
          </cell>
          <cell r="E384">
            <v>120</v>
          </cell>
          <cell r="F384" t="str">
            <v>successful</v>
          </cell>
          <cell r="G384" t="str">
            <v>GB</v>
          </cell>
          <cell r="H384" t="str">
            <v>GBP</v>
          </cell>
          <cell r="I384">
            <v>1457870400</v>
          </cell>
          <cell r="J384">
            <v>1456421530</v>
          </cell>
          <cell r="K384" t="b">
            <v>0</v>
          </cell>
          <cell r="L384">
            <v>14</v>
          </cell>
          <cell r="M384" t="b">
            <v>1</v>
          </cell>
          <cell r="N384" t="str">
            <v>theater/plays</v>
          </cell>
          <cell r="O384">
            <v>171</v>
          </cell>
          <cell r="P384">
            <v>8.57</v>
          </cell>
        </row>
        <row r="385">
          <cell r="B385" t="str">
            <v>Brava Theater and Cultural Odyssey present â€œBIRTHRIGHT?â€</v>
          </cell>
          <cell r="C385" t="str">
            <v>In celebration of THE MEDEA PROJECT: THEATER FOR INCARCERATED WOMENâ€™S 25TH ANNIVERSARY Brava Theater  presents â€œBIRTHRIGHT?"</v>
          </cell>
          <cell r="D385">
            <v>3000</v>
          </cell>
          <cell r="E385">
            <v>3407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1427076840</v>
          </cell>
          <cell r="J385">
            <v>1421960934</v>
          </cell>
          <cell r="K385" t="b">
            <v>0</v>
          </cell>
          <cell r="L385">
            <v>30</v>
          </cell>
          <cell r="M385" t="b">
            <v>1</v>
          </cell>
          <cell r="N385" t="str">
            <v>theater/plays</v>
          </cell>
          <cell r="O385">
            <v>114</v>
          </cell>
          <cell r="P385">
            <v>113.57</v>
          </cell>
        </row>
        <row r="386">
          <cell r="B386" t="str">
            <v>The Fall of Wallace Winter at the Plaza Theatre</v>
          </cell>
          <cell r="C386" t="str">
            <v>The Border Theatre presents The Fall of Wallace Winter, an exploration of American obsessions, this Nov. 7th-9th at the Plaza Theatre</v>
          </cell>
          <cell r="D386">
            <v>750</v>
          </cell>
          <cell r="E386">
            <v>971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1413784740</v>
          </cell>
          <cell r="J386">
            <v>1412954547</v>
          </cell>
          <cell r="K386" t="b">
            <v>0</v>
          </cell>
          <cell r="L386">
            <v>16</v>
          </cell>
          <cell r="M386" t="b">
            <v>1</v>
          </cell>
          <cell r="N386" t="str">
            <v>theater/plays</v>
          </cell>
          <cell r="O386">
            <v>129</v>
          </cell>
          <cell r="P386">
            <v>60.69</v>
          </cell>
        </row>
        <row r="387">
          <cell r="B387" t="str">
            <v>'ART'</v>
          </cell>
          <cell r="C387" t="str">
            <v>Dear Stone returns with Yasmina Reza's 'ART', a compelling, clever exploration of friendship under duress. Thanks for watching!</v>
          </cell>
          <cell r="D387">
            <v>5000</v>
          </cell>
          <cell r="E387">
            <v>5070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1420524000</v>
          </cell>
          <cell r="J387">
            <v>1419104823</v>
          </cell>
          <cell r="K387" t="b">
            <v>0</v>
          </cell>
          <cell r="L387">
            <v>46</v>
          </cell>
          <cell r="M387" t="b">
            <v>1</v>
          </cell>
          <cell r="N387" t="str">
            <v>theater/plays</v>
          </cell>
          <cell r="O387">
            <v>101</v>
          </cell>
          <cell r="P387">
            <v>110.22</v>
          </cell>
        </row>
        <row r="388">
          <cell r="B388" t="str">
            <v>INDEPENDENCE NYC</v>
          </cell>
          <cell r="C388" t="str">
            <v>1 director, 4 actors, and a whole lotta determination. Help us bring this brilliant story to the heart of NYC!</v>
          </cell>
          <cell r="D388">
            <v>3000</v>
          </cell>
          <cell r="E388">
            <v>3275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1440381600</v>
          </cell>
          <cell r="J388">
            <v>1438639130</v>
          </cell>
          <cell r="K388" t="b">
            <v>0</v>
          </cell>
          <cell r="L388">
            <v>24</v>
          </cell>
          <cell r="M388" t="b">
            <v>1</v>
          </cell>
          <cell r="N388" t="str">
            <v>theater/plays</v>
          </cell>
          <cell r="O388">
            <v>109</v>
          </cell>
          <cell r="P388">
            <v>136.46</v>
          </cell>
        </row>
        <row r="389">
          <cell r="B389" t="str">
            <v>Casablanca - The Gin Joint Cut (The Play)</v>
          </cell>
          <cell r="C389" t="str">
            <v>Bring Morag Fullarton's fun-loving spoof and homage of the classic and timeless film, 'Casablanca', to the stage in New York City.</v>
          </cell>
          <cell r="D389">
            <v>15000</v>
          </cell>
          <cell r="E389">
            <v>16291</v>
          </cell>
          <cell r="F389" t="str">
            <v>live</v>
          </cell>
          <cell r="G389" t="str">
            <v>US</v>
          </cell>
          <cell r="H389" t="str">
            <v>USD</v>
          </cell>
          <cell r="I389">
            <v>1489690141</v>
          </cell>
          <cell r="J389">
            <v>1487101741</v>
          </cell>
          <cell r="K389" t="b">
            <v>0</v>
          </cell>
          <cell r="L389">
            <v>117</v>
          </cell>
          <cell r="M389" t="b">
            <v>0</v>
          </cell>
          <cell r="N389" t="str">
            <v>theater/plays</v>
          </cell>
          <cell r="O389">
            <v>109</v>
          </cell>
          <cell r="P389">
            <v>139.24</v>
          </cell>
        </row>
        <row r="390">
          <cell r="B390" t="str">
            <v>Marcus Rashad's "The Domino Effect Stage Play"</v>
          </cell>
          <cell r="C390" t="str">
            <v>The DE sheds light on the reality of what happens in college. Marcus Rashad created this play to help prepare future/current students</v>
          </cell>
          <cell r="D390">
            <v>1250</v>
          </cell>
          <cell r="E390">
            <v>10</v>
          </cell>
          <cell r="F390" t="str">
            <v>live</v>
          </cell>
          <cell r="G390" t="str">
            <v>US</v>
          </cell>
          <cell r="H390" t="str">
            <v>USD</v>
          </cell>
          <cell r="I390">
            <v>1492542819</v>
          </cell>
          <cell r="J390">
            <v>1489090419</v>
          </cell>
          <cell r="K390" t="b">
            <v>0</v>
          </cell>
          <cell r="L390">
            <v>1</v>
          </cell>
          <cell r="M390" t="b">
            <v>0</v>
          </cell>
          <cell r="N390" t="str">
            <v>theater/plays</v>
          </cell>
          <cell r="O390">
            <v>1</v>
          </cell>
          <cell r="P390">
            <v>10</v>
          </cell>
        </row>
        <row r="391">
          <cell r="B391" t="str">
            <v>MEDEA | A New Vision</v>
          </cell>
          <cell r="C391" t="str">
            <v>A shockingly relevant modern take on a 2,000-year-old tragedy that confronts current gender politics.</v>
          </cell>
          <cell r="D391">
            <v>10000</v>
          </cell>
          <cell r="E391">
            <v>375</v>
          </cell>
          <cell r="F391" t="str">
            <v>live</v>
          </cell>
          <cell r="G391" t="str">
            <v>US</v>
          </cell>
          <cell r="H391" t="str">
            <v>USD</v>
          </cell>
          <cell r="I391">
            <v>1492145940</v>
          </cell>
          <cell r="J391">
            <v>1489504916</v>
          </cell>
          <cell r="K391" t="b">
            <v>0</v>
          </cell>
          <cell r="L391">
            <v>4</v>
          </cell>
          <cell r="M391" t="b">
            <v>0</v>
          </cell>
          <cell r="N391" t="str">
            <v>theater/plays</v>
          </cell>
          <cell r="O391">
            <v>4</v>
          </cell>
          <cell r="P391">
            <v>93.75</v>
          </cell>
        </row>
        <row r="392">
          <cell r="B392" t="str">
            <v>SNAKE EYES</v>
          </cell>
          <cell r="C392" t="str">
            <v>A Staged Reading of "Snake Eyes," a new play by Alex Rafala</v>
          </cell>
          <cell r="D392">
            <v>4100</v>
          </cell>
          <cell r="E392">
            <v>645</v>
          </cell>
          <cell r="F392" t="str">
            <v>live</v>
          </cell>
          <cell r="G392" t="str">
            <v>US</v>
          </cell>
          <cell r="H392" t="str">
            <v>USD</v>
          </cell>
          <cell r="I392">
            <v>1491656045</v>
          </cell>
          <cell r="J392">
            <v>1489067645</v>
          </cell>
          <cell r="K392" t="b">
            <v>0</v>
          </cell>
          <cell r="L392">
            <v>12</v>
          </cell>
          <cell r="M392" t="b">
            <v>0</v>
          </cell>
          <cell r="N392" t="str">
            <v>theater/plays</v>
          </cell>
          <cell r="O392">
            <v>16</v>
          </cell>
          <cell r="P392">
            <v>53.75</v>
          </cell>
        </row>
        <row r="393">
          <cell r="B393" t="str">
            <v>A Bite of a Snake Play</v>
          </cell>
          <cell r="C393" t="str">
            <v>Smells Like Money, Drips Like Honey, Taste Like Mocha, Better Run AWAY</v>
          </cell>
          <cell r="D393">
            <v>30000</v>
          </cell>
          <cell r="E393">
            <v>10</v>
          </cell>
          <cell r="F393" t="str">
            <v>live</v>
          </cell>
          <cell r="G393" t="str">
            <v>US</v>
          </cell>
          <cell r="H393" t="str">
            <v>USD</v>
          </cell>
          <cell r="I393">
            <v>1492759460</v>
          </cell>
          <cell r="J393">
            <v>1487579060</v>
          </cell>
          <cell r="K393" t="b">
            <v>0</v>
          </cell>
          <cell r="L393">
            <v>1</v>
          </cell>
          <cell r="M393" t="b">
            <v>0</v>
          </cell>
          <cell r="N393" t="str">
            <v>theater/plays</v>
          </cell>
          <cell r="O393">
            <v>0</v>
          </cell>
          <cell r="P393">
            <v>10</v>
          </cell>
        </row>
        <row r="394">
          <cell r="B394" t="str">
            <v>Hell Has No Fury by TwentySomething @ Edinburgh Fringe</v>
          </cell>
          <cell r="C394" t="str">
            <v>TwentySomething is taking Hell Has No Fury to Edinburgh! 
We're looking for your support to get us there.</v>
          </cell>
          <cell r="D394">
            <v>500</v>
          </cell>
          <cell r="E394">
            <v>540</v>
          </cell>
          <cell r="F394" t="str">
            <v>live</v>
          </cell>
          <cell r="G394" t="str">
            <v>GB</v>
          </cell>
          <cell r="H394" t="str">
            <v>GBP</v>
          </cell>
          <cell r="I394">
            <v>1490358834</v>
          </cell>
          <cell r="J394">
            <v>1487770434</v>
          </cell>
          <cell r="K394" t="b">
            <v>0</v>
          </cell>
          <cell r="L394">
            <v>16</v>
          </cell>
          <cell r="M394" t="b">
            <v>0</v>
          </cell>
          <cell r="N394" t="str">
            <v>theater/plays</v>
          </cell>
          <cell r="O394">
            <v>108</v>
          </cell>
          <cell r="P394">
            <v>33.75</v>
          </cell>
        </row>
        <row r="395">
          <cell r="B395" t="str">
            <v>Threads by David Lane at The Hope Theatre - 11-29 April</v>
          </cell>
          <cell r="C395" t="str">
            <v>Time Zone Theatre &amp; Arteria Theatre present this emotional thriller about Love, Loss and what happens when life goes on, but you can't.</v>
          </cell>
          <cell r="D395">
            <v>1000</v>
          </cell>
          <cell r="E395">
            <v>225</v>
          </cell>
          <cell r="F395" t="str">
            <v>live</v>
          </cell>
          <cell r="G395" t="str">
            <v>GB</v>
          </cell>
          <cell r="H395" t="str">
            <v>GBP</v>
          </cell>
          <cell r="I395">
            <v>1490631419</v>
          </cell>
          <cell r="J395">
            <v>1488820619</v>
          </cell>
          <cell r="K395" t="b">
            <v>0</v>
          </cell>
          <cell r="L395">
            <v>12</v>
          </cell>
          <cell r="M395" t="b">
            <v>0</v>
          </cell>
          <cell r="N395" t="str">
            <v>theater/plays</v>
          </cell>
          <cell r="O395">
            <v>23</v>
          </cell>
          <cell r="P395">
            <v>18.75</v>
          </cell>
        </row>
        <row r="396">
          <cell r="B396" t="str">
            <v>SEVEN, a Documentary Play: North Carolina Premiere!</v>
          </cell>
          <cell r="C396" t="str">
            <v>SEVEN tells the true stories of 7 women who bravely fought for the well-being of women, families, and children around the globe.</v>
          </cell>
          <cell r="D396">
            <v>777</v>
          </cell>
          <cell r="E396">
            <v>162</v>
          </cell>
          <cell r="F396" t="str">
            <v>live</v>
          </cell>
          <cell r="G396" t="str">
            <v>US</v>
          </cell>
          <cell r="H396" t="str">
            <v>USD</v>
          </cell>
          <cell r="I396">
            <v>1491277121</v>
          </cell>
          <cell r="J396">
            <v>1489376321</v>
          </cell>
          <cell r="K396" t="b">
            <v>0</v>
          </cell>
          <cell r="L396">
            <v>7</v>
          </cell>
          <cell r="M396" t="b">
            <v>0</v>
          </cell>
          <cell r="N396" t="str">
            <v>theater/plays</v>
          </cell>
          <cell r="O396">
            <v>21</v>
          </cell>
          <cell r="P396">
            <v>23.14</v>
          </cell>
        </row>
        <row r="397">
          <cell r="B397" t="str">
            <v>Heroines</v>
          </cell>
          <cell r="C397" t="str">
            <v>Help emberfly theatre put on their first production Heroines and pay our actors and creative team! Follow us @emberflytheatre</v>
          </cell>
          <cell r="D397">
            <v>500</v>
          </cell>
          <cell r="E397">
            <v>639</v>
          </cell>
          <cell r="F397" t="str">
            <v>live</v>
          </cell>
          <cell r="G397" t="str">
            <v>GB</v>
          </cell>
          <cell r="H397" t="str">
            <v>GBP</v>
          </cell>
          <cell r="I397">
            <v>1491001140</v>
          </cell>
          <cell r="J397">
            <v>1487847954</v>
          </cell>
          <cell r="K397" t="b">
            <v>0</v>
          </cell>
          <cell r="L397">
            <v>22</v>
          </cell>
          <cell r="M397" t="b">
            <v>0</v>
          </cell>
          <cell r="N397" t="str">
            <v>theater/plays</v>
          </cell>
          <cell r="O397">
            <v>128</v>
          </cell>
          <cell r="P397">
            <v>29.05</v>
          </cell>
        </row>
        <row r="398">
          <cell r="B398" t="str">
            <v>Richard III - Presented by REBATEnsemble/Theatre Off Jackson</v>
          </cell>
          <cell r="C398" t="str">
            <v>Set in 1930s Chinatown, evocative of old world South Jackson Street during the Jazz era.</v>
          </cell>
          <cell r="D398">
            <v>1500</v>
          </cell>
          <cell r="E398">
            <v>50</v>
          </cell>
          <cell r="F398" t="str">
            <v>live</v>
          </cell>
          <cell r="G398" t="str">
            <v>US</v>
          </cell>
          <cell r="H398" t="str">
            <v>USD</v>
          </cell>
          <cell r="I398">
            <v>1493838720</v>
          </cell>
          <cell r="J398">
            <v>1489439669</v>
          </cell>
          <cell r="K398" t="b">
            <v>0</v>
          </cell>
          <cell r="L398">
            <v>1</v>
          </cell>
          <cell r="M398" t="b">
            <v>0</v>
          </cell>
          <cell r="N398" t="str">
            <v>theater/plays</v>
          </cell>
          <cell r="O398">
            <v>3</v>
          </cell>
          <cell r="P398">
            <v>50</v>
          </cell>
        </row>
        <row r="399">
          <cell r="B399" t="str">
            <v>Our Country's Good</v>
          </cell>
          <cell r="C399" t="str">
            <v>A UWE Drama Society adaptation of Timberlake Wertenbaker's play. Funding needed for costumes/props to make the show a success. Thanks.</v>
          </cell>
          <cell r="D399">
            <v>200</v>
          </cell>
          <cell r="E399">
            <v>0</v>
          </cell>
          <cell r="F399" t="str">
            <v>live</v>
          </cell>
          <cell r="G399" t="str">
            <v>GB</v>
          </cell>
          <cell r="H399" t="str">
            <v>GBP</v>
          </cell>
          <cell r="I399">
            <v>1491233407</v>
          </cell>
          <cell r="J399">
            <v>1489591807</v>
          </cell>
          <cell r="K399" t="b">
            <v>0</v>
          </cell>
          <cell r="L399">
            <v>0</v>
          </cell>
          <cell r="M399" t="b">
            <v>0</v>
          </cell>
          <cell r="N399" t="str">
            <v>theater/plays</v>
          </cell>
          <cell r="O399">
            <v>0</v>
          </cell>
          <cell r="P399">
            <v>0</v>
          </cell>
        </row>
        <row r="400">
          <cell r="B400" t="str">
            <v>Casa Calabaza, Premio Nacional de Teatro Penitenciario.</v>
          </cell>
          <cell r="C400" t="str">
            <v>Conoce y apoya el teatro de calidad que se escribe desde los centros penitenciarios, como es el caso de Casa Calabaza, de Maye Moreno.</v>
          </cell>
          <cell r="D400">
            <v>50000</v>
          </cell>
          <cell r="E400">
            <v>2700</v>
          </cell>
          <cell r="F400" t="str">
            <v>live</v>
          </cell>
          <cell r="G400" t="str">
            <v>MX</v>
          </cell>
          <cell r="H400" t="str">
            <v>MXN</v>
          </cell>
          <cell r="I400">
            <v>1490416380</v>
          </cell>
          <cell r="J400">
            <v>1487485760</v>
          </cell>
          <cell r="K400" t="b">
            <v>0</v>
          </cell>
          <cell r="L400">
            <v>6</v>
          </cell>
          <cell r="M400" t="b">
            <v>0</v>
          </cell>
          <cell r="N400" t="str">
            <v>theater/plays</v>
          </cell>
          <cell r="O400">
            <v>5</v>
          </cell>
          <cell r="P400">
            <v>450</v>
          </cell>
        </row>
        <row r="401">
          <cell r="B401" t="str">
            <v>ReminiSens Restaurant &amp; Theatre in Versailles</v>
          </cell>
          <cell r="C401" t="str">
            <v>ReminiSens offers an Enchanting Time Travel experience: have diner at the court of Versailles and interact with the nobles of the time!</v>
          </cell>
          <cell r="D401">
            <v>10000</v>
          </cell>
          <cell r="E401">
            <v>96</v>
          </cell>
          <cell r="F401" t="str">
            <v>live</v>
          </cell>
          <cell r="G401" t="str">
            <v>FR</v>
          </cell>
          <cell r="H401" t="str">
            <v>EUR</v>
          </cell>
          <cell r="I401">
            <v>1491581703</v>
          </cell>
          <cell r="J401">
            <v>1488993303</v>
          </cell>
          <cell r="K401" t="b">
            <v>0</v>
          </cell>
          <cell r="L401">
            <v>4</v>
          </cell>
          <cell r="M401" t="b">
            <v>0</v>
          </cell>
          <cell r="N401" t="str">
            <v>theater/plays</v>
          </cell>
          <cell r="O401">
            <v>1</v>
          </cell>
          <cell r="P401">
            <v>24</v>
          </cell>
        </row>
        <row r="402">
          <cell r="B402" t="str">
            <v>GUTS: Black Comedy</v>
          </cell>
          <cell r="C402" t="str">
            <v>We are a theatre society from the Groningen University in the Netherlands. 
We would be more than happy for some help funding the play.</v>
          </cell>
          <cell r="D402">
            <v>500</v>
          </cell>
          <cell r="E402">
            <v>258</v>
          </cell>
          <cell r="F402" t="str">
            <v>live</v>
          </cell>
          <cell r="G402" t="str">
            <v>NL</v>
          </cell>
          <cell r="H402" t="str">
            <v>EUR</v>
          </cell>
          <cell r="I402">
            <v>1492372800</v>
          </cell>
          <cell r="J402">
            <v>1488823488</v>
          </cell>
          <cell r="K402" t="b">
            <v>0</v>
          </cell>
          <cell r="L402">
            <v>8</v>
          </cell>
          <cell r="M402" t="b">
            <v>0</v>
          </cell>
          <cell r="N402" t="str">
            <v>theater/plays</v>
          </cell>
          <cell r="O402">
            <v>52</v>
          </cell>
          <cell r="P402">
            <v>32.25</v>
          </cell>
        </row>
        <row r="403">
          <cell r="B403" t="str">
            <v>The Pendulum Swings UK Theatre Tour/EdFringe</v>
          </cell>
          <cell r="C403" t="str">
            <v>Our aim is to deliver a powerful piece of theatre to audiences across the UK, including Edinburgh Fringe (2017).</v>
          </cell>
          <cell r="D403">
            <v>2750</v>
          </cell>
          <cell r="E403">
            <v>45</v>
          </cell>
          <cell r="F403" t="str">
            <v>live</v>
          </cell>
          <cell r="G403" t="str">
            <v>GB</v>
          </cell>
          <cell r="H403" t="str">
            <v>GBP</v>
          </cell>
          <cell r="I403">
            <v>1489922339</v>
          </cell>
          <cell r="J403">
            <v>1487333939</v>
          </cell>
          <cell r="K403" t="b">
            <v>0</v>
          </cell>
          <cell r="L403">
            <v>3</v>
          </cell>
          <cell r="M403" t="b">
            <v>0</v>
          </cell>
          <cell r="N403" t="str">
            <v>theater/plays</v>
          </cell>
          <cell r="O403">
            <v>2</v>
          </cell>
          <cell r="P403">
            <v>15</v>
          </cell>
        </row>
        <row r="404">
          <cell r="B404" t="str">
            <v>This is Living by Liam Borrett</v>
          </cell>
          <cell r="C404" t="str">
            <v>THE POIGNANT EXPLORATION OF WHAT IT MEANS TO SAY GOODBYE.
Stripped Raw brings Liam Borrett's debut play 'This is Living' to Wiltshire.</v>
          </cell>
          <cell r="D404">
            <v>700</v>
          </cell>
          <cell r="E404">
            <v>0</v>
          </cell>
          <cell r="F404" t="str">
            <v>live</v>
          </cell>
          <cell r="G404" t="str">
            <v>GB</v>
          </cell>
          <cell r="H404" t="str">
            <v>GBP</v>
          </cell>
          <cell r="I404">
            <v>1491726956</v>
          </cell>
          <cell r="J404">
            <v>1489480556</v>
          </cell>
          <cell r="K404" t="b">
            <v>0</v>
          </cell>
          <cell r="L404">
            <v>0</v>
          </cell>
          <cell r="M404" t="b">
            <v>0</v>
          </cell>
          <cell r="N404" t="str">
            <v>theater/plays</v>
          </cell>
          <cell r="O404">
            <v>0</v>
          </cell>
          <cell r="P404">
            <v>0</v>
          </cell>
        </row>
        <row r="405">
          <cell r="B405" t="str">
            <v>Benghazi Bergen-Belsen</v>
          </cell>
          <cell r="C405" t="str">
            <v>Two women, one love, one must die: a multicultural cast in a play about the denied holocaust of Libyan Jews. Premieres in March in NYC</v>
          </cell>
          <cell r="D405">
            <v>10000</v>
          </cell>
          <cell r="E405">
            <v>7540</v>
          </cell>
          <cell r="F405" t="str">
            <v>live</v>
          </cell>
          <cell r="G405" t="str">
            <v>US</v>
          </cell>
          <cell r="H405" t="str">
            <v>USD</v>
          </cell>
          <cell r="I405">
            <v>1489903200</v>
          </cell>
          <cell r="J405">
            <v>1488459307</v>
          </cell>
          <cell r="K405" t="b">
            <v>0</v>
          </cell>
          <cell r="L405">
            <v>30</v>
          </cell>
          <cell r="M405" t="b">
            <v>0</v>
          </cell>
          <cell r="N405" t="str">
            <v>theater/plays</v>
          </cell>
          <cell r="O405">
            <v>75</v>
          </cell>
          <cell r="P405">
            <v>251.33</v>
          </cell>
        </row>
        <row r="406">
          <cell r="B406" t="str">
            <v>Arlington's 1st Dinner Theatre</v>
          </cell>
          <cell r="C406" t="str">
            <v>Dominion Theatre Company is the first community dinner theatre  to be established in Arlington TX.</v>
          </cell>
          <cell r="D406">
            <v>25000</v>
          </cell>
          <cell r="E406">
            <v>0</v>
          </cell>
          <cell r="F406" t="str">
            <v>live</v>
          </cell>
          <cell r="G406" t="str">
            <v>US</v>
          </cell>
          <cell r="H406" t="str">
            <v>USD</v>
          </cell>
          <cell r="I406">
            <v>1490659134</v>
          </cell>
          <cell r="J406">
            <v>1485478734</v>
          </cell>
          <cell r="K406" t="b">
            <v>0</v>
          </cell>
          <cell r="L406">
            <v>0</v>
          </cell>
          <cell r="M406" t="b">
            <v>0</v>
          </cell>
          <cell r="N406" t="str">
            <v>theater/plays</v>
          </cell>
          <cell r="O406">
            <v>0</v>
          </cell>
          <cell r="P406">
            <v>0</v>
          </cell>
        </row>
        <row r="407">
          <cell r="B407" t="str">
            <v>SoÃ±Ã© una ciudad amurallada</v>
          </cell>
          <cell r="C407" t="str">
            <v>Somos... Podemos... Amamos... Nuestra muralla, nuestra utopÃ­a. Que el amor sea el lÃ­mite</v>
          </cell>
          <cell r="D407">
            <v>50000</v>
          </cell>
          <cell r="E407">
            <v>5250</v>
          </cell>
          <cell r="F407" t="str">
            <v>live</v>
          </cell>
          <cell r="G407" t="str">
            <v>MX</v>
          </cell>
          <cell r="H407" t="str">
            <v>MXN</v>
          </cell>
          <cell r="I407">
            <v>1492356166</v>
          </cell>
          <cell r="J407">
            <v>1488471766</v>
          </cell>
          <cell r="K407" t="b">
            <v>0</v>
          </cell>
          <cell r="L407">
            <v>12</v>
          </cell>
          <cell r="M407" t="b">
            <v>0</v>
          </cell>
          <cell r="N407" t="str">
            <v>theater/plays</v>
          </cell>
          <cell r="O407">
            <v>11</v>
          </cell>
          <cell r="P407">
            <v>437.5</v>
          </cell>
        </row>
        <row r="408">
          <cell r="B408" t="str">
            <v>The Eternal Space Brings the Old Penn Station Back to Life</v>
          </cell>
          <cell r="C408" t="str">
            <v>A play that uses photography to tell the story of a friendship forged during the demolition of New York's Pennsylvania Station.</v>
          </cell>
          <cell r="D408">
            <v>20000</v>
          </cell>
          <cell r="E408">
            <v>23505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1415319355</v>
          </cell>
          <cell r="J408">
            <v>1411859755</v>
          </cell>
          <cell r="K408" t="b">
            <v>1</v>
          </cell>
          <cell r="L408">
            <v>213</v>
          </cell>
          <cell r="M408" t="b">
            <v>1</v>
          </cell>
          <cell r="N408" t="str">
            <v>theater/plays</v>
          </cell>
          <cell r="O408">
            <v>118</v>
          </cell>
          <cell r="P408">
            <v>110.35</v>
          </cell>
        </row>
        <row r="409">
          <cell r="B409" t="str">
            <v>The Aurora Project: A Sci-Fi Epic by Bella Poynton</v>
          </cell>
          <cell r="C409" t="str">
            <v>Help fund The Aurora Project, an immersive science fiction epic.</v>
          </cell>
          <cell r="D409">
            <v>1800</v>
          </cell>
          <cell r="E409">
            <v>2361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1412136000</v>
          </cell>
          <cell r="J409">
            <v>1410278284</v>
          </cell>
          <cell r="K409" t="b">
            <v>1</v>
          </cell>
          <cell r="L409">
            <v>57</v>
          </cell>
          <cell r="M409" t="b">
            <v>1</v>
          </cell>
          <cell r="N409" t="str">
            <v>theater/plays</v>
          </cell>
          <cell r="O409">
            <v>131</v>
          </cell>
          <cell r="P409">
            <v>41.42</v>
          </cell>
        </row>
        <row r="410">
          <cell r="B410" t="str">
            <v>Kafka on the Shore</v>
          </cell>
          <cell r="C410" t="str">
            <v>A student led production at Northwestern U. of an adaptation by Frank Galati of the classic book Kafka on the Shore by Haruki Murakmi.</v>
          </cell>
          <cell r="D410">
            <v>1250</v>
          </cell>
          <cell r="E410">
            <v>1300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1354845600</v>
          </cell>
          <cell r="J410">
            <v>1352766300</v>
          </cell>
          <cell r="K410" t="b">
            <v>1</v>
          </cell>
          <cell r="L410">
            <v>25</v>
          </cell>
          <cell r="M410" t="b">
            <v>1</v>
          </cell>
          <cell r="N410" t="str">
            <v>theater/plays</v>
          </cell>
          <cell r="O410">
            <v>104</v>
          </cell>
          <cell r="P410">
            <v>52</v>
          </cell>
        </row>
        <row r="411">
          <cell r="B411" t="str">
            <v>Sustainable Theatre Project and The Life-Cycle of Seller Door: A Play of Consequences</v>
          </cell>
          <cell r="C411" t="str">
            <v>SELLER DOOR is a new comedy about a Barker, the people he gets to go through a door and what happens to those people after they go through the door.</v>
          </cell>
          <cell r="D411">
            <v>3500</v>
          </cell>
          <cell r="E411">
            <v>3535</v>
          </cell>
          <cell r="F411" t="str">
            <v>successful</v>
          </cell>
          <cell r="G411" t="str">
            <v>US</v>
          </cell>
          <cell r="H411" t="str">
            <v>USD</v>
          </cell>
          <cell r="I411">
            <v>1295928000</v>
          </cell>
          <cell r="J411">
            <v>1288160403</v>
          </cell>
          <cell r="K411" t="b">
            <v>1</v>
          </cell>
          <cell r="L411">
            <v>104</v>
          </cell>
          <cell r="M411" t="b">
            <v>1</v>
          </cell>
          <cell r="N411" t="str">
            <v>theater/plays</v>
          </cell>
          <cell r="O411">
            <v>101</v>
          </cell>
          <cell r="P411">
            <v>33.99</v>
          </cell>
        </row>
        <row r="412">
          <cell r="B412" t="str">
            <v>"The Holiday Bug" 2014 Puppet Show</v>
          </cell>
          <cell r="C412" t="str">
            <v>A Multi-Media Puppet Show, with large cable control puppets to tell a hilarious story for all ages.</v>
          </cell>
          <cell r="D412">
            <v>3500</v>
          </cell>
          <cell r="E412">
            <v>3514</v>
          </cell>
          <cell r="F412" t="str">
            <v>successful</v>
          </cell>
          <cell r="G412" t="str">
            <v>US</v>
          </cell>
          <cell r="H412" t="str">
            <v>USD</v>
          </cell>
          <cell r="I412">
            <v>1410379774</v>
          </cell>
          <cell r="J412">
            <v>1407787774</v>
          </cell>
          <cell r="K412" t="b">
            <v>1</v>
          </cell>
          <cell r="L412">
            <v>34</v>
          </cell>
          <cell r="M412" t="b">
            <v>1</v>
          </cell>
          <cell r="N412" t="str">
            <v>theater/plays</v>
          </cell>
          <cell r="O412">
            <v>100</v>
          </cell>
          <cell r="P412">
            <v>103.35</v>
          </cell>
        </row>
        <row r="413">
          <cell r="B413" t="str">
            <v>'Gilead', an original theatre piece</v>
          </cell>
          <cell r="C413" t="str">
            <v>'Gilead' is an original theatre piece inspired by Margaret Atwood's 'The Handmaid's Tale'. (Brighton Fringe 2014)</v>
          </cell>
          <cell r="D413">
            <v>2200</v>
          </cell>
          <cell r="E413">
            <v>2331</v>
          </cell>
          <cell r="F413" t="str">
            <v>successful</v>
          </cell>
          <cell r="G413" t="str">
            <v>GB</v>
          </cell>
          <cell r="H413" t="str">
            <v>GBP</v>
          </cell>
          <cell r="I413">
            <v>1383425367</v>
          </cell>
          <cell r="J413">
            <v>1380833367</v>
          </cell>
          <cell r="K413" t="b">
            <v>1</v>
          </cell>
          <cell r="L413">
            <v>67</v>
          </cell>
          <cell r="M413" t="b">
            <v>1</v>
          </cell>
          <cell r="N413" t="str">
            <v>theater/plays</v>
          </cell>
          <cell r="O413">
            <v>106</v>
          </cell>
          <cell r="P413">
            <v>34.79</v>
          </cell>
        </row>
        <row r="414">
          <cell r="B414" t="str">
            <v>Terminator the Second</v>
          </cell>
          <cell r="C414" t="str">
            <v>A stage production of Terminator 2: Judgment Day, composed entirely of the words of William Shakespeare</v>
          </cell>
          <cell r="D414">
            <v>3000</v>
          </cell>
          <cell r="E414">
            <v>10067.5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1304225940</v>
          </cell>
          <cell r="J414">
            <v>1301542937</v>
          </cell>
          <cell r="K414" t="b">
            <v>1</v>
          </cell>
          <cell r="L414">
            <v>241</v>
          </cell>
          <cell r="M414" t="b">
            <v>1</v>
          </cell>
          <cell r="N414" t="str">
            <v>theater/plays</v>
          </cell>
          <cell r="O414">
            <v>336</v>
          </cell>
          <cell r="P414">
            <v>41.77</v>
          </cell>
        </row>
        <row r="415">
          <cell r="B415" t="str">
            <v>"Bright Ideas" By Eric Coble</v>
          </cell>
          <cell r="C415" t="str">
            <v>Hilarious play about two parents obsessed with getting their kid into the best pre-school and are willing to do ANYTHING to get him in!</v>
          </cell>
          <cell r="D415">
            <v>7000</v>
          </cell>
          <cell r="E415">
            <v>7905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1333310458</v>
          </cell>
          <cell r="J415">
            <v>1330722058</v>
          </cell>
          <cell r="K415" t="b">
            <v>1</v>
          </cell>
          <cell r="L415">
            <v>123</v>
          </cell>
          <cell r="M415" t="b">
            <v>1</v>
          </cell>
          <cell r="N415" t="str">
            <v>theater/plays</v>
          </cell>
          <cell r="O415">
            <v>113</v>
          </cell>
          <cell r="P415">
            <v>64.27</v>
          </cell>
        </row>
        <row r="416">
          <cell r="B416" t="str">
            <v>Stage Adaptation of Studio Ghibli's Princess Mononoke</v>
          </cell>
          <cell r="C416" t="str">
            <v>We want to take our stage adaptation of Studio Ghibli's 'Princess Mononoke' to more people.  Help us do it!</v>
          </cell>
          <cell r="D416">
            <v>5000</v>
          </cell>
          <cell r="E416">
            <v>9425.23</v>
          </cell>
          <cell r="F416" t="str">
            <v>successful</v>
          </cell>
          <cell r="G416" t="str">
            <v>GB</v>
          </cell>
          <cell r="H416" t="str">
            <v>GBP</v>
          </cell>
          <cell r="I416">
            <v>1356004725</v>
          </cell>
          <cell r="J416">
            <v>1353412725</v>
          </cell>
          <cell r="K416" t="b">
            <v>1</v>
          </cell>
          <cell r="L416">
            <v>302</v>
          </cell>
          <cell r="M416" t="b">
            <v>1</v>
          </cell>
          <cell r="N416" t="str">
            <v>theater/plays</v>
          </cell>
          <cell r="O416">
            <v>189</v>
          </cell>
          <cell r="P416">
            <v>31.21</v>
          </cell>
        </row>
        <row r="417">
          <cell r="B417" t="str">
            <v>Bringing First Love/Worst Love To Life</v>
          </cell>
          <cell r="C417" t="str">
            <v>First Love/Worst Love is an examination of love and its mutability, as expressed through twelve stories and five actors on one stage.</v>
          </cell>
          <cell r="D417">
            <v>5500</v>
          </cell>
          <cell r="E417">
            <v>5600</v>
          </cell>
          <cell r="F417" t="str">
            <v>successful</v>
          </cell>
          <cell r="G417" t="str">
            <v>US</v>
          </cell>
          <cell r="H417" t="str">
            <v>USD</v>
          </cell>
          <cell r="I417">
            <v>1338591144</v>
          </cell>
          <cell r="J417">
            <v>1335567144</v>
          </cell>
          <cell r="K417" t="b">
            <v>1</v>
          </cell>
          <cell r="L417">
            <v>89</v>
          </cell>
          <cell r="M417" t="b">
            <v>1</v>
          </cell>
          <cell r="N417" t="str">
            <v>theater/plays</v>
          </cell>
          <cell r="O417">
            <v>102</v>
          </cell>
          <cell r="P417">
            <v>62.92</v>
          </cell>
        </row>
        <row r="418">
          <cell r="B418" t="str">
            <v>Summer FourPlay</v>
          </cell>
          <cell r="C418" t="str">
            <v>Four Directors.  Four One Acts.  Four Genres.  For You.</v>
          </cell>
          <cell r="D418">
            <v>4000</v>
          </cell>
          <cell r="E418">
            <v>4040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1405746000</v>
          </cell>
          <cell r="J418">
            <v>1404932105</v>
          </cell>
          <cell r="K418" t="b">
            <v>1</v>
          </cell>
          <cell r="L418">
            <v>41</v>
          </cell>
          <cell r="M418" t="b">
            <v>1</v>
          </cell>
          <cell r="N418" t="str">
            <v>theater/plays</v>
          </cell>
          <cell r="O418">
            <v>101</v>
          </cell>
          <cell r="P418">
            <v>98.54</v>
          </cell>
        </row>
        <row r="419">
          <cell r="B419" t="str">
            <v>Nursery Crimes</v>
          </cell>
          <cell r="C419" t="str">
            <v>A 40s crime-noir play using nursery rhyme characters.</v>
          </cell>
          <cell r="D419">
            <v>5000</v>
          </cell>
          <cell r="E419">
            <v>5700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1374523752</v>
          </cell>
          <cell r="J419">
            <v>1371931752</v>
          </cell>
          <cell r="K419" t="b">
            <v>1</v>
          </cell>
          <cell r="L419">
            <v>69</v>
          </cell>
          <cell r="M419" t="b">
            <v>1</v>
          </cell>
          <cell r="N419" t="str">
            <v>theater/plays</v>
          </cell>
          <cell r="O419">
            <v>114</v>
          </cell>
          <cell r="P419">
            <v>82.61</v>
          </cell>
        </row>
        <row r="420">
          <cell r="B420" t="str">
            <v>Waxwing: A New Play</v>
          </cell>
          <cell r="C420" t="str">
            <v>WAXWING is an exciting new world premiere of mythic (perhaps even apocalyptic!) proportions.</v>
          </cell>
          <cell r="D420">
            <v>1500</v>
          </cell>
          <cell r="E420">
            <v>2002.22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1326927600</v>
          </cell>
          <cell r="J420">
            <v>1323221761</v>
          </cell>
          <cell r="K420" t="b">
            <v>1</v>
          </cell>
          <cell r="L420">
            <v>52</v>
          </cell>
          <cell r="M420" t="b">
            <v>1</v>
          </cell>
          <cell r="N420" t="str">
            <v>theater/plays</v>
          </cell>
          <cell r="O420">
            <v>133</v>
          </cell>
          <cell r="P420">
            <v>38.5</v>
          </cell>
        </row>
        <row r="421">
          <cell r="B421" t="str">
            <v>We Play Chekhov</v>
          </cell>
          <cell r="C421" t="str">
            <v>Two stories by Anton Chekhov adapted for the stage and performed back-to-back in a stunning live theatrical performance.</v>
          </cell>
          <cell r="D421">
            <v>4500</v>
          </cell>
          <cell r="E421">
            <v>4569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1407905940</v>
          </cell>
          <cell r="J421">
            <v>1405923687</v>
          </cell>
          <cell r="K421" t="b">
            <v>1</v>
          </cell>
          <cell r="L421">
            <v>57</v>
          </cell>
          <cell r="M421" t="b">
            <v>1</v>
          </cell>
          <cell r="N421" t="str">
            <v>theater/plays</v>
          </cell>
          <cell r="O421">
            <v>102</v>
          </cell>
          <cell r="P421">
            <v>80.16</v>
          </cell>
        </row>
        <row r="422">
          <cell r="B422" t="str">
            <v>Faustus</v>
          </cell>
          <cell r="C422" t="str">
            <v>Iâ€™ll Be Right Back presents a story of murder and corruption. Faustus is a modern re-imagining of Christopher Marloweâ€™s classic tale.</v>
          </cell>
          <cell r="D422">
            <v>2000</v>
          </cell>
          <cell r="E422">
            <v>2102</v>
          </cell>
          <cell r="F422" t="str">
            <v>successful</v>
          </cell>
          <cell r="G422" t="str">
            <v>GB</v>
          </cell>
          <cell r="H422" t="str">
            <v>GBP</v>
          </cell>
          <cell r="I422">
            <v>1413377522</v>
          </cell>
          <cell r="J422">
            <v>1410785522</v>
          </cell>
          <cell r="K422" t="b">
            <v>1</v>
          </cell>
          <cell r="L422">
            <v>74</v>
          </cell>
          <cell r="M422" t="b">
            <v>1</v>
          </cell>
          <cell r="N422" t="str">
            <v>theater/plays</v>
          </cell>
          <cell r="O422">
            <v>105</v>
          </cell>
          <cell r="P422">
            <v>28.41</v>
          </cell>
        </row>
        <row r="423">
          <cell r="B423" t="str">
            <v>Your Radio Adventure!</v>
          </cell>
          <cell r="C423" t="str">
            <v>Radio show meets interactive novel, accompanied by live foley, music, and audience participation. YOU choose what happens next!</v>
          </cell>
          <cell r="D423">
            <v>4000</v>
          </cell>
          <cell r="E423">
            <v>5086</v>
          </cell>
          <cell r="F423" t="str">
            <v>successful</v>
          </cell>
          <cell r="G423" t="str">
            <v>US</v>
          </cell>
          <cell r="H423" t="str">
            <v>USD</v>
          </cell>
          <cell r="I423">
            <v>1404698400</v>
          </cell>
          <cell r="J423">
            <v>1402331262</v>
          </cell>
          <cell r="K423" t="b">
            <v>1</v>
          </cell>
          <cell r="L423">
            <v>63</v>
          </cell>
          <cell r="M423" t="b">
            <v>1</v>
          </cell>
          <cell r="N423" t="str">
            <v>theater/plays</v>
          </cell>
          <cell r="O423">
            <v>127</v>
          </cell>
          <cell r="P423">
            <v>80.73</v>
          </cell>
        </row>
        <row r="424">
          <cell r="B424" t="str">
            <v>Bring "SONNY" To Toronto This Summer!</v>
          </cell>
          <cell r="C424" t="str">
            <v>We are a group of actors reviving a play called "Sonny Under the Assumption" to bring to Toronto, Canada this summer...</v>
          </cell>
          <cell r="D424">
            <v>13000</v>
          </cell>
          <cell r="E424">
            <v>14450</v>
          </cell>
          <cell r="F424" t="str">
            <v>successful</v>
          </cell>
          <cell r="G424" t="str">
            <v>US</v>
          </cell>
          <cell r="H424" t="str">
            <v>USD</v>
          </cell>
          <cell r="I424">
            <v>1402855525</v>
          </cell>
          <cell r="J424">
            <v>1400263525</v>
          </cell>
          <cell r="K424" t="b">
            <v>1</v>
          </cell>
          <cell r="L424">
            <v>72</v>
          </cell>
          <cell r="M424" t="b">
            <v>1</v>
          </cell>
          <cell r="N424" t="str">
            <v>theater/plays</v>
          </cell>
          <cell r="O424">
            <v>111</v>
          </cell>
          <cell r="P424">
            <v>200.69</v>
          </cell>
        </row>
        <row r="425">
          <cell r="B425" t="str">
            <v>Better Than Shakespeare Presents: Much Ado About Something</v>
          </cell>
          <cell r="C425" t="str">
            <v>Better than Shakespeare! Theatre Companyâ€™s inaugural production, â€œMuch Ado About Something.â€ The Something is Aliens.</v>
          </cell>
          <cell r="D425">
            <v>2500</v>
          </cell>
          <cell r="E425">
            <v>2669</v>
          </cell>
          <cell r="F425" t="str">
            <v>successful</v>
          </cell>
          <cell r="G425" t="str">
            <v>US</v>
          </cell>
          <cell r="H425" t="str">
            <v>USD</v>
          </cell>
          <cell r="I425">
            <v>1402341615</v>
          </cell>
          <cell r="J425">
            <v>1399490415</v>
          </cell>
          <cell r="K425" t="b">
            <v>1</v>
          </cell>
          <cell r="L425">
            <v>71</v>
          </cell>
          <cell r="M425" t="b">
            <v>1</v>
          </cell>
          <cell r="N425" t="str">
            <v>theater/plays</v>
          </cell>
          <cell r="O425">
            <v>107</v>
          </cell>
          <cell r="P425">
            <v>37.590000000000003</v>
          </cell>
        </row>
        <row r="426">
          <cell r="B426" t="str">
            <v>THE MOON PLAY</v>
          </cell>
          <cell r="C426" t="str">
            <v>THE MOON PLAY is a new play written by Carolyn Gilliam. The play follows an astronaut on the moon who has lost his reason to explore.</v>
          </cell>
          <cell r="D426">
            <v>750</v>
          </cell>
          <cell r="E426">
            <v>1220</v>
          </cell>
          <cell r="F426" t="str">
            <v>successful</v>
          </cell>
          <cell r="G426" t="str">
            <v>US</v>
          </cell>
          <cell r="H426" t="str">
            <v>USD</v>
          </cell>
          <cell r="I426">
            <v>1304395140</v>
          </cell>
          <cell r="J426">
            <v>1302493760</v>
          </cell>
          <cell r="K426" t="b">
            <v>1</v>
          </cell>
          <cell r="L426">
            <v>21</v>
          </cell>
          <cell r="M426" t="b">
            <v>1</v>
          </cell>
          <cell r="N426" t="str">
            <v>theater/plays</v>
          </cell>
          <cell r="O426">
            <v>163</v>
          </cell>
          <cell r="P426">
            <v>58.1</v>
          </cell>
        </row>
        <row r="427">
          <cell r="B427" t="str">
            <v>Verdigris - A Play by Jim Beaver</v>
          </cell>
          <cell r="C427" t="str">
            <v>VERDIGRIS: A play written by Jim Beaver, star of Supernatural and Deadwood, opening March 2015 at Theatre West in Los Angeles.</v>
          </cell>
          <cell r="D427">
            <v>35000</v>
          </cell>
          <cell r="E427">
            <v>56079.83</v>
          </cell>
          <cell r="F427" t="str">
            <v>successful</v>
          </cell>
          <cell r="G427" t="str">
            <v>US</v>
          </cell>
          <cell r="H427" t="str">
            <v>USD</v>
          </cell>
          <cell r="I427">
            <v>1416988740</v>
          </cell>
          <cell r="J427">
            <v>1414514153</v>
          </cell>
          <cell r="K427" t="b">
            <v>1</v>
          </cell>
          <cell r="L427">
            <v>930</v>
          </cell>
          <cell r="M427" t="b">
            <v>1</v>
          </cell>
          <cell r="N427" t="str">
            <v>theater/plays</v>
          </cell>
          <cell r="O427">
            <v>160</v>
          </cell>
          <cell r="P427">
            <v>60.3</v>
          </cell>
        </row>
        <row r="428">
          <cell r="B428" t="str">
            <v>Destiny is Judd Nelson: a new play at FringeNYC</v>
          </cell>
          <cell r="C428" t="str">
            <v>What is destiny? Explore it with us this August at FringeNYC.</v>
          </cell>
          <cell r="D428">
            <v>3000</v>
          </cell>
          <cell r="E428">
            <v>3485</v>
          </cell>
          <cell r="F428" t="str">
            <v>successful</v>
          </cell>
          <cell r="G428" t="str">
            <v>US</v>
          </cell>
          <cell r="H428" t="str">
            <v>USD</v>
          </cell>
          <cell r="I428">
            <v>1406952781</v>
          </cell>
          <cell r="J428">
            <v>1405743181</v>
          </cell>
          <cell r="K428" t="b">
            <v>1</v>
          </cell>
          <cell r="L428">
            <v>55</v>
          </cell>
          <cell r="M428" t="b">
            <v>1</v>
          </cell>
          <cell r="N428" t="str">
            <v>theater/plays</v>
          </cell>
          <cell r="O428">
            <v>116</v>
          </cell>
          <cell r="P428">
            <v>63.36</v>
          </cell>
        </row>
        <row r="429">
          <cell r="B429" t="str">
            <v>Cosmicomics</v>
          </cell>
          <cell r="C429" t="str">
            <v>A dazzling aerial show that brings to life the whimsical and romantic short stories of beloved fantasy author Italo Calvino.</v>
          </cell>
          <cell r="D429">
            <v>2500</v>
          </cell>
          <cell r="E429">
            <v>3105</v>
          </cell>
          <cell r="F429" t="str">
            <v>successful</v>
          </cell>
          <cell r="G429" t="str">
            <v>US</v>
          </cell>
          <cell r="H429" t="str">
            <v>USD</v>
          </cell>
          <cell r="I429">
            <v>1402696800</v>
          </cell>
          <cell r="J429">
            <v>1399948353</v>
          </cell>
          <cell r="K429" t="b">
            <v>1</v>
          </cell>
          <cell r="L429">
            <v>61</v>
          </cell>
          <cell r="M429" t="b">
            <v>1</v>
          </cell>
          <cell r="N429" t="str">
            <v>theater/plays</v>
          </cell>
          <cell r="O429">
            <v>124</v>
          </cell>
          <cell r="P429">
            <v>50.9</v>
          </cell>
        </row>
        <row r="430">
          <cell r="B430" t="str">
            <v>The Window</v>
          </cell>
          <cell r="C430" t="str">
            <v>We're bringing The Window to the Cherry Lane Theater in January 2014.</v>
          </cell>
          <cell r="D430">
            <v>8000</v>
          </cell>
          <cell r="E430">
            <v>8241</v>
          </cell>
          <cell r="F430" t="str">
            <v>successful</v>
          </cell>
          <cell r="G430" t="str">
            <v>US</v>
          </cell>
          <cell r="H430" t="str">
            <v>USD</v>
          </cell>
          <cell r="I430">
            <v>1386910740</v>
          </cell>
          <cell r="J430">
            <v>1384364561</v>
          </cell>
          <cell r="K430" t="b">
            <v>1</v>
          </cell>
          <cell r="L430">
            <v>82</v>
          </cell>
          <cell r="M430" t="b">
            <v>1</v>
          </cell>
          <cell r="N430" t="str">
            <v>theater/plays</v>
          </cell>
          <cell r="O430">
            <v>103</v>
          </cell>
          <cell r="P430">
            <v>100.5</v>
          </cell>
        </row>
        <row r="431">
          <cell r="B431" t="str">
            <v>Ain't She Brave FringeNYC 2014 Project</v>
          </cell>
          <cell r="C431" t="str">
            <v>An emotionally-charged journey through the history of black women in America told in reverse.</v>
          </cell>
          <cell r="D431">
            <v>2000</v>
          </cell>
          <cell r="E431">
            <v>2245</v>
          </cell>
          <cell r="F431" t="str">
            <v>successful</v>
          </cell>
          <cell r="G431" t="str">
            <v>US</v>
          </cell>
          <cell r="H431" t="str">
            <v>USD</v>
          </cell>
          <cell r="I431">
            <v>1404273600</v>
          </cell>
          <cell r="J431">
            <v>1401414944</v>
          </cell>
          <cell r="K431" t="b">
            <v>1</v>
          </cell>
          <cell r="L431">
            <v>71</v>
          </cell>
          <cell r="M431" t="b">
            <v>1</v>
          </cell>
          <cell r="N431" t="str">
            <v>theater/plays</v>
          </cell>
          <cell r="O431">
            <v>112</v>
          </cell>
          <cell r="P431">
            <v>31.62</v>
          </cell>
        </row>
        <row r="432">
          <cell r="B432" t="str">
            <v>The Fall - an epic theatrical adaptation</v>
          </cell>
          <cell r="C432" t="str">
            <v>The theatrical adaptation of the epic film â€˜THE FALLâ€™ for the stage, combining theatre, live music, animation and expansive projection.</v>
          </cell>
          <cell r="D432">
            <v>7000</v>
          </cell>
          <cell r="E432">
            <v>7617</v>
          </cell>
          <cell r="F432" t="str">
            <v>successful</v>
          </cell>
          <cell r="G432" t="str">
            <v>GB</v>
          </cell>
          <cell r="H432" t="str">
            <v>GBP</v>
          </cell>
          <cell r="I432">
            <v>1462545358</v>
          </cell>
          <cell r="J432">
            <v>1459953358</v>
          </cell>
          <cell r="K432" t="b">
            <v>1</v>
          </cell>
          <cell r="L432">
            <v>117</v>
          </cell>
          <cell r="M432" t="b">
            <v>1</v>
          </cell>
          <cell r="N432" t="str">
            <v>theater/plays</v>
          </cell>
          <cell r="O432">
            <v>109</v>
          </cell>
          <cell r="P432">
            <v>65.099999999999994</v>
          </cell>
        </row>
        <row r="433">
          <cell r="B433" t="str">
            <v>Outcry Theatre presents "Dark Play or Stories for Boys"</v>
          </cell>
          <cell r="C433" t="str">
            <v>Outcry Theatre needs your help to produce Carlos Murillo's play "Dark Play" for the 2012 Dallas fringe festival, Out of the Loop.</v>
          </cell>
          <cell r="D433">
            <v>2000</v>
          </cell>
          <cell r="E433">
            <v>2300</v>
          </cell>
          <cell r="F433" t="str">
            <v>successful</v>
          </cell>
          <cell r="G433" t="str">
            <v>US</v>
          </cell>
          <cell r="H433" t="str">
            <v>USD</v>
          </cell>
          <cell r="I433">
            <v>1329240668</v>
          </cell>
          <cell r="J433">
            <v>1326648668</v>
          </cell>
          <cell r="K433" t="b">
            <v>1</v>
          </cell>
          <cell r="L433">
            <v>29</v>
          </cell>
          <cell r="M433" t="b">
            <v>1</v>
          </cell>
          <cell r="N433" t="str">
            <v>theater/plays</v>
          </cell>
          <cell r="O433">
            <v>115</v>
          </cell>
          <cell r="P433">
            <v>79.31</v>
          </cell>
        </row>
        <row r="434">
          <cell r="B434" t="str">
            <v>Melissa Arctic At the Road Theatre</v>
          </cell>
          <cell r="C434" t="str">
            <v>A play with songs written by Craig Wright, based on Shakespeare's "The Winter's Tale" set in late 20th Century, Pine City, Minnesota.</v>
          </cell>
          <cell r="D434">
            <v>10000</v>
          </cell>
          <cell r="E434">
            <v>10300</v>
          </cell>
          <cell r="F434" t="str">
            <v>successful</v>
          </cell>
          <cell r="G434" t="str">
            <v>US</v>
          </cell>
          <cell r="H434" t="str">
            <v>USD</v>
          </cell>
          <cell r="I434">
            <v>1411765492</v>
          </cell>
          <cell r="J434">
            <v>1409173492</v>
          </cell>
          <cell r="K434" t="b">
            <v>1</v>
          </cell>
          <cell r="L434">
            <v>74</v>
          </cell>
          <cell r="M434" t="b">
            <v>1</v>
          </cell>
          <cell r="N434" t="str">
            <v>theater/plays</v>
          </cell>
          <cell r="O434">
            <v>103</v>
          </cell>
          <cell r="P434">
            <v>139.19</v>
          </cell>
        </row>
        <row r="435">
          <cell r="B435" t="str">
            <v>A Race Redux</v>
          </cell>
          <cell r="C435" t="str">
            <v>This adaptation uses the text of Oâ€™Neill to explore race, and asks the audience if stereotypes impact a characters guilt or innocence.</v>
          </cell>
          <cell r="D435">
            <v>3000</v>
          </cell>
          <cell r="E435">
            <v>3034</v>
          </cell>
          <cell r="F435" t="str">
            <v>successful</v>
          </cell>
          <cell r="G435" t="str">
            <v>US</v>
          </cell>
          <cell r="H435" t="str">
            <v>USD</v>
          </cell>
          <cell r="I435">
            <v>1408999508</v>
          </cell>
          <cell r="J435">
            <v>1407789908</v>
          </cell>
          <cell r="K435" t="b">
            <v>1</v>
          </cell>
          <cell r="L435">
            <v>23</v>
          </cell>
          <cell r="M435" t="b">
            <v>1</v>
          </cell>
          <cell r="N435" t="str">
            <v>theater/plays</v>
          </cell>
          <cell r="O435">
            <v>101</v>
          </cell>
          <cell r="P435">
            <v>131.91</v>
          </cell>
        </row>
        <row r="436">
          <cell r="B436" t="str">
            <v>The Killing Room</v>
          </cell>
          <cell r="C436" t="str">
            <v>One Year Lease Theater Company's world premiere theater production of THE KILLING ROOM, by playwright Daniel Keene, March 2011 in NYC.</v>
          </cell>
          <cell r="D436">
            <v>5000</v>
          </cell>
          <cell r="E436">
            <v>5478</v>
          </cell>
          <cell r="F436" t="str">
            <v>successful</v>
          </cell>
          <cell r="G436" t="str">
            <v>US</v>
          </cell>
          <cell r="H436" t="str">
            <v>USD</v>
          </cell>
          <cell r="I436">
            <v>1297977427</v>
          </cell>
          <cell r="J436">
            <v>1292793427</v>
          </cell>
          <cell r="K436" t="b">
            <v>1</v>
          </cell>
          <cell r="L436">
            <v>60</v>
          </cell>
          <cell r="M436" t="b">
            <v>1</v>
          </cell>
          <cell r="N436" t="str">
            <v>theater/plays</v>
          </cell>
          <cell r="O436">
            <v>110</v>
          </cell>
          <cell r="P436">
            <v>91.3</v>
          </cell>
        </row>
        <row r="437">
          <cell r="B437" t="str">
            <v>Romeo and Juliet at Moody's Pub</v>
          </cell>
          <cell r="C437" t="str">
            <v>Romeo and Juliet at Moody's Pub is an adapted, 90-minute version of Shakespeare's classic tragedy, performed for free in a restaurant</v>
          </cell>
          <cell r="D437">
            <v>1900</v>
          </cell>
          <cell r="E437">
            <v>2182</v>
          </cell>
          <cell r="F437" t="str">
            <v>successful</v>
          </cell>
          <cell r="G437" t="str">
            <v>US</v>
          </cell>
          <cell r="H437" t="str">
            <v>USD</v>
          </cell>
          <cell r="I437">
            <v>1376838000</v>
          </cell>
          <cell r="J437">
            <v>1374531631</v>
          </cell>
          <cell r="K437" t="b">
            <v>1</v>
          </cell>
          <cell r="L437">
            <v>55</v>
          </cell>
          <cell r="M437" t="b">
            <v>1</v>
          </cell>
          <cell r="N437" t="str">
            <v>theater/plays</v>
          </cell>
          <cell r="O437">
            <v>115</v>
          </cell>
          <cell r="P437">
            <v>39.67</v>
          </cell>
        </row>
        <row r="438">
          <cell r="B438" t="str">
            <v>Tilted Field presents NO STATIC AT ALL in New York City</v>
          </cell>
          <cell r="C438" t="str">
            <v>This one-man play made a splash on the west coast. Help shine a spotlight on this rock &amp; roll spectacle in NEW YORK CITY_x0008_!</v>
          </cell>
          <cell r="D438">
            <v>2500</v>
          </cell>
          <cell r="E438">
            <v>2935</v>
          </cell>
          <cell r="F438" t="str">
            <v>successful</v>
          </cell>
          <cell r="G438" t="str">
            <v>US</v>
          </cell>
          <cell r="H438" t="str">
            <v>USD</v>
          </cell>
          <cell r="I438">
            <v>1403366409</v>
          </cell>
          <cell r="J438">
            <v>1400774409</v>
          </cell>
          <cell r="K438" t="b">
            <v>1</v>
          </cell>
          <cell r="L438">
            <v>51</v>
          </cell>
          <cell r="M438" t="b">
            <v>1</v>
          </cell>
          <cell r="N438" t="str">
            <v>theater/plays</v>
          </cell>
          <cell r="O438">
            <v>117</v>
          </cell>
          <cell r="P438">
            <v>57.55</v>
          </cell>
        </row>
        <row r="439">
          <cell r="B439" t="str">
            <v>Cutting Off Kate Bush</v>
          </cell>
          <cell r="C439" t="str">
            <v>Cutting Off Kate Bush is a one-woman show written &amp; performed by Lucy Benson-Brown, premiering at the Edinburgh Fringe Festival 2014</v>
          </cell>
          <cell r="D439">
            <v>1500</v>
          </cell>
          <cell r="E439">
            <v>2576</v>
          </cell>
          <cell r="F439" t="str">
            <v>successful</v>
          </cell>
          <cell r="G439" t="str">
            <v>GB</v>
          </cell>
          <cell r="H439" t="str">
            <v>GBP</v>
          </cell>
          <cell r="I439">
            <v>1405521075</v>
          </cell>
          <cell r="J439">
            <v>1402929075</v>
          </cell>
          <cell r="K439" t="b">
            <v>1</v>
          </cell>
          <cell r="L439">
            <v>78</v>
          </cell>
          <cell r="M439" t="b">
            <v>1</v>
          </cell>
          <cell r="N439" t="str">
            <v>theater/plays</v>
          </cell>
          <cell r="O439">
            <v>172</v>
          </cell>
          <cell r="P439">
            <v>33.03</v>
          </cell>
        </row>
        <row r="440">
          <cell r="B440" t="str">
            <v>I Do Wonder</v>
          </cell>
          <cell r="C440" t="str">
            <v>A Sci-fi play in several vignettes that will narrate an alternate history in the mid-20th century.</v>
          </cell>
          <cell r="D440">
            <v>4200</v>
          </cell>
          <cell r="E440">
            <v>4794.82</v>
          </cell>
          <cell r="F440" t="str">
            <v>successful</v>
          </cell>
          <cell r="G440" t="str">
            <v>US</v>
          </cell>
          <cell r="H440" t="str">
            <v>USD</v>
          </cell>
          <cell r="I440">
            <v>1367859071</v>
          </cell>
          <cell r="J440">
            <v>1365699071</v>
          </cell>
          <cell r="K440" t="b">
            <v>1</v>
          </cell>
          <cell r="L440">
            <v>62</v>
          </cell>
          <cell r="M440" t="b">
            <v>1</v>
          </cell>
          <cell r="N440" t="str">
            <v>theater/plays</v>
          </cell>
          <cell r="O440">
            <v>114</v>
          </cell>
          <cell r="P440">
            <v>77.34</v>
          </cell>
        </row>
        <row r="441">
          <cell r="B441" t="str">
            <v>Glass Mountain: An Original Fairytale</v>
          </cell>
          <cell r="C441" t="str">
            <v>A new tale of witches, fairies, cat-hunters and and bone-boilers from London theatre company Broken Glass.</v>
          </cell>
          <cell r="D441">
            <v>1200</v>
          </cell>
          <cell r="E441">
            <v>1437</v>
          </cell>
          <cell r="F441" t="str">
            <v>successful</v>
          </cell>
          <cell r="G441" t="str">
            <v>GB</v>
          </cell>
          <cell r="H441" t="str">
            <v>GBP</v>
          </cell>
          <cell r="I441">
            <v>1403258049</v>
          </cell>
          <cell r="J441">
            <v>1400666049</v>
          </cell>
          <cell r="K441" t="b">
            <v>1</v>
          </cell>
          <cell r="L441">
            <v>45</v>
          </cell>
          <cell r="M441" t="b">
            <v>1</v>
          </cell>
          <cell r="N441" t="str">
            <v>theater/plays</v>
          </cell>
          <cell r="O441">
            <v>120</v>
          </cell>
          <cell r="P441">
            <v>31.93</v>
          </cell>
        </row>
        <row r="442">
          <cell r="B442" t="str">
            <v>ENDURING SONG</v>
          </cell>
          <cell r="C442" t="str">
            <v>ENDURING SONG by award-winning Bear Trap Theatre, is a sweeping historical epic about love, loss and family set in the First Crusade.</v>
          </cell>
          <cell r="D442">
            <v>500</v>
          </cell>
          <cell r="E442">
            <v>545</v>
          </cell>
          <cell r="F442" t="str">
            <v>successful</v>
          </cell>
          <cell r="G442" t="str">
            <v>GB</v>
          </cell>
          <cell r="H442" t="str">
            <v>GBP</v>
          </cell>
          <cell r="I442">
            <v>1402848000</v>
          </cell>
          <cell r="J442">
            <v>1400570787</v>
          </cell>
          <cell r="K442" t="b">
            <v>1</v>
          </cell>
          <cell r="L442">
            <v>15</v>
          </cell>
          <cell r="M442" t="b">
            <v>1</v>
          </cell>
          <cell r="N442" t="str">
            <v>theater/plays</v>
          </cell>
          <cell r="O442">
            <v>109</v>
          </cell>
          <cell r="P442">
            <v>36.33</v>
          </cell>
        </row>
        <row r="443">
          <cell r="B443" t="str">
            <v>A Thought in Three Parts</v>
          </cell>
          <cell r="C443" t="str">
            <v>FRANK, a newborn company, presents Wallace Shawn's famously unproduced,"A Thought in Three Parts."
Be FRANK with us!</v>
          </cell>
          <cell r="D443">
            <v>7000</v>
          </cell>
          <cell r="E443">
            <v>7062</v>
          </cell>
          <cell r="F443" t="str">
            <v>successful</v>
          </cell>
          <cell r="G443" t="str">
            <v>US</v>
          </cell>
          <cell r="H443" t="str">
            <v>USD</v>
          </cell>
          <cell r="I443">
            <v>1328029200</v>
          </cell>
          <cell r="J443">
            <v>1323211621</v>
          </cell>
          <cell r="K443" t="b">
            <v>1</v>
          </cell>
          <cell r="L443">
            <v>151</v>
          </cell>
          <cell r="M443" t="b">
            <v>1</v>
          </cell>
          <cell r="N443" t="str">
            <v>theater/plays</v>
          </cell>
          <cell r="O443">
            <v>101</v>
          </cell>
          <cell r="P443">
            <v>46.77</v>
          </cell>
        </row>
        <row r="444">
          <cell r="B444" t="str">
            <v>The Seagull on The River</v>
          </cell>
          <cell r="C444" t="str">
            <v>Anton Chekhov's The Seagull. An outdoor Amphitheater in Manhattan. Trees. A River. Daybreak.</v>
          </cell>
          <cell r="D444">
            <v>2500</v>
          </cell>
          <cell r="E444">
            <v>2725</v>
          </cell>
          <cell r="F444" t="str">
            <v>successful</v>
          </cell>
          <cell r="G444" t="str">
            <v>US</v>
          </cell>
          <cell r="H444" t="str">
            <v>USD</v>
          </cell>
          <cell r="I444">
            <v>1377284669</v>
          </cell>
          <cell r="J444">
            <v>1375729469</v>
          </cell>
          <cell r="K444" t="b">
            <v>1</v>
          </cell>
          <cell r="L444">
            <v>68</v>
          </cell>
          <cell r="M444" t="b">
            <v>1</v>
          </cell>
          <cell r="N444" t="str">
            <v>theater/plays</v>
          </cell>
          <cell r="O444">
            <v>109</v>
          </cell>
          <cell r="P444">
            <v>40.07</v>
          </cell>
        </row>
        <row r="445">
          <cell r="B445" t="str">
            <v>Equus at Frenetic Theatre</v>
          </cell>
          <cell r="C445" t="str">
            <v>Equus is the story of a psychiatrist treating a teenaged boy who blinds six horses with a metal spike.</v>
          </cell>
          <cell r="D445">
            <v>4300</v>
          </cell>
          <cell r="E445">
            <v>4610</v>
          </cell>
          <cell r="F445" t="str">
            <v>successful</v>
          </cell>
          <cell r="G445" t="str">
            <v>US</v>
          </cell>
          <cell r="H445" t="str">
            <v>USD</v>
          </cell>
          <cell r="I445">
            <v>1404258631</v>
          </cell>
          <cell r="J445">
            <v>1401666631</v>
          </cell>
          <cell r="K445" t="b">
            <v>1</v>
          </cell>
          <cell r="L445">
            <v>46</v>
          </cell>
          <cell r="M445" t="b">
            <v>1</v>
          </cell>
          <cell r="N445" t="str">
            <v>theater/plays</v>
          </cell>
          <cell r="O445">
            <v>107</v>
          </cell>
          <cell r="P445">
            <v>100.22</v>
          </cell>
        </row>
        <row r="446">
          <cell r="B446" t="str">
            <v>Edfringe support - What a Gay Play</v>
          </cell>
          <cell r="C446" t="str">
            <v>I've written, and am producing, a fun new play with a gorgeous cast for this year's Edfringe and it just needs a little extra dough :)</v>
          </cell>
          <cell r="D446">
            <v>1000</v>
          </cell>
          <cell r="E446">
            <v>1000</v>
          </cell>
          <cell r="F446" t="str">
            <v>successful</v>
          </cell>
          <cell r="G446" t="str">
            <v>GB</v>
          </cell>
          <cell r="H446" t="str">
            <v>GBP</v>
          </cell>
          <cell r="I446">
            <v>1405553241</v>
          </cell>
          <cell r="J446">
            <v>1404948441</v>
          </cell>
          <cell r="K446" t="b">
            <v>1</v>
          </cell>
          <cell r="L446">
            <v>24</v>
          </cell>
          <cell r="M446" t="b">
            <v>1</v>
          </cell>
          <cell r="N446" t="str">
            <v>theater/plays</v>
          </cell>
          <cell r="O446">
            <v>100</v>
          </cell>
          <cell r="P446">
            <v>41.67</v>
          </cell>
        </row>
        <row r="447">
          <cell r="B447" t="str">
            <v>Honest</v>
          </cell>
          <cell r="C447" t="str">
            <v>Honest is an exciting and dark new play by Bristol based writer Alice Nicholas, touring the South of England and London this October.</v>
          </cell>
          <cell r="D447">
            <v>3200</v>
          </cell>
          <cell r="E447">
            <v>3270</v>
          </cell>
          <cell r="F447" t="str">
            <v>successful</v>
          </cell>
          <cell r="G447" t="str">
            <v>GB</v>
          </cell>
          <cell r="H447" t="str">
            <v>GBP</v>
          </cell>
          <cell r="I447">
            <v>1410901200</v>
          </cell>
          <cell r="J447">
            <v>1408313438</v>
          </cell>
          <cell r="K447" t="b">
            <v>1</v>
          </cell>
          <cell r="L447">
            <v>70</v>
          </cell>
          <cell r="M447" t="b">
            <v>1</v>
          </cell>
          <cell r="N447" t="str">
            <v>theater/plays</v>
          </cell>
          <cell r="O447">
            <v>102</v>
          </cell>
          <cell r="P447">
            <v>46.71</v>
          </cell>
        </row>
        <row r="448">
          <cell r="B448" t="str">
            <v>OCTOBER IN THE CHAIR &amp; Other Fragile Things...This Halloween</v>
          </cell>
          <cell r="C448" t="str">
            <v>Award-winning OSR Performance Ensemble brings the creepy, unlikely, bittersweet, macabre &amp; beautiful world of Neil Gaiman to the stage.</v>
          </cell>
          <cell r="D448">
            <v>15000</v>
          </cell>
          <cell r="E448">
            <v>17444</v>
          </cell>
          <cell r="F448" t="str">
            <v>successful</v>
          </cell>
          <cell r="G448" t="str">
            <v>US</v>
          </cell>
          <cell r="H448" t="str">
            <v>USD</v>
          </cell>
          <cell r="I448">
            <v>1407167973</v>
          </cell>
          <cell r="J448">
            <v>1405439973</v>
          </cell>
          <cell r="K448" t="b">
            <v>1</v>
          </cell>
          <cell r="L448">
            <v>244</v>
          </cell>
          <cell r="M448" t="b">
            <v>1</v>
          </cell>
          <cell r="N448" t="str">
            <v>theater/plays</v>
          </cell>
          <cell r="O448">
            <v>116</v>
          </cell>
          <cell r="P448">
            <v>71.489999999999995</v>
          </cell>
        </row>
        <row r="449">
          <cell r="B449" t="str">
            <v>The Blind Owl Stages Shinn's "The Coming World"</v>
          </cell>
          <cell r="C449" t="str">
            <v>The political and personal collide in a raw and intimate look at a pre-9/11 America: "The Coming World" by Christopher Shinn</v>
          </cell>
          <cell r="D449">
            <v>5000</v>
          </cell>
          <cell r="E449">
            <v>5175</v>
          </cell>
          <cell r="F449" t="str">
            <v>successful</v>
          </cell>
          <cell r="G449" t="str">
            <v>US</v>
          </cell>
          <cell r="H449" t="str">
            <v>USD</v>
          </cell>
          <cell r="I449">
            <v>1406557877</v>
          </cell>
          <cell r="J449">
            <v>1404743477</v>
          </cell>
          <cell r="K449" t="b">
            <v>1</v>
          </cell>
          <cell r="L449">
            <v>82</v>
          </cell>
          <cell r="M449" t="b">
            <v>1</v>
          </cell>
          <cell r="N449" t="str">
            <v>theater/plays</v>
          </cell>
          <cell r="O449">
            <v>104</v>
          </cell>
          <cell r="P449">
            <v>63.11</v>
          </cell>
        </row>
        <row r="450">
          <cell r="B450" t="str">
            <v>King Kirby, a play by Crystal Skillman and Fred Van Lente</v>
          </cell>
          <cell r="C450" t="str">
            <v>The hysterical and heartbreaking story of artist Jack Kirby, "the King of the Comics," at the 2014 Comic Book Theater Festival</v>
          </cell>
          <cell r="D450">
            <v>9500</v>
          </cell>
          <cell r="E450">
            <v>11335.7</v>
          </cell>
          <cell r="F450" t="str">
            <v>successful</v>
          </cell>
          <cell r="G450" t="str">
            <v>US</v>
          </cell>
          <cell r="H450" t="str">
            <v>USD</v>
          </cell>
          <cell r="I450">
            <v>1403305200</v>
          </cell>
          <cell r="J450">
            <v>1400512658</v>
          </cell>
          <cell r="K450" t="b">
            <v>1</v>
          </cell>
          <cell r="L450">
            <v>226</v>
          </cell>
          <cell r="M450" t="b">
            <v>1</v>
          </cell>
          <cell r="N450" t="str">
            <v>theater/plays</v>
          </cell>
          <cell r="O450">
            <v>119</v>
          </cell>
          <cell r="P450">
            <v>50.16</v>
          </cell>
        </row>
        <row r="451">
          <cell r="B451" t="str">
            <v>"The Red Herring" World Premiere</v>
          </cell>
          <cell r="C451" t="str">
            <v>The Red Herring is a new play full of wickedly fast dialogue, a joke for every sentence, and more puns than you can shake a stick at.</v>
          </cell>
          <cell r="D451">
            <v>3000</v>
          </cell>
          <cell r="E451">
            <v>3773</v>
          </cell>
          <cell r="F451" t="str">
            <v>successful</v>
          </cell>
          <cell r="G451" t="str">
            <v>US</v>
          </cell>
          <cell r="H451" t="str">
            <v>USD</v>
          </cell>
          <cell r="I451">
            <v>1338523140</v>
          </cell>
          <cell r="J451">
            <v>1334442519</v>
          </cell>
          <cell r="K451" t="b">
            <v>1</v>
          </cell>
          <cell r="L451">
            <v>60</v>
          </cell>
          <cell r="M451" t="b">
            <v>1</v>
          </cell>
          <cell r="N451" t="str">
            <v>theater/plays</v>
          </cell>
          <cell r="O451">
            <v>126</v>
          </cell>
          <cell r="P451">
            <v>62.88</v>
          </cell>
        </row>
        <row r="452">
          <cell r="B452" t="str">
            <v>Titus &amp; Two Conversations. Huzzah!</v>
          </cell>
          <cell r="C452" t="str">
            <v>Our fifth season is upon us: A wild new imagining of Titus Andronicus and our signature reading series "Two Plays. One Conversation."</v>
          </cell>
          <cell r="D452">
            <v>23000</v>
          </cell>
          <cell r="E452">
            <v>27541</v>
          </cell>
          <cell r="F452" t="str">
            <v>successful</v>
          </cell>
          <cell r="G452" t="str">
            <v>US</v>
          </cell>
          <cell r="H452" t="str">
            <v>USD</v>
          </cell>
          <cell r="I452">
            <v>1408068000</v>
          </cell>
          <cell r="J452">
            <v>1405346680</v>
          </cell>
          <cell r="K452" t="b">
            <v>1</v>
          </cell>
          <cell r="L452">
            <v>322</v>
          </cell>
          <cell r="M452" t="b">
            <v>1</v>
          </cell>
          <cell r="N452" t="str">
            <v>theater/plays</v>
          </cell>
          <cell r="O452">
            <v>120</v>
          </cell>
          <cell r="P452">
            <v>85.53</v>
          </cell>
        </row>
        <row r="453">
          <cell r="B453" t="str">
            <v>Campo Maldito</v>
          </cell>
          <cell r="C453" t="str">
            <v>Help us bring our production of Campo Maldito to New York AND San Francisco!</v>
          </cell>
          <cell r="D453">
            <v>4000</v>
          </cell>
          <cell r="E453">
            <v>5050</v>
          </cell>
          <cell r="F453" t="str">
            <v>successful</v>
          </cell>
          <cell r="G453" t="str">
            <v>US</v>
          </cell>
          <cell r="H453" t="str">
            <v>USD</v>
          </cell>
          <cell r="I453">
            <v>1407524751</v>
          </cell>
          <cell r="J453">
            <v>1404932751</v>
          </cell>
          <cell r="K453" t="b">
            <v>1</v>
          </cell>
          <cell r="L453">
            <v>94</v>
          </cell>
          <cell r="M453" t="b">
            <v>1</v>
          </cell>
          <cell r="N453" t="str">
            <v>theater/plays</v>
          </cell>
          <cell r="O453">
            <v>126</v>
          </cell>
          <cell r="P453">
            <v>53.72</v>
          </cell>
        </row>
        <row r="454">
          <cell r="B454" t="str">
            <v>Moving Dust presents 'THIS MUCH' 2015</v>
          </cell>
          <cell r="C454" t="str">
            <v>3 boys, 1 white dress and a hoover collide in this explosive new play by John Fitzpatrick. Life's a wedding disco. Let's dance.</v>
          </cell>
          <cell r="D454">
            <v>6000</v>
          </cell>
          <cell r="E454">
            <v>6007</v>
          </cell>
          <cell r="F454" t="str">
            <v>successful</v>
          </cell>
          <cell r="G454" t="str">
            <v>GB</v>
          </cell>
          <cell r="H454" t="str">
            <v>GBP</v>
          </cell>
          <cell r="I454">
            <v>1437934759</v>
          </cell>
          <cell r="J454">
            <v>1434478759</v>
          </cell>
          <cell r="K454" t="b">
            <v>1</v>
          </cell>
          <cell r="L454">
            <v>47</v>
          </cell>
          <cell r="M454" t="b">
            <v>1</v>
          </cell>
          <cell r="N454" t="str">
            <v>theater/plays</v>
          </cell>
          <cell r="O454">
            <v>100</v>
          </cell>
          <cell r="P454">
            <v>127.81</v>
          </cell>
        </row>
        <row r="455">
          <cell r="B455" t="str">
            <v>World Premiere of Sket - a play by  Maya Sondhi</v>
          </cell>
          <cell r="C455" t="str">
            <v>Sexting, selfies and social media pressures that affect young people  connected 24/7.  Mistakes happen but now they can remain forever!</v>
          </cell>
          <cell r="D455">
            <v>12000</v>
          </cell>
          <cell r="E455">
            <v>12256</v>
          </cell>
          <cell r="F455" t="str">
            <v>successful</v>
          </cell>
          <cell r="G455" t="str">
            <v>GB</v>
          </cell>
          <cell r="H455" t="str">
            <v>GBP</v>
          </cell>
          <cell r="I455">
            <v>1452038100</v>
          </cell>
          <cell r="J455">
            <v>1448823673</v>
          </cell>
          <cell r="K455" t="b">
            <v>1</v>
          </cell>
          <cell r="L455">
            <v>115</v>
          </cell>
          <cell r="M455" t="b">
            <v>1</v>
          </cell>
          <cell r="N455" t="str">
            <v>theater/plays</v>
          </cell>
          <cell r="O455">
            <v>102</v>
          </cell>
          <cell r="P455">
            <v>106.57</v>
          </cell>
        </row>
        <row r="456">
          <cell r="B456" t="str">
            <v>Colt Coeur's 6th Season</v>
          </cell>
          <cell r="C456" t="str">
            <v>2 world premieres:
HOW TO LIVE ON EARTH by MJ Kaufman
 / CAL IN CAMO by William Francis Hoffman
+ workshops of 7 more plays!</v>
          </cell>
          <cell r="D456">
            <v>35000</v>
          </cell>
          <cell r="E456">
            <v>35123</v>
          </cell>
          <cell r="F456" t="str">
            <v>successful</v>
          </cell>
          <cell r="G456" t="str">
            <v>US</v>
          </cell>
          <cell r="H456" t="str">
            <v>USD</v>
          </cell>
          <cell r="I456">
            <v>1441857540</v>
          </cell>
          <cell r="J456">
            <v>1438617471</v>
          </cell>
          <cell r="K456" t="b">
            <v>1</v>
          </cell>
          <cell r="L456">
            <v>134</v>
          </cell>
          <cell r="M456" t="b">
            <v>1</v>
          </cell>
          <cell r="N456" t="str">
            <v>theater/plays</v>
          </cell>
          <cell r="O456">
            <v>100</v>
          </cell>
          <cell r="P456">
            <v>262.11</v>
          </cell>
        </row>
        <row r="457">
          <cell r="B457" t="str">
            <v>BRUTE</v>
          </cell>
          <cell r="C457" t="str">
            <v>Brute (winner of the 2015 IdeasTap Underbelly Award) is new writing based on the true story of a rather twisted, horrible schoolgirl.</v>
          </cell>
          <cell r="D457">
            <v>2000</v>
          </cell>
          <cell r="E457">
            <v>2001</v>
          </cell>
          <cell r="F457" t="str">
            <v>successful</v>
          </cell>
          <cell r="G457" t="str">
            <v>GB</v>
          </cell>
          <cell r="H457" t="str">
            <v>GBP</v>
          </cell>
          <cell r="I457">
            <v>1436625000</v>
          </cell>
          <cell r="J457">
            <v>1433934371</v>
          </cell>
          <cell r="K457" t="b">
            <v>1</v>
          </cell>
          <cell r="L457">
            <v>35</v>
          </cell>
          <cell r="M457" t="b">
            <v>1</v>
          </cell>
          <cell r="N457" t="str">
            <v>theater/plays</v>
          </cell>
          <cell r="O457">
            <v>100</v>
          </cell>
          <cell r="P457">
            <v>57.17</v>
          </cell>
        </row>
        <row r="458">
          <cell r="B458" t="str">
            <v>Wake Up Call @ IRT Theater</v>
          </cell>
          <cell r="C458" t="str">
            <v>Wake Up Call is a comedic play about a group of hotel employees working on Christmas Eve.</v>
          </cell>
          <cell r="D458">
            <v>4500</v>
          </cell>
          <cell r="E458">
            <v>5221</v>
          </cell>
          <cell r="F458" t="str">
            <v>successful</v>
          </cell>
          <cell r="G458" t="str">
            <v>US</v>
          </cell>
          <cell r="H458" t="str">
            <v>USD</v>
          </cell>
          <cell r="I458">
            <v>1478264784</v>
          </cell>
          <cell r="J458">
            <v>1475672784</v>
          </cell>
          <cell r="K458" t="b">
            <v>1</v>
          </cell>
          <cell r="L458">
            <v>104</v>
          </cell>
          <cell r="M458" t="b">
            <v>1</v>
          </cell>
          <cell r="N458" t="str">
            <v>theater/plays</v>
          </cell>
          <cell r="O458">
            <v>116</v>
          </cell>
          <cell r="P458">
            <v>50.2</v>
          </cell>
        </row>
        <row r="459">
          <cell r="B459" t="str">
            <v>Lonely Soldier Monologues a play by Helen Benedict.</v>
          </cell>
          <cell r="C459" t="str">
            <v>A brave &amp; relevant play that looks at the lives of 7 real women who served in the US Armed Forces. Authentic stories that need telling.</v>
          </cell>
          <cell r="D459">
            <v>12000</v>
          </cell>
          <cell r="E459">
            <v>12252</v>
          </cell>
          <cell r="F459" t="str">
            <v>successful</v>
          </cell>
          <cell r="G459" t="str">
            <v>GB</v>
          </cell>
          <cell r="H459" t="str">
            <v>GBP</v>
          </cell>
          <cell r="I459">
            <v>1419984000</v>
          </cell>
          <cell r="J459">
            <v>1417132986</v>
          </cell>
          <cell r="K459" t="b">
            <v>1</v>
          </cell>
          <cell r="L459">
            <v>184</v>
          </cell>
          <cell r="M459" t="b">
            <v>1</v>
          </cell>
          <cell r="N459" t="str">
            <v>theater/plays</v>
          </cell>
          <cell r="O459">
            <v>102</v>
          </cell>
          <cell r="P459">
            <v>66.59</v>
          </cell>
        </row>
        <row r="460">
          <cell r="B460" t="str">
            <v>Eyes Closed - The First In-Dream Theater Experience</v>
          </cell>
          <cell r="C460" t="str">
            <v>Eyes Closed is a collaborative play and docudrama about New Yorkers and their dreams.</v>
          </cell>
          <cell r="D460">
            <v>20000</v>
          </cell>
          <cell r="E460">
            <v>20022</v>
          </cell>
          <cell r="F460" t="str">
            <v>successful</v>
          </cell>
          <cell r="G460" t="str">
            <v>US</v>
          </cell>
          <cell r="H460" t="str">
            <v>USD</v>
          </cell>
          <cell r="I460">
            <v>1427063747</v>
          </cell>
          <cell r="J460">
            <v>1424043347</v>
          </cell>
          <cell r="K460" t="b">
            <v>1</v>
          </cell>
          <cell r="L460">
            <v>119</v>
          </cell>
          <cell r="M460" t="b">
            <v>1</v>
          </cell>
          <cell r="N460" t="str">
            <v>theater/plays</v>
          </cell>
          <cell r="O460">
            <v>100</v>
          </cell>
          <cell r="P460">
            <v>168.25</v>
          </cell>
        </row>
        <row r="461">
          <cell r="B461" t="str">
            <v>Burners</v>
          </cell>
          <cell r="C461" t="str">
            <v>A sci-fi thriller for the stage opening March 10 in Los Angeles.</v>
          </cell>
          <cell r="D461">
            <v>15000</v>
          </cell>
          <cell r="E461">
            <v>15126</v>
          </cell>
          <cell r="F461" t="str">
            <v>successful</v>
          </cell>
          <cell r="G461" t="str">
            <v>US</v>
          </cell>
          <cell r="H461" t="str">
            <v>USD</v>
          </cell>
          <cell r="I461">
            <v>1489352400</v>
          </cell>
          <cell r="J461">
            <v>1486411204</v>
          </cell>
          <cell r="K461" t="b">
            <v>1</v>
          </cell>
          <cell r="L461">
            <v>59</v>
          </cell>
          <cell r="M461" t="b">
            <v>1</v>
          </cell>
          <cell r="N461" t="str">
            <v>theater/plays</v>
          </cell>
          <cell r="O461">
            <v>101</v>
          </cell>
          <cell r="P461">
            <v>256.37</v>
          </cell>
        </row>
        <row r="462">
          <cell r="B462" t="str">
            <v>The Hitchhiker's Guide to the Family</v>
          </cell>
          <cell r="C462" t="str">
            <v>A one-man show about love, loss, and motorways, written &amp; performed by Ben Norris. Help us get to the 2015 Edinburgh Fringe and beyond!</v>
          </cell>
          <cell r="D462">
            <v>4000</v>
          </cell>
          <cell r="E462">
            <v>4137</v>
          </cell>
          <cell r="F462" t="str">
            <v>successful</v>
          </cell>
          <cell r="G462" t="str">
            <v>GB</v>
          </cell>
          <cell r="H462" t="str">
            <v>GBP</v>
          </cell>
          <cell r="I462">
            <v>1436114603</v>
          </cell>
          <cell r="J462">
            <v>1433090603</v>
          </cell>
          <cell r="K462" t="b">
            <v>1</v>
          </cell>
          <cell r="L462">
            <v>113</v>
          </cell>
          <cell r="M462" t="b">
            <v>1</v>
          </cell>
          <cell r="N462" t="str">
            <v>theater/plays</v>
          </cell>
          <cell r="O462">
            <v>103</v>
          </cell>
          <cell r="P462">
            <v>36.61</v>
          </cell>
        </row>
        <row r="463">
          <cell r="B463" t="str">
            <v>Shakespeare in ASL - and FREE for everyone</v>
          </cell>
          <cell r="C463" t="str">
            <v>Shakespeare's classic re-imagined as a spoken and signed production for deaf and hearing audiences</v>
          </cell>
          <cell r="D463">
            <v>2500</v>
          </cell>
          <cell r="E463">
            <v>3120</v>
          </cell>
          <cell r="F463" t="str">
            <v>successful</v>
          </cell>
          <cell r="G463" t="str">
            <v>US</v>
          </cell>
          <cell r="H463" t="str">
            <v>USD</v>
          </cell>
          <cell r="I463">
            <v>1445722140</v>
          </cell>
          <cell r="J463">
            <v>1443016697</v>
          </cell>
          <cell r="K463" t="b">
            <v>1</v>
          </cell>
          <cell r="L463">
            <v>84</v>
          </cell>
          <cell r="M463" t="b">
            <v>1</v>
          </cell>
          <cell r="N463" t="str">
            <v>theater/plays</v>
          </cell>
          <cell r="O463">
            <v>125</v>
          </cell>
          <cell r="P463">
            <v>37.14</v>
          </cell>
        </row>
        <row r="464">
          <cell r="B464" t="str">
            <v>Good People by David Lindsay-Abaire at Waterfront Playhouse</v>
          </cell>
          <cell r="C464" t="str">
            <v>Bringing David Lindsay-Abaire's award-winning story of our times to the East Bay.</v>
          </cell>
          <cell r="D464">
            <v>3100</v>
          </cell>
          <cell r="E464">
            <v>3395</v>
          </cell>
          <cell r="F464" t="str">
            <v>successful</v>
          </cell>
          <cell r="G464" t="str">
            <v>US</v>
          </cell>
          <cell r="H464" t="str">
            <v>USD</v>
          </cell>
          <cell r="I464">
            <v>1440100976</v>
          </cell>
          <cell r="J464">
            <v>1437508976</v>
          </cell>
          <cell r="K464" t="b">
            <v>1</v>
          </cell>
          <cell r="L464">
            <v>74</v>
          </cell>
          <cell r="M464" t="b">
            <v>1</v>
          </cell>
          <cell r="N464" t="str">
            <v>theater/plays</v>
          </cell>
          <cell r="O464">
            <v>110</v>
          </cell>
          <cell r="P464">
            <v>45.88</v>
          </cell>
        </row>
        <row r="465">
          <cell r="B465" t="str">
            <v>AdA (Author directing Author)</v>
          </cell>
          <cell r="C465" t="str">
            <v>Neil LaBute and Marco Calvani reunite once again for the unique, international collaboration that is ADA: Author directing Author.</v>
          </cell>
          <cell r="D465">
            <v>30000</v>
          </cell>
          <cell r="E465">
            <v>30610</v>
          </cell>
          <cell r="F465" t="str">
            <v>successful</v>
          </cell>
          <cell r="G465" t="str">
            <v>US</v>
          </cell>
          <cell r="H465" t="str">
            <v>USD</v>
          </cell>
          <cell r="I465">
            <v>1484024400</v>
          </cell>
          <cell r="J465">
            <v>1479932713</v>
          </cell>
          <cell r="K465" t="b">
            <v>1</v>
          </cell>
          <cell r="L465">
            <v>216</v>
          </cell>
          <cell r="M465" t="b">
            <v>1</v>
          </cell>
          <cell r="N465" t="str">
            <v>theater/plays</v>
          </cell>
          <cell r="O465">
            <v>102</v>
          </cell>
          <cell r="P465">
            <v>141.71</v>
          </cell>
        </row>
        <row r="466">
          <cell r="B466" t="str">
            <v>Two "Gentlemen" of Verona by William Shakespeare</v>
          </cell>
          <cell r="C466" t="str">
            <v>Bare Theatre brings one of Shakespeare's most accessible early comedies to life free to the public across the NC Triangle</v>
          </cell>
          <cell r="D466">
            <v>2000</v>
          </cell>
          <cell r="E466">
            <v>2047</v>
          </cell>
          <cell r="F466" t="str">
            <v>successful</v>
          </cell>
          <cell r="G466" t="str">
            <v>US</v>
          </cell>
          <cell r="H466" t="str">
            <v>USD</v>
          </cell>
          <cell r="I466">
            <v>1464987600</v>
          </cell>
          <cell r="J466">
            <v>1463145938</v>
          </cell>
          <cell r="K466" t="b">
            <v>1</v>
          </cell>
          <cell r="L466">
            <v>39</v>
          </cell>
          <cell r="M466" t="b">
            <v>1</v>
          </cell>
          <cell r="N466" t="str">
            <v>theater/plays</v>
          </cell>
          <cell r="O466">
            <v>102</v>
          </cell>
          <cell r="P466">
            <v>52.49</v>
          </cell>
        </row>
        <row r="467">
          <cell r="B467" t="str">
            <v>Get Trip The Light Theatre's show to its 2nd London Stage!</v>
          </cell>
          <cell r="C467" t="str">
            <v>Trip The Light Theatre needs YOUR help to fund it's second run of its debut production 'The Sun Shining On her Hands' in London.</v>
          </cell>
          <cell r="D467">
            <v>1200</v>
          </cell>
          <cell r="E467">
            <v>1250</v>
          </cell>
          <cell r="F467" t="str">
            <v>successful</v>
          </cell>
          <cell r="G467" t="str">
            <v>GB</v>
          </cell>
          <cell r="H467" t="str">
            <v>GBP</v>
          </cell>
          <cell r="I467">
            <v>1446213612</v>
          </cell>
          <cell r="J467">
            <v>1443621612</v>
          </cell>
          <cell r="K467" t="b">
            <v>1</v>
          </cell>
          <cell r="L467">
            <v>21</v>
          </cell>
          <cell r="M467" t="b">
            <v>1</v>
          </cell>
          <cell r="N467" t="str">
            <v>theater/plays</v>
          </cell>
          <cell r="O467">
            <v>104</v>
          </cell>
          <cell r="P467">
            <v>59.52</v>
          </cell>
        </row>
        <row r="468">
          <cell r="B468" t="str">
            <v>a colder water than here - VAULT 2017</v>
          </cell>
          <cell r="C468" t="str">
            <v>a colder water than here is a new play by Matt Jones and directed by Lily McLeish that will be perfomed at VAULT Festival from 1-5 Feb</v>
          </cell>
          <cell r="D468">
            <v>1200</v>
          </cell>
          <cell r="E468">
            <v>1500</v>
          </cell>
          <cell r="F468" t="str">
            <v>successful</v>
          </cell>
          <cell r="G468" t="str">
            <v>GB</v>
          </cell>
          <cell r="H468" t="str">
            <v>GBP</v>
          </cell>
          <cell r="I468">
            <v>1484687436</v>
          </cell>
          <cell r="J468">
            <v>1482095436</v>
          </cell>
          <cell r="K468" t="b">
            <v>0</v>
          </cell>
          <cell r="L468">
            <v>30</v>
          </cell>
          <cell r="M468" t="b">
            <v>1</v>
          </cell>
          <cell r="N468" t="str">
            <v>theater/plays</v>
          </cell>
          <cell r="O468">
            <v>125</v>
          </cell>
          <cell r="P468">
            <v>50</v>
          </cell>
        </row>
        <row r="469">
          <cell r="B469" t="str">
            <v>Hear Me Roar: A Season of Powerful Women</v>
          </cell>
          <cell r="C469" t="str">
            <v>A Season of Powerful Women. A Season of Defiance.</v>
          </cell>
          <cell r="D469">
            <v>7000</v>
          </cell>
          <cell r="E469">
            <v>7164</v>
          </cell>
          <cell r="F469" t="str">
            <v>successful</v>
          </cell>
          <cell r="G469" t="str">
            <v>US</v>
          </cell>
          <cell r="H469" t="str">
            <v>USD</v>
          </cell>
          <cell r="I469">
            <v>1450328340</v>
          </cell>
          <cell r="J469">
            <v>1447606884</v>
          </cell>
          <cell r="K469" t="b">
            <v>1</v>
          </cell>
          <cell r="L469">
            <v>37</v>
          </cell>
          <cell r="M469" t="b">
            <v>1</v>
          </cell>
          <cell r="N469" t="str">
            <v>theater/plays</v>
          </cell>
          <cell r="O469">
            <v>102</v>
          </cell>
          <cell r="P469">
            <v>193.62</v>
          </cell>
        </row>
        <row r="470">
          <cell r="B470" t="str">
            <v>The Seagull Project Presents: The Three Sisters</v>
          </cell>
          <cell r="C470" t="str">
            <v>After electrifying audiences in Seattle and Tashkent, The Seagull Project embarks on a brand new journey.</v>
          </cell>
          <cell r="D470">
            <v>20000</v>
          </cell>
          <cell r="E470">
            <v>21573</v>
          </cell>
          <cell r="F470" t="str">
            <v>successful</v>
          </cell>
          <cell r="G470" t="str">
            <v>US</v>
          </cell>
          <cell r="H470" t="str">
            <v>USD</v>
          </cell>
          <cell r="I470">
            <v>1416470398</v>
          </cell>
          <cell r="J470">
            <v>1413874798</v>
          </cell>
          <cell r="K470" t="b">
            <v>1</v>
          </cell>
          <cell r="L470">
            <v>202</v>
          </cell>
          <cell r="M470" t="b">
            <v>1</v>
          </cell>
          <cell r="N470" t="str">
            <v>theater/plays</v>
          </cell>
          <cell r="O470">
            <v>108</v>
          </cell>
          <cell r="P470">
            <v>106.8</v>
          </cell>
        </row>
        <row r="471">
          <cell r="B471" t="str">
            <v>#CLOUD$ - a modern adaptation of Aristophanes' Clouds</v>
          </cell>
          <cell r="C471" t="str">
            <v>Recently under fire for its cheeky and contextual revisiting of an ancient comedy, this show has lost funding and needs your support!</v>
          </cell>
          <cell r="D471">
            <v>2600</v>
          </cell>
          <cell r="E471">
            <v>2857</v>
          </cell>
          <cell r="F471" t="str">
            <v>successful</v>
          </cell>
          <cell r="G471" t="str">
            <v>US</v>
          </cell>
          <cell r="H471" t="str">
            <v>USD</v>
          </cell>
          <cell r="I471">
            <v>1412135940</v>
          </cell>
          <cell r="J471">
            <v>1410840126</v>
          </cell>
          <cell r="K471" t="b">
            <v>1</v>
          </cell>
          <cell r="L471">
            <v>37</v>
          </cell>
          <cell r="M471" t="b">
            <v>1</v>
          </cell>
          <cell r="N471" t="str">
            <v>theater/plays</v>
          </cell>
          <cell r="O471">
            <v>110</v>
          </cell>
          <cell r="P471">
            <v>77.22</v>
          </cell>
        </row>
        <row r="472">
          <cell r="B472" t="str">
            <v>Strong Poison Stage Play adapted fr. Dorothy L. Sayers novel</v>
          </cell>
          <cell r="C472" t="str">
            <v>Help us reach our "stretch goal" of $2000! We are an adult group specializing in adapting works of fiction for the stage.</v>
          </cell>
          <cell r="D472">
            <v>1000</v>
          </cell>
          <cell r="E472">
            <v>1610</v>
          </cell>
          <cell r="F472" t="str">
            <v>successful</v>
          </cell>
          <cell r="G472" t="str">
            <v>US</v>
          </cell>
          <cell r="H472" t="str">
            <v>USD</v>
          </cell>
          <cell r="I472">
            <v>1460846347</v>
          </cell>
          <cell r="J472">
            <v>1458254347</v>
          </cell>
          <cell r="K472" t="b">
            <v>0</v>
          </cell>
          <cell r="L472">
            <v>28</v>
          </cell>
          <cell r="M472" t="b">
            <v>1</v>
          </cell>
          <cell r="N472" t="str">
            <v>theater/plays</v>
          </cell>
          <cell r="O472">
            <v>161</v>
          </cell>
          <cell r="P472">
            <v>57.5</v>
          </cell>
        </row>
        <row r="473">
          <cell r="B473" t="str">
            <v>Honorable Men - Poor Yorick's Players 2016 Season</v>
          </cell>
          <cell r="C473" t="str">
            <v>Honorable Men - Yorick's 10th season of free, outdoor Shakespeare.  Featuring Henry IV, part 1 and Julius Caesar.</v>
          </cell>
          <cell r="D473">
            <v>1000</v>
          </cell>
          <cell r="E473">
            <v>1312</v>
          </cell>
          <cell r="F473" t="str">
            <v>successful</v>
          </cell>
          <cell r="G473" t="str">
            <v>US</v>
          </cell>
          <cell r="H473" t="str">
            <v>USD</v>
          </cell>
          <cell r="I473">
            <v>1462334340</v>
          </cell>
          <cell r="J473">
            <v>1459711917</v>
          </cell>
          <cell r="K473" t="b">
            <v>1</v>
          </cell>
          <cell r="L473">
            <v>26</v>
          </cell>
          <cell r="M473" t="b">
            <v>1</v>
          </cell>
          <cell r="N473" t="str">
            <v>theater/plays</v>
          </cell>
          <cell r="O473">
            <v>131</v>
          </cell>
          <cell r="P473">
            <v>50.46</v>
          </cell>
        </row>
        <row r="474">
          <cell r="B474" t="str">
            <v>64 Squares</v>
          </cell>
          <cell r="C474" t="str">
            <v>64 Squares is an autobiographical one-man exploration of the internal chess game played to reconcile relationships.</v>
          </cell>
          <cell r="D474">
            <v>5000</v>
          </cell>
          <cell r="E474">
            <v>5940</v>
          </cell>
          <cell r="F474" t="str">
            <v>successful</v>
          </cell>
          <cell r="G474" t="str">
            <v>US</v>
          </cell>
          <cell r="H474" t="str">
            <v>USD</v>
          </cell>
          <cell r="I474">
            <v>1488482355</v>
          </cell>
          <cell r="J474">
            <v>1485890355</v>
          </cell>
          <cell r="K474" t="b">
            <v>0</v>
          </cell>
          <cell r="L474">
            <v>61</v>
          </cell>
          <cell r="M474" t="b">
            <v>1</v>
          </cell>
          <cell r="N474" t="str">
            <v>theater/plays</v>
          </cell>
          <cell r="O474">
            <v>119</v>
          </cell>
          <cell r="P474">
            <v>97.38</v>
          </cell>
        </row>
        <row r="475">
          <cell r="B475" t="str">
            <v>Repetitive Beats: A new play premiering at Vault Festival</v>
          </cell>
          <cell r="C475" t="str">
            <v>Get Repetitive Beats to Vaults! A high octane play set in Oxford  during one of the most influential &amp; hedonistic movements in music.</v>
          </cell>
          <cell r="D475">
            <v>4000</v>
          </cell>
          <cell r="E475">
            <v>4015.71</v>
          </cell>
          <cell r="F475" t="str">
            <v>successful</v>
          </cell>
          <cell r="G475" t="str">
            <v>GB</v>
          </cell>
          <cell r="H475" t="str">
            <v>GBP</v>
          </cell>
          <cell r="I475">
            <v>1485991860</v>
          </cell>
          <cell r="J475">
            <v>1483124208</v>
          </cell>
          <cell r="K475" t="b">
            <v>0</v>
          </cell>
          <cell r="L475">
            <v>115</v>
          </cell>
          <cell r="M475" t="b">
            <v>1</v>
          </cell>
          <cell r="N475" t="str">
            <v>theater/plays</v>
          </cell>
          <cell r="O475">
            <v>100</v>
          </cell>
          <cell r="P475">
            <v>34.92</v>
          </cell>
        </row>
        <row r="476">
          <cell r="B476" t="str">
            <v>Catapult OYL to the next levelâ€”in Edinburgh!</v>
          </cell>
          <cell r="C476" t="str">
            <v>Bring the spectacular PLEASE EXCUSE MY DEAR AUNT SALLY to Edinburgh this August for a 4-week run at the prestigious Pleasance Theatre!</v>
          </cell>
          <cell r="D476">
            <v>15000</v>
          </cell>
          <cell r="E476">
            <v>15481</v>
          </cell>
          <cell r="F476" t="str">
            <v>successful</v>
          </cell>
          <cell r="G476" t="str">
            <v>US</v>
          </cell>
          <cell r="H476" t="str">
            <v>USD</v>
          </cell>
          <cell r="I476">
            <v>1467361251</v>
          </cell>
          <cell r="J476">
            <v>1464769251</v>
          </cell>
          <cell r="K476" t="b">
            <v>1</v>
          </cell>
          <cell r="L476">
            <v>181</v>
          </cell>
          <cell r="M476" t="b">
            <v>1</v>
          </cell>
          <cell r="N476" t="str">
            <v>theater/plays</v>
          </cell>
          <cell r="O476">
            <v>103</v>
          </cell>
          <cell r="P476">
            <v>85.53</v>
          </cell>
        </row>
        <row r="477">
          <cell r="B477" t="str">
            <v>Sub-Basement World Premiere</v>
          </cell>
          <cell r="C477" t="str">
            <v>A dark comedy exploring the importance of art, homelessness, and finding your own path.  World Premiere 3/27/17 at IRT Theater in NYC.</v>
          </cell>
          <cell r="D477">
            <v>20000</v>
          </cell>
          <cell r="E477">
            <v>20120</v>
          </cell>
          <cell r="F477" t="str">
            <v>successful</v>
          </cell>
          <cell r="G477" t="str">
            <v>US</v>
          </cell>
          <cell r="H477" t="str">
            <v>USD</v>
          </cell>
          <cell r="I477">
            <v>1482962433</v>
          </cell>
          <cell r="J477">
            <v>1480370433</v>
          </cell>
          <cell r="K477" t="b">
            <v>0</v>
          </cell>
          <cell r="L477">
            <v>110</v>
          </cell>
          <cell r="M477" t="b">
            <v>1</v>
          </cell>
          <cell r="N477" t="str">
            <v>theater/plays</v>
          </cell>
          <cell r="O477">
            <v>101</v>
          </cell>
          <cell r="P477">
            <v>182.91</v>
          </cell>
        </row>
        <row r="478">
          <cell r="B478" t="str">
            <v>Celebrating 20 years of The 24 Hour Plays around the world!</v>
          </cell>
          <cell r="C478" t="str">
            <v>An annual campaign supporting our intensive for artists 25 and under.</v>
          </cell>
          <cell r="D478">
            <v>35000</v>
          </cell>
          <cell r="E478">
            <v>35275.64</v>
          </cell>
          <cell r="F478" t="str">
            <v>successful</v>
          </cell>
          <cell r="G478" t="str">
            <v>US</v>
          </cell>
          <cell r="H478" t="str">
            <v>USD</v>
          </cell>
          <cell r="I478">
            <v>1443499140</v>
          </cell>
          <cell r="J478">
            <v>1441452184</v>
          </cell>
          <cell r="K478" t="b">
            <v>1</v>
          </cell>
          <cell r="L478">
            <v>269</v>
          </cell>
          <cell r="M478" t="b">
            <v>1</v>
          </cell>
          <cell r="N478" t="str">
            <v>theater/plays</v>
          </cell>
          <cell r="O478">
            <v>101</v>
          </cell>
          <cell r="P478">
            <v>131.13999999999999</v>
          </cell>
        </row>
        <row r="479">
          <cell r="B479" t="str">
            <v>All Bare Theatre bring THE MAIDS to Edinburgh 2015</v>
          </cell>
          <cell r="C479" t="str">
            <v>A bit of role-play never hurt anyone, right? Two maids play a game of murder. Genet's THE MAIDS in a visceral production by ALL BARE.</v>
          </cell>
          <cell r="D479">
            <v>2800</v>
          </cell>
          <cell r="E479">
            <v>3145</v>
          </cell>
          <cell r="F479" t="str">
            <v>successful</v>
          </cell>
          <cell r="G479" t="str">
            <v>GB</v>
          </cell>
          <cell r="H479" t="str">
            <v>GBP</v>
          </cell>
          <cell r="I479">
            <v>1435752898</v>
          </cell>
          <cell r="J479">
            <v>1433160898</v>
          </cell>
          <cell r="K479" t="b">
            <v>1</v>
          </cell>
          <cell r="L479">
            <v>79</v>
          </cell>
          <cell r="M479" t="b">
            <v>1</v>
          </cell>
          <cell r="N479" t="str">
            <v>theater/plays</v>
          </cell>
          <cell r="O479">
            <v>112</v>
          </cell>
          <cell r="P479">
            <v>39.81</v>
          </cell>
        </row>
        <row r="480">
          <cell r="B480" t="str">
            <v>The Book's the Thing - Welcome to Hamlet's Library</v>
          </cell>
          <cell r="C480" t="str">
            <v>The first regional library-touring show from new UK company Librarian Theatre - transforming local libraries into magical theatres</v>
          </cell>
          <cell r="D480">
            <v>5862</v>
          </cell>
          <cell r="E480">
            <v>6208.98</v>
          </cell>
          <cell r="F480" t="str">
            <v>successful</v>
          </cell>
          <cell r="G480" t="str">
            <v>GB</v>
          </cell>
          <cell r="H480" t="str">
            <v>GBP</v>
          </cell>
          <cell r="I480">
            <v>1445817540</v>
          </cell>
          <cell r="J480">
            <v>1443665293</v>
          </cell>
          <cell r="K480" t="b">
            <v>1</v>
          </cell>
          <cell r="L480">
            <v>104</v>
          </cell>
          <cell r="M480" t="b">
            <v>1</v>
          </cell>
          <cell r="N480" t="str">
            <v>theater/plays</v>
          </cell>
          <cell r="O480">
            <v>106</v>
          </cell>
          <cell r="P480">
            <v>59.7</v>
          </cell>
        </row>
        <row r="481">
          <cell r="B481" t="str">
            <v>Princess Suffragette: a new play for VAULT Festival 2017</v>
          </cell>
          <cell r="C481" t="str">
            <v>An inventive (re)telling of Princess Sophia Duleep Singhâ€™s journey, from an aristocratic upbringing to a life of political activism.</v>
          </cell>
          <cell r="D481">
            <v>3000</v>
          </cell>
          <cell r="E481">
            <v>3017</v>
          </cell>
          <cell r="F481" t="str">
            <v>successful</v>
          </cell>
          <cell r="G481" t="str">
            <v>GB</v>
          </cell>
          <cell r="H481" t="str">
            <v>GBP</v>
          </cell>
          <cell r="I481">
            <v>1487286000</v>
          </cell>
          <cell r="J481">
            <v>1484843948</v>
          </cell>
          <cell r="K481" t="b">
            <v>0</v>
          </cell>
          <cell r="L481">
            <v>34</v>
          </cell>
          <cell r="M481" t="b">
            <v>1</v>
          </cell>
          <cell r="N481" t="str">
            <v>theater/plays</v>
          </cell>
          <cell r="O481">
            <v>101</v>
          </cell>
          <cell r="P481">
            <v>88.74</v>
          </cell>
        </row>
        <row r="482">
          <cell r="B482" t="str">
            <v>THE SOPHOCLES PROJECT</v>
          </cell>
          <cell r="C482" t="str">
            <v>iDiOM mounts the West Coast Premiere of â€œThese Seven Sicknessesâ€ â€“ ALL SEVEN of Sophoclesâ€™ surviving plays in one epic production.</v>
          </cell>
          <cell r="D482">
            <v>8500</v>
          </cell>
          <cell r="E482">
            <v>9801</v>
          </cell>
          <cell r="F482" t="str">
            <v>successful</v>
          </cell>
          <cell r="G482" t="str">
            <v>US</v>
          </cell>
          <cell r="H482" t="str">
            <v>USD</v>
          </cell>
          <cell r="I482">
            <v>1413269940</v>
          </cell>
          <cell r="J482">
            <v>1410421670</v>
          </cell>
          <cell r="K482" t="b">
            <v>1</v>
          </cell>
          <cell r="L482">
            <v>167</v>
          </cell>
          <cell r="M482" t="b">
            <v>1</v>
          </cell>
          <cell r="N482" t="str">
            <v>theater/plays</v>
          </cell>
          <cell r="O482">
            <v>115</v>
          </cell>
          <cell r="P482">
            <v>58.69</v>
          </cell>
        </row>
        <row r="483">
          <cell r="B483" t="str">
            <v>First Day Off in a Long Time by Brian Finkelstein</v>
          </cell>
          <cell r="C483" t="str">
            <v>First Day Off in a Long Time is a comedy show...            
About suicide.</v>
          </cell>
          <cell r="D483">
            <v>10000</v>
          </cell>
          <cell r="E483">
            <v>12730.42</v>
          </cell>
          <cell r="F483" t="str">
            <v>successful</v>
          </cell>
          <cell r="G483" t="str">
            <v>US</v>
          </cell>
          <cell r="H483" t="str">
            <v>USD</v>
          </cell>
          <cell r="I483">
            <v>1411150092</v>
          </cell>
          <cell r="J483">
            <v>1408558092</v>
          </cell>
          <cell r="K483" t="b">
            <v>1</v>
          </cell>
          <cell r="L483">
            <v>183</v>
          </cell>
          <cell r="M483" t="b">
            <v>1</v>
          </cell>
          <cell r="N483" t="str">
            <v>theater/plays</v>
          </cell>
          <cell r="O483">
            <v>127</v>
          </cell>
          <cell r="P483">
            <v>69.569999999999993</v>
          </cell>
        </row>
        <row r="484">
          <cell r="B484" t="str">
            <v>THE INCREDIBLE FOX SISTERS</v>
          </cell>
          <cell r="C484" t="str">
            <v>Live Source's world premiere of a new play by Jaclyn Backhaus, premiering at the New Ohio Theatre October 30th-November 8th.</v>
          </cell>
          <cell r="D484">
            <v>8000</v>
          </cell>
          <cell r="E484">
            <v>8227</v>
          </cell>
          <cell r="F484" t="str">
            <v>successful</v>
          </cell>
          <cell r="G484" t="str">
            <v>US</v>
          </cell>
          <cell r="H484" t="str">
            <v>USD</v>
          </cell>
          <cell r="I484">
            <v>1444348800</v>
          </cell>
          <cell r="J484">
            <v>1442283562</v>
          </cell>
          <cell r="K484" t="b">
            <v>1</v>
          </cell>
          <cell r="L484">
            <v>71</v>
          </cell>
          <cell r="M484" t="b">
            <v>1</v>
          </cell>
          <cell r="N484" t="str">
            <v>theater/plays</v>
          </cell>
          <cell r="O484">
            <v>103</v>
          </cell>
          <cell r="P484">
            <v>115.87</v>
          </cell>
        </row>
        <row r="485">
          <cell r="B485" t="str">
            <v>'Time Please'</v>
          </cell>
          <cell r="C485" t="str">
            <v>'Time Please' is a black comedy set in a failing public house in a run-down part of town, where things are about to get messy.</v>
          </cell>
          <cell r="D485">
            <v>1600</v>
          </cell>
          <cell r="E485">
            <v>1647</v>
          </cell>
          <cell r="F485" t="str">
            <v>successful</v>
          </cell>
          <cell r="G485" t="str">
            <v>GB</v>
          </cell>
          <cell r="H485" t="str">
            <v>GBP</v>
          </cell>
          <cell r="I485">
            <v>1480613982</v>
          </cell>
          <cell r="J485">
            <v>1478018382</v>
          </cell>
          <cell r="K485" t="b">
            <v>0</v>
          </cell>
          <cell r="L485">
            <v>69</v>
          </cell>
          <cell r="M485" t="b">
            <v>1</v>
          </cell>
          <cell r="N485" t="str">
            <v>theater/plays</v>
          </cell>
          <cell r="O485">
            <v>103</v>
          </cell>
          <cell r="P485">
            <v>23.87</v>
          </cell>
        </row>
        <row r="486">
          <cell r="B486" t="str">
            <v>Roughly Speaking: Voices from The Soup Kitchen</v>
          </cell>
          <cell r="C486" t="str">
            <v>Five playwrights volunteer at New York's largest soup kitchen and develop a play around the people they meet.</v>
          </cell>
          <cell r="D486">
            <v>21000</v>
          </cell>
          <cell r="E486">
            <v>21904</v>
          </cell>
          <cell r="F486" t="str">
            <v>successful</v>
          </cell>
          <cell r="G486" t="str">
            <v>US</v>
          </cell>
          <cell r="H486" t="str">
            <v>USD</v>
          </cell>
          <cell r="I486">
            <v>1434074400</v>
          </cell>
          <cell r="J486">
            <v>1431354258</v>
          </cell>
          <cell r="K486" t="b">
            <v>0</v>
          </cell>
          <cell r="L486">
            <v>270</v>
          </cell>
          <cell r="M486" t="b">
            <v>1</v>
          </cell>
          <cell r="N486" t="str">
            <v>theater/plays</v>
          </cell>
          <cell r="O486">
            <v>104</v>
          </cell>
          <cell r="P486">
            <v>81.13</v>
          </cell>
        </row>
        <row r="487">
          <cell r="B487" t="str">
            <v>The Gray Man</v>
          </cell>
          <cell r="C487" t="str">
            <v>The Gray Man isnâ€™t real. Heâ€™s a ghost story, a boogeyman, a tale mothers make up to keep their children safe.</v>
          </cell>
          <cell r="D487">
            <v>10000</v>
          </cell>
          <cell r="E487">
            <v>11122</v>
          </cell>
          <cell r="F487" t="str">
            <v>successful</v>
          </cell>
          <cell r="G487" t="str">
            <v>US</v>
          </cell>
          <cell r="H487" t="str">
            <v>USD</v>
          </cell>
          <cell r="I487">
            <v>1442030340</v>
          </cell>
          <cell r="J487">
            <v>1439551200</v>
          </cell>
          <cell r="K487" t="b">
            <v>1</v>
          </cell>
          <cell r="L487">
            <v>193</v>
          </cell>
          <cell r="M487" t="b">
            <v>1</v>
          </cell>
          <cell r="N487" t="str">
            <v>theater/plays</v>
          </cell>
          <cell r="O487">
            <v>111</v>
          </cell>
          <cell r="P487">
            <v>57.63</v>
          </cell>
        </row>
        <row r="488">
          <cell r="B488" t="str">
            <v>Open Letter Theatre presents 'Boys' by Ella Hickson</v>
          </cell>
          <cell r="C488" t="str">
            <v>Open Letter Theatre presents 'Boys' by Ella Hickson, at 2015's Edinburgh Fringe Festival! Four students, one flat, one last party!</v>
          </cell>
          <cell r="D488">
            <v>2500</v>
          </cell>
          <cell r="E488">
            <v>2646.5</v>
          </cell>
          <cell r="F488" t="str">
            <v>successful</v>
          </cell>
          <cell r="G488" t="str">
            <v>GB</v>
          </cell>
          <cell r="H488" t="str">
            <v>GBP</v>
          </cell>
          <cell r="I488">
            <v>1436696712</v>
          </cell>
          <cell r="J488">
            <v>1434104712</v>
          </cell>
          <cell r="K488" t="b">
            <v>1</v>
          </cell>
          <cell r="L488">
            <v>57</v>
          </cell>
          <cell r="M488" t="b">
            <v>1</v>
          </cell>
          <cell r="N488" t="str">
            <v>theater/plays</v>
          </cell>
          <cell r="O488">
            <v>106</v>
          </cell>
          <cell r="P488">
            <v>46.43</v>
          </cell>
        </row>
        <row r="489">
          <cell r="B489" t="str">
            <v>Honest Accomplice Theatre 2015-16 Season</v>
          </cell>
          <cell r="C489" t="str">
            <v>Honest Accomplice Theatre produces theatre for social change.</v>
          </cell>
          <cell r="D489">
            <v>12000</v>
          </cell>
          <cell r="E489">
            <v>12095</v>
          </cell>
          <cell r="F489" t="str">
            <v>successful</v>
          </cell>
          <cell r="G489" t="str">
            <v>US</v>
          </cell>
          <cell r="H489" t="str">
            <v>USD</v>
          </cell>
          <cell r="I489">
            <v>1428178757</v>
          </cell>
          <cell r="J489">
            <v>1425590357</v>
          </cell>
          <cell r="K489" t="b">
            <v>1</v>
          </cell>
          <cell r="L489">
            <v>200</v>
          </cell>
          <cell r="M489" t="b">
            <v>1</v>
          </cell>
          <cell r="N489" t="str">
            <v>theater/plays</v>
          </cell>
          <cell r="O489">
            <v>101</v>
          </cell>
          <cell r="P489">
            <v>60.48</v>
          </cell>
        </row>
        <row r="490">
          <cell r="B490" t="str">
            <v>Yesterday Again, Please - A New Play by Dezi Gallegos</v>
          </cell>
          <cell r="C490" t="str">
            <v>A new work about guilt, trauma, love, and change; this original play tells the story of a boy and a girl who love and lose each other.</v>
          </cell>
          <cell r="D490">
            <v>5500</v>
          </cell>
          <cell r="E490">
            <v>5771</v>
          </cell>
          <cell r="F490" t="str">
            <v>successful</v>
          </cell>
          <cell r="G490" t="str">
            <v>US</v>
          </cell>
          <cell r="H490" t="str">
            <v>USD</v>
          </cell>
          <cell r="I490">
            <v>1434822914</v>
          </cell>
          <cell r="J490">
            <v>1432230914</v>
          </cell>
          <cell r="K490" t="b">
            <v>1</v>
          </cell>
          <cell r="L490">
            <v>88</v>
          </cell>
          <cell r="M490" t="b">
            <v>1</v>
          </cell>
          <cell r="N490" t="str">
            <v>theater/plays</v>
          </cell>
          <cell r="O490">
            <v>105</v>
          </cell>
          <cell r="P490">
            <v>65.58</v>
          </cell>
        </row>
        <row r="491">
          <cell r="B491" t="str">
            <v>Bring Love's Labour's Lost to Minnesota</v>
          </cell>
          <cell r="C491" t="str">
            <v>The birth-child of The Moving Company, Theatre de la Jeune Lune &amp; William Shakespeare:  A wild new production of Love's Labour's Lost.</v>
          </cell>
          <cell r="D491">
            <v>25000</v>
          </cell>
          <cell r="E491">
            <v>25388</v>
          </cell>
          <cell r="F491" t="str">
            <v>successful</v>
          </cell>
          <cell r="G491" t="str">
            <v>US</v>
          </cell>
          <cell r="H491" t="str">
            <v>USD</v>
          </cell>
          <cell r="I491">
            <v>1415213324</v>
          </cell>
          <cell r="J491">
            <v>1412617724</v>
          </cell>
          <cell r="K491" t="b">
            <v>1</v>
          </cell>
          <cell r="L491">
            <v>213</v>
          </cell>
          <cell r="M491" t="b">
            <v>1</v>
          </cell>
          <cell r="N491" t="str">
            <v>theater/plays</v>
          </cell>
          <cell r="O491">
            <v>102</v>
          </cell>
          <cell r="P491">
            <v>119.19</v>
          </cell>
        </row>
        <row r="492">
          <cell r="B492" t="str">
            <v>The Metronome Society</v>
          </cell>
          <cell r="C492" t="str">
            <v>Self-Titled: A Live (Theatrical) Mixtape. An evening of short plays and music inspired by the works of Jimi, Aretha, Sting and Rufus!</v>
          </cell>
          <cell r="D492">
            <v>1500</v>
          </cell>
          <cell r="E492">
            <v>1661</v>
          </cell>
          <cell r="F492" t="str">
            <v>successful</v>
          </cell>
          <cell r="G492" t="str">
            <v>US</v>
          </cell>
          <cell r="H492" t="str">
            <v>USD</v>
          </cell>
          <cell r="I492">
            <v>1434907966</v>
          </cell>
          <cell r="J492">
            <v>1432315966</v>
          </cell>
          <cell r="K492" t="b">
            <v>1</v>
          </cell>
          <cell r="L492">
            <v>20</v>
          </cell>
          <cell r="M492" t="b">
            <v>1</v>
          </cell>
          <cell r="N492" t="str">
            <v>theater/plays</v>
          </cell>
          <cell r="O492">
            <v>111</v>
          </cell>
          <cell r="P492">
            <v>83.05</v>
          </cell>
        </row>
        <row r="493">
          <cell r="B493" t="str">
            <v>Modern Love</v>
          </cell>
          <cell r="C493" t="str">
            <v>How do we navigate the boundaries between friendship, sexual intimacy and obsessive desire?</v>
          </cell>
          <cell r="D493">
            <v>2250</v>
          </cell>
          <cell r="E493">
            <v>2876</v>
          </cell>
          <cell r="F493" t="str">
            <v>successful</v>
          </cell>
          <cell r="G493" t="str">
            <v>GB</v>
          </cell>
          <cell r="H493" t="str">
            <v>GBP</v>
          </cell>
          <cell r="I493">
            <v>1473247240</v>
          </cell>
          <cell r="J493">
            <v>1470655240</v>
          </cell>
          <cell r="K493" t="b">
            <v>1</v>
          </cell>
          <cell r="L493">
            <v>50</v>
          </cell>
          <cell r="M493" t="b">
            <v>1</v>
          </cell>
          <cell r="N493" t="str">
            <v>theater/plays</v>
          </cell>
          <cell r="O493">
            <v>128</v>
          </cell>
          <cell r="P493">
            <v>57.52</v>
          </cell>
        </row>
        <row r="494">
          <cell r="B494" t="str">
            <v>EMPATHITRAX, a new play by Ana Nogueira</v>
          </cell>
          <cell r="C494" t="str">
            <v>Can you ever truly feel what someone else is feeling?
Do you want to?</v>
          </cell>
          <cell r="D494">
            <v>20000</v>
          </cell>
          <cell r="E494">
            <v>20365</v>
          </cell>
          <cell r="F494" t="str">
            <v>successful</v>
          </cell>
          <cell r="G494" t="str">
            <v>US</v>
          </cell>
          <cell r="H494" t="str">
            <v>USD</v>
          </cell>
          <cell r="I494">
            <v>1473306300</v>
          </cell>
          <cell r="J494">
            <v>1471701028</v>
          </cell>
          <cell r="K494" t="b">
            <v>1</v>
          </cell>
          <cell r="L494">
            <v>115</v>
          </cell>
          <cell r="M494" t="b">
            <v>1</v>
          </cell>
          <cell r="N494" t="str">
            <v>theater/plays</v>
          </cell>
          <cell r="O494">
            <v>102</v>
          </cell>
          <cell r="P494">
            <v>177.09</v>
          </cell>
        </row>
        <row r="495">
          <cell r="B495" t="str">
            <v>Send The Bad Arm to Edinburgh. Meet the Dodgy Irish Dancer!</v>
          </cell>
          <cell r="C495" t="str">
            <v>Please help me bring 'The Bad Arm', which has toured America for 6 years, to the biggest &amp; best arts festival in the world: Edinburgh!</v>
          </cell>
          <cell r="D495">
            <v>13000</v>
          </cell>
          <cell r="E495">
            <v>13163.5</v>
          </cell>
          <cell r="F495" t="str">
            <v>successful</v>
          </cell>
          <cell r="G495" t="str">
            <v>GB</v>
          </cell>
          <cell r="H495" t="str">
            <v>GBP</v>
          </cell>
          <cell r="I495">
            <v>1427331809</v>
          </cell>
          <cell r="J495">
            <v>1424743409</v>
          </cell>
          <cell r="K495" t="b">
            <v>1</v>
          </cell>
          <cell r="L495">
            <v>186</v>
          </cell>
          <cell r="M495" t="b">
            <v>1</v>
          </cell>
          <cell r="N495" t="str">
            <v>theater/plays</v>
          </cell>
          <cell r="O495">
            <v>101</v>
          </cell>
          <cell r="P495">
            <v>70.77</v>
          </cell>
        </row>
        <row r="496">
          <cell r="B496" t="str">
            <v>Henry V</v>
          </cell>
          <cell r="C496" t="str">
            <v>5 Actors, 30 Characters, 90 Minutes.
Let us transport you from London to the fields of Agincourt, using the power of your imagination.</v>
          </cell>
          <cell r="D496">
            <v>300</v>
          </cell>
          <cell r="E496">
            <v>525</v>
          </cell>
          <cell r="F496" t="str">
            <v>successful</v>
          </cell>
          <cell r="G496" t="str">
            <v>GB</v>
          </cell>
          <cell r="H496" t="str">
            <v>GBP</v>
          </cell>
          <cell r="I496">
            <v>1412706375</v>
          </cell>
          <cell r="J496">
            <v>1410114375</v>
          </cell>
          <cell r="K496" t="b">
            <v>1</v>
          </cell>
          <cell r="L496">
            <v>18</v>
          </cell>
          <cell r="M496" t="b">
            <v>1</v>
          </cell>
          <cell r="N496" t="str">
            <v>theater/plays</v>
          </cell>
          <cell r="O496">
            <v>175</v>
          </cell>
          <cell r="P496">
            <v>29.17</v>
          </cell>
        </row>
        <row r="497">
          <cell r="B497" t="str">
            <v>Paperhand Puppet Intervention 16th Annual Summer Show</v>
          </cell>
          <cell r="C497" t="str">
            <v>Our 16th year promises to be bigger and better than ever but we need your help to bring the show to life!</v>
          </cell>
          <cell r="D497">
            <v>10000</v>
          </cell>
          <cell r="E497">
            <v>12806</v>
          </cell>
          <cell r="F497" t="str">
            <v>successful</v>
          </cell>
          <cell r="G497" t="str">
            <v>US</v>
          </cell>
          <cell r="H497" t="str">
            <v>USD</v>
          </cell>
          <cell r="I497">
            <v>1433995140</v>
          </cell>
          <cell r="J497">
            <v>1432129577</v>
          </cell>
          <cell r="K497" t="b">
            <v>1</v>
          </cell>
          <cell r="L497">
            <v>176</v>
          </cell>
          <cell r="M497" t="b">
            <v>1</v>
          </cell>
          <cell r="N497" t="str">
            <v>theater/plays</v>
          </cell>
          <cell r="O497">
            <v>128</v>
          </cell>
          <cell r="P497">
            <v>72.760000000000005</v>
          </cell>
        </row>
        <row r="498">
          <cell r="B498" t="str">
            <v>'Hello From Bertha' &amp; '27 Wagons Full of Cotton'</v>
          </cell>
          <cell r="C498" t="str">
            <v>A week long run of Tennessee Williams's 'Hello From Bertha' &amp; '27 Wagons Full of Cotton' to raise awareness of Abuse &amp; Prostitution.</v>
          </cell>
          <cell r="D498">
            <v>2000</v>
          </cell>
          <cell r="E498">
            <v>2125.9899999999998</v>
          </cell>
          <cell r="F498" t="str">
            <v>successful</v>
          </cell>
          <cell r="G498" t="str">
            <v>GB</v>
          </cell>
          <cell r="H498" t="str">
            <v>GBP</v>
          </cell>
          <cell r="I498">
            <v>1487769952</v>
          </cell>
          <cell r="J498">
            <v>1485177952</v>
          </cell>
          <cell r="K498" t="b">
            <v>0</v>
          </cell>
          <cell r="L498">
            <v>41</v>
          </cell>
          <cell r="M498" t="b">
            <v>1</v>
          </cell>
          <cell r="N498" t="str">
            <v>theater/plays</v>
          </cell>
          <cell r="O498">
            <v>106</v>
          </cell>
          <cell r="P498">
            <v>51.85</v>
          </cell>
        </row>
        <row r="499">
          <cell r="B499" t="str">
            <v>Bluebirds by Joe Brondo</v>
          </cell>
          <cell r="C499" t="str">
            <v>A guy named Walt steals a book and plans to sell it to get his life on track... until his wife finds out.</v>
          </cell>
          <cell r="D499">
            <v>7000</v>
          </cell>
          <cell r="E499">
            <v>7365</v>
          </cell>
          <cell r="F499" t="str">
            <v>successful</v>
          </cell>
          <cell r="G499" t="str">
            <v>US</v>
          </cell>
          <cell r="H499" t="str">
            <v>USD</v>
          </cell>
          <cell r="I499">
            <v>1420751861</v>
          </cell>
          <cell r="J499">
            <v>1418159861</v>
          </cell>
          <cell r="K499" t="b">
            <v>1</v>
          </cell>
          <cell r="L499">
            <v>75</v>
          </cell>
          <cell r="M499" t="b">
            <v>1</v>
          </cell>
          <cell r="N499" t="str">
            <v>theater/plays</v>
          </cell>
          <cell r="O499">
            <v>105</v>
          </cell>
          <cell r="P499">
            <v>98.2</v>
          </cell>
        </row>
        <row r="500">
          <cell r="B500" t="str">
            <v>Laughter is Sacred Space 2.0</v>
          </cell>
          <cell r="C500" t="str">
            <v>The Human Faces Tour - Every Story Sacred. This tour is about laughter, grief, and identity in the human striving toward wholeness</v>
          </cell>
          <cell r="D500">
            <v>23000</v>
          </cell>
          <cell r="E500">
            <v>24418.6</v>
          </cell>
          <cell r="F500" t="str">
            <v>successful</v>
          </cell>
          <cell r="G500" t="str">
            <v>US</v>
          </cell>
          <cell r="H500" t="str">
            <v>USD</v>
          </cell>
          <cell r="I500">
            <v>1475294340</v>
          </cell>
          <cell r="J500">
            <v>1472753745</v>
          </cell>
          <cell r="K500" t="b">
            <v>1</v>
          </cell>
          <cell r="L500">
            <v>97</v>
          </cell>
          <cell r="M500" t="b">
            <v>1</v>
          </cell>
          <cell r="N500" t="str">
            <v>theater/plays</v>
          </cell>
          <cell r="O500">
            <v>106</v>
          </cell>
          <cell r="P500">
            <v>251.74</v>
          </cell>
        </row>
        <row r="501">
          <cell r="B501" t="str">
            <v>Keep the Art of Marionettes Alive With PUPPETWORKS!</v>
          </cell>
          <cell r="C501" t="str">
            <v>We're looking to raise money to continue bringing Brooklyn the vanishing art form of marionette puppetry.</v>
          </cell>
          <cell r="D501">
            <v>5000</v>
          </cell>
          <cell r="E501">
            <v>5462</v>
          </cell>
          <cell r="F501" t="str">
            <v>successful</v>
          </cell>
          <cell r="G501" t="str">
            <v>US</v>
          </cell>
          <cell r="H501" t="str">
            <v>USD</v>
          </cell>
          <cell r="I501">
            <v>1448903318</v>
          </cell>
          <cell r="J501">
            <v>1445875718</v>
          </cell>
          <cell r="K501" t="b">
            <v>1</v>
          </cell>
          <cell r="L501">
            <v>73</v>
          </cell>
          <cell r="M501" t="b">
            <v>1</v>
          </cell>
          <cell r="N501" t="str">
            <v>theater/plays</v>
          </cell>
          <cell r="O501">
            <v>109</v>
          </cell>
          <cell r="P501">
            <v>74.819999999999993</v>
          </cell>
        </row>
        <row r="502">
          <cell r="B502" t="str">
            <v>Scrappy Shakespeare: A Midsummer Night's Dream</v>
          </cell>
          <cell r="C502" t="str">
            <v>Six Spartanburg-based professional actors perform A Midsummer Night's Dream outdoors in downtown Spartanburg.</v>
          </cell>
          <cell r="D502">
            <v>3300</v>
          </cell>
          <cell r="E502">
            <v>3315</v>
          </cell>
          <cell r="F502" t="str">
            <v>successful</v>
          </cell>
          <cell r="G502" t="str">
            <v>US</v>
          </cell>
          <cell r="H502" t="str">
            <v>USD</v>
          </cell>
          <cell r="I502">
            <v>1437067476</v>
          </cell>
          <cell r="J502">
            <v>1434475476</v>
          </cell>
          <cell r="K502" t="b">
            <v>1</v>
          </cell>
          <cell r="L502">
            <v>49</v>
          </cell>
          <cell r="M502" t="b">
            <v>1</v>
          </cell>
          <cell r="N502" t="str">
            <v>theater/plays</v>
          </cell>
          <cell r="O502">
            <v>100</v>
          </cell>
          <cell r="P502">
            <v>67.650000000000006</v>
          </cell>
        </row>
        <row r="503">
          <cell r="B503" t="str">
            <v>Prison Boxing: A New Play by Leah Joki</v>
          </cell>
          <cell r="C503" t="str">
            <v>A one-woman theatrical exploration of the prison system and its inhabitants.</v>
          </cell>
          <cell r="D503">
            <v>12200</v>
          </cell>
          <cell r="E503">
            <v>12571</v>
          </cell>
          <cell r="F503" t="str">
            <v>successful</v>
          </cell>
          <cell r="G503" t="str">
            <v>US</v>
          </cell>
          <cell r="H503" t="str">
            <v>USD</v>
          </cell>
          <cell r="I503">
            <v>1419220800</v>
          </cell>
          <cell r="J503">
            <v>1416555262</v>
          </cell>
          <cell r="K503" t="b">
            <v>1</v>
          </cell>
          <cell r="L503">
            <v>134</v>
          </cell>
          <cell r="M503" t="b">
            <v>1</v>
          </cell>
          <cell r="N503" t="str">
            <v>theater/plays</v>
          </cell>
          <cell r="O503">
            <v>103</v>
          </cell>
          <cell r="P503">
            <v>93.81</v>
          </cell>
        </row>
        <row r="504">
          <cell r="B504" t="str">
            <v>Titus Andronicus (with an all-female cast &amp; crew)</v>
          </cell>
          <cell r="C504" t="str">
            <v>Shakespeare's bloodiest tragedy, performed and produced exclusively by women.</v>
          </cell>
          <cell r="D504">
            <v>2500</v>
          </cell>
          <cell r="E504">
            <v>2804.16</v>
          </cell>
          <cell r="F504" t="str">
            <v>successful</v>
          </cell>
          <cell r="G504" t="str">
            <v>US</v>
          </cell>
          <cell r="H504" t="str">
            <v>USD</v>
          </cell>
          <cell r="I504">
            <v>1446238800</v>
          </cell>
          <cell r="J504">
            <v>1444220588</v>
          </cell>
          <cell r="K504" t="b">
            <v>1</v>
          </cell>
          <cell r="L504">
            <v>68</v>
          </cell>
          <cell r="M504" t="b">
            <v>1</v>
          </cell>
          <cell r="N504" t="str">
            <v>theater/plays</v>
          </cell>
          <cell r="O504">
            <v>112</v>
          </cell>
          <cell r="P504">
            <v>41.24</v>
          </cell>
        </row>
        <row r="505">
          <cell r="B505" t="str">
            <v>Kapow-i GoGo at The PIT</v>
          </cell>
          <cell r="C505" t="str">
            <v>The three part comedic saga of Kapow-i GoGo, who saves the world.  Again.  And again.</v>
          </cell>
          <cell r="D505">
            <v>2500</v>
          </cell>
          <cell r="E505">
            <v>2575</v>
          </cell>
          <cell r="F505" t="str">
            <v>successful</v>
          </cell>
          <cell r="G505" t="str">
            <v>US</v>
          </cell>
          <cell r="H505" t="str">
            <v>USD</v>
          </cell>
          <cell r="I505">
            <v>1422482400</v>
          </cell>
          <cell r="J505">
            <v>1421089938</v>
          </cell>
          <cell r="K505" t="b">
            <v>1</v>
          </cell>
          <cell r="L505">
            <v>49</v>
          </cell>
          <cell r="M505" t="b">
            <v>1</v>
          </cell>
          <cell r="N505" t="str">
            <v>theater/plays</v>
          </cell>
          <cell r="O505">
            <v>103</v>
          </cell>
          <cell r="P505">
            <v>52.55</v>
          </cell>
        </row>
        <row r="506">
          <cell r="B506" t="str">
            <v>"Where was I" - an autobiographical play on Dementia</v>
          </cell>
          <cell r="C506" t="str">
            <v>A theatrical play on Alzheimerâ€™s and the challenges of loving a person who keeps disappearing.</v>
          </cell>
          <cell r="D506">
            <v>2700</v>
          </cell>
          <cell r="E506">
            <v>4428</v>
          </cell>
          <cell r="F506" t="str">
            <v>successful</v>
          </cell>
          <cell r="G506" t="str">
            <v>IE</v>
          </cell>
          <cell r="H506" t="str">
            <v>EUR</v>
          </cell>
          <cell r="I506">
            <v>1449162000</v>
          </cell>
          <cell r="J506">
            <v>1446570315</v>
          </cell>
          <cell r="K506" t="b">
            <v>1</v>
          </cell>
          <cell r="L506">
            <v>63</v>
          </cell>
          <cell r="M506" t="b">
            <v>1</v>
          </cell>
          <cell r="N506" t="str">
            <v>theater/plays</v>
          </cell>
          <cell r="O506">
            <v>164</v>
          </cell>
          <cell r="P506">
            <v>70.290000000000006</v>
          </cell>
        </row>
        <row r="507">
          <cell r="B507" t="str">
            <v>Macbeth</v>
          </cell>
          <cell r="C507" t="str">
            <v>An original version of Shakespeare's masterpiece that emphasizes family and explores the destruction of blood ties</v>
          </cell>
          <cell r="D507">
            <v>6000</v>
          </cell>
          <cell r="E507">
            <v>7877</v>
          </cell>
          <cell r="F507" t="str">
            <v>successful</v>
          </cell>
          <cell r="G507" t="str">
            <v>US</v>
          </cell>
          <cell r="H507" t="str">
            <v>USD</v>
          </cell>
          <cell r="I507">
            <v>1434142800</v>
          </cell>
          <cell r="J507">
            <v>1431435122</v>
          </cell>
          <cell r="K507" t="b">
            <v>1</v>
          </cell>
          <cell r="L507">
            <v>163</v>
          </cell>
          <cell r="M507" t="b">
            <v>1</v>
          </cell>
          <cell r="N507" t="str">
            <v>theater/plays</v>
          </cell>
          <cell r="O507">
            <v>131</v>
          </cell>
          <cell r="P507">
            <v>48.33</v>
          </cell>
        </row>
        <row r="508">
          <cell r="B508" t="str">
            <v>or, The Whale: an original stage adaptation of Moby-Dick</v>
          </cell>
          <cell r="C508" t="str">
            <v>Experience the great American novel like never before.... Through the magic of live storytelling in an epic and threadbare sort of way.</v>
          </cell>
          <cell r="D508">
            <v>15000</v>
          </cell>
          <cell r="E508">
            <v>15315</v>
          </cell>
          <cell r="F508" t="str">
            <v>successful</v>
          </cell>
          <cell r="G508" t="str">
            <v>US</v>
          </cell>
          <cell r="H508" t="str">
            <v>USD</v>
          </cell>
          <cell r="I508">
            <v>1437156660</v>
          </cell>
          <cell r="J508">
            <v>1434564660</v>
          </cell>
          <cell r="K508" t="b">
            <v>1</v>
          </cell>
          <cell r="L508">
            <v>288</v>
          </cell>
          <cell r="M508" t="b">
            <v>1</v>
          </cell>
          <cell r="N508" t="str">
            <v>theater/plays</v>
          </cell>
          <cell r="O508">
            <v>102</v>
          </cell>
          <cell r="P508">
            <v>53.18</v>
          </cell>
        </row>
        <row r="509">
          <cell r="B509" t="str">
            <v>EgoPo's Hairy Ape Tours to the Provincetown Festival</v>
          </cell>
          <cell r="C509" t="str">
            <v>EgoPo's The Hairy Ape has been invited to the Provincetown Theater Festival! Help us support our artists on this exciting tour.</v>
          </cell>
          <cell r="D509">
            <v>2000</v>
          </cell>
          <cell r="E509">
            <v>2560</v>
          </cell>
          <cell r="F509" t="str">
            <v>successful</v>
          </cell>
          <cell r="G509" t="str">
            <v>US</v>
          </cell>
          <cell r="H509" t="str">
            <v>USD</v>
          </cell>
          <cell r="I509">
            <v>1472074928</v>
          </cell>
          <cell r="J509">
            <v>1470692528</v>
          </cell>
          <cell r="K509" t="b">
            <v>1</v>
          </cell>
          <cell r="L509">
            <v>42</v>
          </cell>
          <cell r="M509" t="b">
            <v>1</v>
          </cell>
          <cell r="N509" t="str">
            <v>theater/plays</v>
          </cell>
          <cell r="O509">
            <v>128</v>
          </cell>
          <cell r="P509">
            <v>60.95</v>
          </cell>
        </row>
        <row r="510">
          <cell r="B510" t="str">
            <v>Cicada Studios presents "Miss Sarah"</v>
          </cell>
          <cell r="C510" t="str">
            <v>Cicada Studios presents, as their inaugural production, a new-writing world premiere at the Edinburgh Fringe Festival 2015.</v>
          </cell>
          <cell r="D510">
            <v>8000</v>
          </cell>
          <cell r="E510">
            <v>8120</v>
          </cell>
          <cell r="F510" t="str">
            <v>successful</v>
          </cell>
          <cell r="G510" t="str">
            <v>GB</v>
          </cell>
          <cell r="H510" t="str">
            <v>GBP</v>
          </cell>
          <cell r="I510">
            <v>1434452400</v>
          </cell>
          <cell r="J510">
            <v>1431509397</v>
          </cell>
          <cell r="K510" t="b">
            <v>1</v>
          </cell>
          <cell r="L510">
            <v>70</v>
          </cell>
          <cell r="M510" t="b">
            <v>1</v>
          </cell>
          <cell r="N510" t="str">
            <v>theater/plays</v>
          </cell>
          <cell r="O510">
            <v>102</v>
          </cell>
          <cell r="P510">
            <v>116</v>
          </cell>
        </row>
        <row r="511">
          <cell r="B511" t="str">
            <v>'Cornermen' - Smoke &amp; Oakum Theatre return to the Fringe!</v>
          </cell>
          <cell r="C511" t="str">
            <v>Once again Smoke &amp; Oakum Theatre is heading up to the Edinburgh Festival with its latest show, 'Cornermen'. Welcome to our Kickstarter!</v>
          </cell>
          <cell r="D511">
            <v>1800</v>
          </cell>
          <cell r="E511">
            <v>1830</v>
          </cell>
          <cell r="F511" t="str">
            <v>successful</v>
          </cell>
          <cell r="G511" t="str">
            <v>GB</v>
          </cell>
          <cell r="H511" t="str">
            <v>GBP</v>
          </cell>
          <cell r="I511">
            <v>1436705265</v>
          </cell>
          <cell r="J511">
            <v>1434113265</v>
          </cell>
          <cell r="K511" t="b">
            <v>1</v>
          </cell>
          <cell r="L511">
            <v>30</v>
          </cell>
          <cell r="M511" t="b">
            <v>1</v>
          </cell>
          <cell r="N511" t="str">
            <v>theater/plays</v>
          </cell>
          <cell r="O511">
            <v>102</v>
          </cell>
          <cell r="P511">
            <v>61</v>
          </cell>
        </row>
        <row r="512">
          <cell r="B512" t="str">
            <v>Saxon Court at Southwark Playhouse</v>
          </cell>
          <cell r="C512" t="str">
            <v>A razor sharp satire to darken your Christmas.</v>
          </cell>
          <cell r="D512">
            <v>1500</v>
          </cell>
          <cell r="E512">
            <v>1950</v>
          </cell>
          <cell r="F512" t="str">
            <v>successful</v>
          </cell>
          <cell r="G512" t="str">
            <v>GB</v>
          </cell>
          <cell r="H512" t="str">
            <v>GBP</v>
          </cell>
          <cell r="I512">
            <v>1414927775</v>
          </cell>
          <cell r="J512">
            <v>1412332175</v>
          </cell>
          <cell r="K512" t="b">
            <v>1</v>
          </cell>
          <cell r="L512">
            <v>51</v>
          </cell>
          <cell r="M512" t="b">
            <v>1</v>
          </cell>
          <cell r="N512" t="str">
            <v>theater/plays</v>
          </cell>
          <cell r="O512">
            <v>130</v>
          </cell>
          <cell r="P512">
            <v>38.24</v>
          </cell>
        </row>
        <row r="513">
          <cell r="B513" t="str">
            <v>"Next Stop" - Adjusting to dating in NYC</v>
          </cell>
          <cell r="C513" t="str">
            <v>A new original play that follows two Israeli singles navigate the humorous and confusing dating scene of NYC.</v>
          </cell>
          <cell r="D513">
            <v>10000</v>
          </cell>
          <cell r="E513">
            <v>15443</v>
          </cell>
          <cell r="F513" t="str">
            <v>successful</v>
          </cell>
          <cell r="G513" t="str">
            <v>US</v>
          </cell>
          <cell r="H513" t="str">
            <v>USD</v>
          </cell>
          <cell r="I513">
            <v>1446814809</v>
          </cell>
          <cell r="J513">
            <v>1444219209</v>
          </cell>
          <cell r="K513" t="b">
            <v>1</v>
          </cell>
          <cell r="L513">
            <v>145</v>
          </cell>
          <cell r="M513" t="b">
            <v>1</v>
          </cell>
          <cell r="N513" t="str">
            <v>theater/plays</v>
          </cell>
          <cell r="O513">
            <v>154</v>
          </cell>
          <cell r="P513">
            <v>106.5</v>
          </cell>
        </row>
        <row r="514">
          <cell r="B514" t="str">
            <v>Toscana, or What I Remember</v>
          </cell>
          <cell r="C514" t="str">
            <v>We're bringing Tuscany to the Cherry Lane Theatre with a new play about memory and how we deal with people we love but we can't stand.</v>
          </cell>
          <cell r="D514">
            <v>4000</v>
          </cell>
          <cell r="E514">
            <v>4296</v>
          </cell>
          <cell r="F514" t="str">
            <v>successful</v>
          </cell>
          <cell r="G514" t="str">
            <v>US</v>
          </cell>
          <cell r="H514" t="str">
            <v>USD</v>
          </cell>
          <cell r="I514">
            <v>1473879600</v>
          </cell>
          <cell r="J514">
            <v>1472498042</v>
          </cell>
          <cell r="K514" t="b">
            <v>1</v>
          </cell>
          <cell r="L514">
            <v>21</v>
          </cell>
          <cell r="M514" t="b">
            <v>1</v>
          </cell>
          <cell r="N514" t="str">
            <v>theater/plays</v>
          </cell>
          <cell r="O514">
            <v>107</v>
          </cell>
          <cell r="P514">
            <v>204.57</v>
          </cell>
        </row>
        <row r="515">
          <cell r="B515" t="str">
            <v>Orpheus Descending by Tennessee Williams</v>
          </cell>
          <cell r="C515" t="str">
            <v>Austin Pendleton directs a rare revival of Tennessee Williams' Orpheus Descending. (photos by Michael Halsband and Talfoto)</v>
          </cell>
          <cell r="D515">
            <v>15500</v>
          </cell>
          <cell r="E515">
            <v>15705</v>
          </cell>
          <cell r="F515" t="str">
            <v>successful</v>
          </cell>
          <cell r="G515" t="str">
            <v>US</v>
          </cell>
          <cell r="H515" t="str">
            <v>USD</v>
          </cell>
          <cell r="I515">
            <v>1458075600</v>
          </cell>
          <cell r="J515">
            <v>1454259272</v>
          </cell>
          <cell r="K515" t="b">
            <v>1</v>
          </cell>
          <cell r="L515">
            <v>286</v>
          </cell>
          <cell r="M515" t="b">
            <v>1</v>
          </cell>
          <cell r="N515" t="str">
            <v>theater/plays</v>
          </cell>
          <cell r="O515">
            <v>101</v>
          </cell>
          <cell r="P515">
            <v>54.91</v>
          </cell>
        </row>
        <row r="516">
          <cell r="B516" t="str">
            <v>The Hurtling Stillness. A story about angels and clowns</v>
          </cell>
          <cell r="C516" t="str">
            <v>The Whitelisted Theatre Company is a non-profit arts organization dedicated to producing the most relevant European plays in NYC.</v>
          </cell>
          <cell r="D516">
            <v>1800</v>
          </cell>
          <cell r="E516">
            <v>1805</v>
          </cell>
          <cell r="F516" t="str">
            <v>successful</v>
          </cell>
          <cell r="G516" t="str">
            <v>US</v>
          </cell>
          <cell r="H516" t="str">
            <v>USD</v>
          </cell>
          <cell r="I516">
            <v>1423456200</v>
          </cell>
          <cell r="J516">
            <v>1421183271</v>
          </cell>
          <cell r="K516" t="b">
            <v>1</v>
          </cell>
          <cell r="L516">
            <v>12</v>
          </cell>
          <cell r="M516" t="b">
            <v>1</v>
          </cell>
          <cell r="N516" t="str">
            <v>theater/plays</v>
          </cell>
          <cell r="O516">
            <v>100</v>
          </cell>
          <cell r="P516">
            <v>150.41999999999999</v>
          </cell>
        </row>
        <row r="517">
          <cell r="B517" t="str">
            <v>We The Astronomers</v>
          </cell>
          <cell r="C517" t="str">
            <v>In 2016, KO Theatre presents a world premiere play in Toronto, ON about faith, home, and the secrets we keep from those we love.</v>
          </cell>
          <cell r="D517">
            <v>4500</v>
          </cell>
          <cell r="E517">
            <v>5258</v>
          </cell>
          <cell r="F517" t="str">
            <v>successful</v>
          </cell>
          <cell r="G517" t="str">
            <v>CA</v>
          </cell>
          <cell r="H517" t="str">
            <v>CAD</v>
          </cell>
          <cell r="I517">
            <v>1459483140</v>
          </cell>
          <cell r="J517">
            <v>1456526879</v>
          </cell>
          <cell r="K517" t="b">
            <v>1</v>
          </cell>
          <cell r="L517">
            <v>100</v>
          </cell>
          <cell r="M517" t="b">
            <v>1</v>
          </cell>
          <cell r="N517" t="str">
            <v>theater/plays</v>
          </cell>
          <cell r="O517">
            <v>117</v>
          </cell>
          <cell r="P517">
            <v>52.58</v>
          </cell>
        </row>
        <row r="518">
          <cell r="B518" t="str">
            <v>Go People does 'Almost, Maine'</v>
          </cell>
          <cell r="C518" t="str">
            <v>One of the most popular American plays of the last decade comes to London for its international premiere. Festive and bittersweet.</v>
          </cell>
          <cell r="D518">
            <v>5000</v>
          </cell>
          <cell r="E518">
            <v>5430</v>
          </cell>
          <cell r="F518" t="str">
            <v>successful</v>
          </cell>
          <cell r="G518" t="str">
            <v>GB</v>
          </cell>
          <cell r="H518" t="str">
            <v>GBP</v>
          </cell>
          <cell r="I518">
            <v>1416331406</v>
          </cell>
          <cell r="J518">
            <v>1413735806</v>
          </cell>
          <cell r="K518" t="b">
            <v>1</v>
          </cell>
          <cell r="L518">
            <v>100</v>
          </cell>
          <cell r="M518" t="b">
            <v>1</v>
          </cell>
          <cell r="N518" t="str">
            <v>theater/plays</v>
          </cell>
          <cell r="O518">
            <v>109</v>
          </cell>
          <cell r="P518">
            <v>54.3</v>
          </cell>
        </row>
        <row r="519">
          <cell r="B519" t="str">
            <v>Unusual Charles Dickens adaptation at Edinburgh Fringe</v>
          </cell>
          <cell r="C519" t="str">
            <v>This Victorian gothic tragedy tells the untold story of Estella Havisham. Combining puppetry, music and striking digital projections.</v>
          </cell>
          <cell r="D519">
            <v>2500</v>
          </cell>
          <cell r="E519">
            <v>2585</v>
          </cell>
          <cell r="F519" t="str">
            <v>successful</v>
          </cell>
          <cell r="G519" t="str">
            <v>GB</v>
          </cell>
          <cell r="H519" t="str">
            <v>GBP</v>
          </cell>
          <cell r="I519">
            <v>1433017303</v>
          </cell>
          <cell r="J519">
            <v>1430425303</v>
          </cell>
          <cell r="K519" t="b">
            <v>1</v>
          </cell>
          <cell r="L519">
            <v>34</v>
          </cell>
          <cell r="M519" t="b">
            <v>1</v>
          </cell>
          <cell r="N519" t="str">
            <v>theater/plays</v>
          </cell>
          <cell r="O519">
            <v>103</v>
          </cell>
          <cell r="P519">
            <v>76.03</v>
          </cell>
        </row>
        <row r="520">
          <cell r="B520" t="str">
            <v>Good People at The Hudson Guild Theatre</v>
          </cell>
          <cell r="C520" t="str">
            <v>LOOKING FOR GOOD PEOPLE to help fund our production of "Good People" with Kia Hellman &amp; Shayne Anderson, directed by Christine Dunford.</v>
          </cell>
          <cell r="D520">
            <v>5800</v>
          </cell>
          <cell r="E520">
            <v>6628</v>
          </cell>
          <cell r="F520" t="str">
            <v>successful</v>
          </cell>
          <cell r="G520" t="str">
            <v>US</v>
          </cell>
          <cell r="H520" t="str">
            <v>USD</v>
          </cell>
          <cell r="I520">
            <v>1459474059</v>
          </cell>
          <cell r="J520">
            <v>1456885659</v>
          </cell>
          <cell r="K520" t="b">
            <v>0</v>
          </cell>
          <cell r="L520">
            <v>63</v>
          </cell>
          <cell r="M520" t="b">
            <v>1</v>
          </cell>
          <cell r="N520" t="str">
            <v>theater/plays</v>
          </cell>
          <cell r="O520">
            <v>114</v>
          </cell>
          <cell r="P520">
            <v>105.21</v>
          </cell>
        </row>
        <row r="521">
          <cell r="B521" t="str">
            <v>Greensboro: A Requiem presented by ATC's Youth Ensemble</v>
          </cell>
          <cell r="C521" t="str">
            <v>Support CPS students' travel to North Carolina to interview community members and produce the documentary play, Greensboro: A Requiem.</v>
          </cell>
          <cell r="D521">
            <v>2000</v>
          </cell>
          <cell r="E521">
            <v>2060</v>
          </cell>
          <cell r="F521" t="str">
            <v>successful</v>
          </cell>
          <cell r="G521" t="str">
            <v>US</v>
          </cell>
          <cell r="H521" t="str">
            <v>USD</v>
          </cell>
          <cell r="I521">
            <v>1433134800</v>
          </cell>
          <cell r="J521">
            <v>1430158198</v>
          </cell>
          <cell r="K521" t="b">
            <v>0</v>
          </cell>
          <cell r="L521">
            <v>30</v>
          </cell>
          <cell r="M521" t="b">
            <v>1</v>
          </cell>
          <cell r="N521" t="str">
            <v>theater/plays</v>
          </cell>
          <cell r="O521">
            <v>103</v>
          </cell>
          <cell r="P521">
            <v>68.67</v>
          </cell>
        </row>
        <row r="522">
          <cell r="B522" t="str">
            <v>KICK It's Not How High. It's How Strong! Written &amp; Performed</v>
          </cell>
          <cell r="C522" t="str">
            <v>"This is how theater should connect to people"  Margo Jefferson, Pulitzer Prize winning critic</v>
          </cell>
          <cell r="D522">
            <v>5000</v>
          </cell>
          <cell r="E522">
            <v>6080</v>
          </cell>
          <cell r="F522" t="str">
            <v>successful</v>
          </cell>
          <cell r="G522" t="str">
            <v>US</v>
          </cell>
          <cell r="H522" t="str">
            <v>USD</v>
          </cell>
          <cell r="I522">
            <v>1441153705</v>
          </cell>
          <cell r="J522">
            <v>1438561705</v>
          </cell>
          <cell r="K522" t="b">
            <v>0</v>
          </cell>
          <cell r="L522">
            <v>47</v>
          </cell>
          <cell r="M522" t="b">
            <v>1</v>
          </cell>
          <cell r="N522" t="str">
            <v>theater/plays</v>
          </cell>
          <cell r="O522">
            <v>122</v>
          </cell>
          <cell r="P522">
            <v>129.36000000000001</v>
          </cell>
        </row>
        <row r="523">
          <cell r="B523" t="str">
            <v>Not This Year ... I Have a Headache: a comedy about marriage</v>
          </cell>
          <cell r="C523" t="str">
            <v>Two long-time pals, comedy veterans, have written a hilarious new play. Neil Simon-ish w modern social mores. Let's help them stage it.</v>
          </cell>
          <cell r="D523">
            <v>31000</v>
          </cell>
          <cell r="E523">
            <v>31820.5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1461904788</v>
          </cell>
          <cell r="J523">
            <v>1458103188</v>
          </cell>
          <cell r="K523" t="b">
            <v>0</v>
          </cell>
          <cell r="L523">
            <v>237</v>
          </cell>
          <cell r="M523" t="b">
            <v>1</v>
          </cell>
          <cell r="N523" t="str">
            <v>theater/plays</v>
          </cell>
          <cell r="O523">
            <v>103</v>
          </cell>
          <cell r="P523">
            <v>134.26</v>
          </cell>
        </row>
        <row r="524">
          <cell r="B524" t="str">
            <v>'Gretel and Hansel' - A Children's Theatre Production</v>
          </cell>
          <cell r="C524" t="str">
            <v>'Gretel and Hansel' by Sam Leeves - an inclusive, multi-sensory theatre production for children aged seven to eleven and their families</v>
          </cell>
          <cell r="D524">
            <v>800</v>
          </cell>
          <cell r="E524">
            <v>838</v>
          </cell>
          <cell r="F524" t="str">
            <v>successful</v>
          </cell>
          <cell r="G524" t="str">
            <v>GB</v>
          </cell>
          <cell r="H524" t="str">
            <v>GBP</v>
          </cell>
          <cell r="I524">
            <v>1455138000</v>
          </cell>
          <cell r="J524">
            <v>1452448298</v>
          </cell>
          <cell r="K524" t="b">
            <v>0</v>
          </cell>
          <cell r="L524">
            <v>47</v>
          </cell>
          <cell r="M524" t="b">
            <v>1</v>
          </cell>
          <cell r="N524" t="str">
            <v>theater/plays</v>
          </cell>
          <cell r="O524">
            <v>105</v>
          </cell>
          <cell r="P524">
            <v>17.829999999999998</v>
          </cell>
        </row>
        <row r="525">
          <cell r="B525" t="str">
            <v>Help fund Black Enough!</v>
          </cell>
          <cell r="C525" t="str">
            <v>Black Enough is an LSU student-staged performance exploring the effects of white supremacy on the black community.</v>
          </cell>
          <cell r="D525">
            <v>3000</v>
          </cell>
          <cell r="E525">
            <v>3048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1454047140</v>
          </cell>
          <cell r="J525">
            <v>1452546853</v>
          </cell>
          <cell r="K525" t="b">
            <v>0</v>
          </cell>
          <cell r="L525">
            <v>15</v>
          </cell>
          <cell r="M525" t="b">
            <v>1</v>
          </cell>
          <cell r="N525" t="str">
            <v>theater/plays</v>
          </cell>
          <cell r="O525">
            <v>102</v>
          </cell>
          <cell r="P525">
            <v>203.2</v>
          </cell>
        </row>
        <row r="526">
          <cell r="B526" t="str">
            <v>By Morning</v>
          </cell>
          <cell r="C526" t="str">
            <v>A new play by Matthew Gasda</v>
          </cell>
          <cell r="D526">
            <v>4999</v>
          </cell>
          <cell r="E526">
            <v>5604</v>
          </cell>
          <cell r="F526" t="str">
            <v>successful</v>
          </cell>
          <cell r="G526" t="str">
            <v>US</v>
          </cell>
          <cell r="H526" t="str">
            <v>USD</v>
          </cell>
          <cell r="I526">
            <v>1488258000</v>
          </cell>
          <cell r="J526">
            <v>1485556626</v>
          </cell>
          <cell r="K526" t="b">
            <v>0</v>
          </cell>
          <cell r="L526">
            <v>81</v>
          </cell>
          <cell r="M526" t="b">
            <v>1</v>
          </cell>
          <cell r="N526" t="str">
            <v>theater/plays</v>
          </cell>
          <cell r="O526">
            <v>112</v>
          </cell>
          <cell r="P526">
            <v>69.19</v>
          </cell>
        </row>
        <row r="527">
          <cell r="B527" t="str">
            <v>THE FALL - A New Play at FringeNYC!</v>
          </cell>
          <cell r="C527" t="str">
            <v>An ensemble-driven play inspired by real-life accounts about six young women who lost their fathers on 9/11. August 2016 at FringeNYC!</v>
          </cell>
          <cell r="D527">
            <v>15000</v>
          </cell>
          <cell r="E527">
            <v>15265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1471291782</v>
          </cell>
          <cell r="J527">
            <v>1468699782</v>
          </cell>
          <cell r="K527" t="b">
            <v>0</v>
          </cell>
          <cell r="L527">
            <v>122</v>
          </cell>
          <cell r="M527" t="b">
            <v>1</v>
          </cell>
          <cell r="N527" t="str">
            <v>theater/plays</v>
          </cell>
          <cell r="O527">
            <v>102</v>
          </cell>
          <cell r="P527">
            <v>125.12</v>
          </cell>
        </row>
        <row r="528">
          <cell r="B528" t="str">
            <v>Three Things: Stories About Life</v>
          </cell>
          <cell r="C528" t="str">
            <v>An inspirational one-man play about crisis, community, and the search for wholeness.</v>
          </cell>
          <cell r="D528">
            <v>2500</v>
          </cell>
          <cell r="E528">
            <v>2500</v>
          </cell>
          <cell r="F528" t="str">
            <v>successful</v>
          </cell>
          <cell r="G528" t="str">
            <v>CA</v>
          </cell>
          <cell r="H528" t="str">
            <v>CAD</v>
          </cell>
          <cell r="I528">
            <v>1448733628</v>
          </cell>
          <cell r="J528">
            <v>1446573628</v>
          </cell>
          <cell r="K528" t="b">
            <v>0</v>
          </cell>
          <cell r="L528">
            <v>34</v>
          </cell>
          <cell r="M528" t="b">
            <v>1</v>
          </cell>
          <cell r="N528" t="str">
            <v>theater/plays</v>
          </cell>
          <cell r="O528">
            <v>100</v>
          </cell>
          <cell r="P528">
            <v>73.53</v>
          </cell>
        </row>
        <row r="529">
          <cell r="B529" t="str">
            <v>Cancer patient Anne Bartram's bucket list wish...</v>
          </cell>
          <cell r="C529" t="str">
            <v>Cancer patient Anne Bartram's bucket list wish, is to have her new play performed at a London venue and reviewed by a national paper.</v>
          </cell>
          <cell r="D529">
            <v>10000</v>
          </cell>
          <cell r="E529">
            <v>10026.49</v>
          </cell>
          <cell r="F529" t="str">
            <v>successful</v>
          </cell>
          <cell r="G529" t="str">
            <v>GB</v>
          </cell>
          <cell r="H529" t="str">
            <v>GBP</v>
          </cell>
          <cell r="I529">
            <v>1466463600</v>
          </cell>
          <cell r="J529">
            <v>1463337315</v>
          </cell>
          <cell r="K529" t="b">
            <v>0</v>
          </cell>
          <cell r="L529">
            <v>207</v>
          </cell>
          <cell r="M529" t="b">
            <v>1</v>
          </cell>
          <cell r="N529" t="str">
            <v>theater/plays</v>
          </cell>
          <cell r="O529">
            <v>100</v>
          </cell>
          <cell r="P529">
            <v>48.44</v>
          </cell>
        </row>
        <row r="530">
          <cell r="B530" t="str">
            <v>Help take 'Conversations With Rats' to Edinburgh Fringe 2017</v>
          </cell>
          <cell r="C530" t="str">
            <v>Ampersand Theatre's debut appearance at Edinburgh is in 2017 as Conversations With Rats opens at theSpace on the Mile, please help!</v>
          </cell>
          <cell r="D530">
            <v>500</v>
          </cell>
          <cell r="E530">
            <v>665.21</v>
          </cell>
          <cell r="F530" t="str">
            <v>successful</v>
          </cell>
          <cell r="G530" t="str">
            <v>GB</v>
          </cell>
          <cell r="H530" t="str">
            <v>GBP</v>
          </cell>
          <cell r="I530">
            <v>1487580602</v>
          </cell>
          <cell r="J530">
            <v>1485161402</v>
          </cell>
          <cell r="K530" t="b">
            <v>0</v>
          </cell>
          <cell r="L530">
            <v>25</v>
          </cell>
          <cell r="M530" t="b">
            <v>1</v>
          </cell>
          <cell r="N530" t="str">
            <v>theater/plays</v>
          </cell>
          <cell r="O530">
            <v>133</v>
          </cell>
          <cell r="P530">
            <v>26.61</v>
          </cell>
        </row>
        <row r="531">
          <cell r="B531" t="str">
            <v>Get JunkBox Theatre To Edinburgh Fringe!</v>
          </cell>
          <cell r="C531" t="str">
            <v>Pregnancy. Viagra. Murder. Nutella. What more could you want?
Help get JunkBox Theatre to Edinburgh Fringe 2017!</v>
          </cell>
          <cell r="D531">
            <v>2000</v>
          </cell>
          <cell r="E531">
            <v>2424</v>
          </cell>
          <cell r="F531" t="str">
            <v>successful</v>
          </cell>
          <cell r="G531" t="str">
            <v>GB</v>
          </cell>
          <cell r="H531" t="str">
            <v>GBP</v>
          </cell>
          <cell r="I531">
            <v>1489234891</v>
          </cell>
          <cell r="J531">
            <v>1486642891</v>
          </cell>
          <cell r="K531" t="b">
            <v>0</v>
          </cell>
          <cell r="L531">
            <v>72</v>
          </cell>
          <cell r="M531" t="b">
            <v>1</v>
          </cell>
          <cell r="N531" t="str">
            <v>theater/plays</v>
          </cell>
          <cell r="O531">
            <v>121</v>
          </cell>
          <cell r="P531">
            <v>33.67</v>
          </cell>
        </row>
        <row r="532">
          <cell r="B532" t="str">
            <v>THE DRESSER     TETCNY    The Ensemble Theatre Company of NY</v>
          </cell>
          <cell r="C532" t="str">
            <v>We are raising funds for our second production. This will be the first NYC Equity production of THE DRESSER since 1982. www.TETCNY.org</v>
          </cell>
          <cell r="D532">
            <v>500</v>
          </cell>
          <cell r="E532">
            <v>570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1442462340</v>
          </cell>
          <cell r="J532">
            <v>1439743900</v>
          </cell>
          <cell r="K532" t="b">
            <v>0</v>
          </cell>
          <cell r="L532">
            <v>14</v>
          </cell>
          <cell r="M532" t="b">
            <v>1</v>
          </cell>
          <cell r="N532" t="str">
            <v>theater/plays</v>
          </cell>
          <cell r="O532">
            <v>114</v>
          </cell>
          <cell r="P532">
            <v>40.71</v>
          </cell>
        </row>
        <row r="533">
          <cell r="B533" t="str">
            <v>Dick Whittington - our 2016 community pantomime!</v>
          </cell>
          <cell r="C533" t="str">
            <v>Iver Heath Drama Club is a not-for-profit community group and this year we are performing DICK WHITTINGTON.</v>
          </cell>
          <cell r="D533">
            <v>101</v>
          </cell>
          <cell r="E533">
            <v>289</v>
          </cell>
          <cell r="F533" t="str">
            <v>successful</v>
          </cell>
          <cell r="G533" t="str">
            <v>GB</v>
          </cell>
          <cell r="H533" t="str">
            <v>GBP</v>
          </cell>
          <cell r="I533">
            <v>1449257348</v>
          </cell>
          <cell r="J533">
            <v>1444069748</v>
          </cell>
          <cell r="K533" t="b">
            <v>0</v>
          </cell>
          <cell r="L533">
            <v>15</v>
          </cell>
          <cell r="M533" t="b">
            <v>1</v>
          </cell>
          <cell r="N533" t="str">
            <v>theater/plays</v>
          </cell>
          <cell r="O533">
            <v>286</v>
          </cell>
          <cell r="P533">
            <v>19.27</v>
          </cell>
        </row>
        <row r="534">
          <cell r="B534" t="str">
            <v>Threefold Social Organism Theatre Project</v>
          </cell>
          <cell r="C534" t="str">
            <v>In 1917 Rudolf Steiner's Threefold Social Organism was an attempt to save a devastated Europe. 100 years later do we have a new chance?</v>
          </cell>
          <cell r="D534">
            <v>4500</v>
          </cell>
          <cell r="E534">
            <v>7670</v>
          </cell>
          <cell r="F534" t="str">
            <v>successful</v>
          </cell>
          <cell r="G534" t="str">
            <v>NZ</v>
          </cell>
          <cell r="H534" t="str">
            <v>NZD</v>
          </cell>
          <cell r="I534">
            <v>1488622352</v>
          </cell>
          <cell r="J534">
            <v>1486030352</v>
          </cell>
          <cell r="K534" t="b">
            <v>0</v>
          </cell>
          <cell r="L534">
            <v>91</v>
          </cell>
          <cell r="M534" t="b">
            <v>1</v>
          </cell>
          <cell r="N534" t="str">
            <v>theater/plays</v>
          </cell>
          <cell r="O534">
            <v>170</v>
          </cell>
          <cell r="P534">
            <v>84.29</v>
          </cell>
        </row>
        <row r="535">
          <cell r="B535" t="str">
            <v>old man's Gift</v>
          </cell>
          <cell r="C535" t="str">
            <v>A young theatre company promoting new talent and looking for help in funding our very first set for our black comedy "old man's Gift"</v>
          </cell>
          <cell r="D535">
            <v>600</v>
          </cell>
          <cell r="E535">
            <v>710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1434459554</v>
          </cell>
          <cell r="J535">
            <v>1431867554</v>
          </cell>
          <cell r="K535" t="b">
            <v>0</v>
          </cell>
          <cell r="L535">
            <v>24</v>
          </cell>
          <cell r="M535" t="b">
            <v>1</v>
          </cell>
          <cell r="N535" t="str">
            <v>theater/plays</v>
          </cell>
          <cell r="O535">
            <v>118</v>
          </cell>
          <cell r="P535">
            <v>29.58</v>
          </cell>
        </row>
        <row r="536">
          <cell r="B536" t="str">
            <v>The Divine Comedy Show</v>
          </cell>
          <cell r="C536" t="str">
            <v>A comedic drama about The Devil and his quest to take a bride and to Hell with the consequences, no matter what they may be.</v>
          </cell>
          <cell r="D536">
            <v>700</v>
          </cell>
          <cell r="E536">
            <v>720.01</v>
          </cell>
          <cell r="F536" t="str">
            <v>successful</v>
          </cell>
          <cell r="G536" t="str">
            <v>GB</v>
          </cell>
          <cell r="H536" t="str">
            <v>GBP</v>
          </cell>
          <cell r="I536">
            <v>1474886229</v>
          </cell>
          <cell r="J536">
            <v>1472294229</v>
          </cell>
          <cell r="K536" t="b">
            <v>0</v>
          </cell>
          <cell r="L536">
            <v>27</v>
          </cell>
          <cell r="M536" t="b">
            <v>1</v>
          </cell>
          <cell r="N536" t="str">
            <v>theater/plays</v>
          </cell>
          <cell r="O536">
            <v>103</v>
          </cell>
          <cell r="P536">
            <v>26.67</v>
          </cell>
        </row>
        <row r="537">
          <cell r="B537" t="str">
            <v>Alix in Wundergarten</v>
          </cell>
          <cell r="C537" t="str">
            <v>A dark theatrical comedy about four actors recording a warped radio version of Lewis Carroll's 'Alice's Adventures in Wonderland'.</v>
          </cell>
          <cell r="D537">
            <v>1500</v>
          </cell>
          <cell r="E537">
            <v>2161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1448229600</v>
          </cell>
          <cell r="J537">
            <v>1446401372</v>
          </cell>
          <cell r="K537" t="b">
            <v>0</v>
          </cell>
          <cell r="L537">
            <v>47</v>
          </cell>
          <cell r="M537" t="b">
            <v>1</v>
          </cell>
          <cell r="N537" t="str">
            <v>theater/plays</v>
          </cell>
          <cell r="O537">
            <v>144</v>
          </cell>
          <cell r="P537">
            <v>45.98</v>
          </cell>
        </row>
        <row r="538">
          <cell r="B538" t="str">
            <v>MY EYES WENT DARK</v>
          </cell>
          <cell r="C538" t="str">
            <v>A father loses his family in a freak plane crash and goes on to murder the air traffic controller he holds responsible.</v>
          </cell>
          <cell r="D538">
            <v>5500</v>
          </cell>
          <cell r="E538">
            <v>5504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1438037940</v>
          </cell>
          <cell r="J538">
            <v>1436380256</v>
          </cell>
          <cell r="K538" t="b">
            <v>0</v>
          </cell>
          <cell r="L538">
            <v>44</v>
          </cell>
          <cell r="M538" t="b">
            <v>1</v>
          </cell>
          <cell r="N538" t="str">
            <v>theater/plays</v>
          </cell>
          <cell r="O538">
            <v>100</v>
          </cell>
          <cell r="P538">
            <v>125.09</v>
          </cell>
        </row>
        <row r="539">
          <cell r="B539" t="str">
            <v>Get. That. Snitch. - The World's Most Dangerous Play</v>
          </cell>
          <cell r="C539" t="str">
            <v>A stylishly sinister story about blood, guns, and raw ambition. You can help Great Minds bring the world's most dangerous play to life!</v>
          </cell>
          <cell r="D539">
            <v>10000</v>
          </cell>
          <cell r="E539">
            <v>10173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1442102400</v>
          </cell>
          <cell r="J539">
            <v>1440370768</v>
          </cell>
          <cell r="K539" t="b">
            <v>0</v>
          </cell>
          <cell r="L539">
            <v>72</v>
          </cell>
          <cell r="M539" t="b">
            <v>1</v>
          </cell>
          <cell r="N539" t="str">
            <v>theater/plays</v>
          </cell>
          <cell r="O539">
            <v>102</v>
          </cell>
          <cell r="P539">
            <v>141.29</v>
          </cell>
        </row>
        <row r="540">
          <cell r="B540" t="str">
            <v>The Maid, in the Common Room, with the FiancÃ©: A Comedy</v>
          </cell>
          <cell r="C540" t="str">
            <v>A quick-witted original comedy that follows a group of eccentric friends as they attend an engagement party gone terribly wrong!</v>
          </cell>
          <cell r="D540">
            <v>3000</v>
          </cell>
          <cell r="E540">
            <v>3486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1444860063</v>
          </cell>
          <cell r="J540">
            <v>1442268063</v>
          </cell>
          <cell r="K540" t="b">
            <v>0</v>
          </cell>
          <cell r="L540">
            <v>63</v>
          </cell>
          <cell r="M540" t="b">
            <v>1</v>
          </cell>
          <cell r="N540" t="str">
            <v>theater/plays</v>
          </cell>
          <cell r="O540">
            <v>116</v>
          </cell>
          <cell r="P540">
            <v>55.33</v>
          </cell>
        </row>
        <row r="541">
          <cell r="B541" t="str">
            <v>MAX &amp; ELSA: NO MUSIC. NO CHILDREN.</v>
          </cell>
          <cell r="C541" t="str">
            <v>A subversive parody about the two people for whom the hills were NOT alive with THE SOUND OF MUSIC.</v>
          </cell>
          <cell r="D541">
            <v>3000</v>
          </cell>
          <cell r="E541">
            <v>4085</v>
          </cell>
          <cell r="F541" t="str">
            <v>successful</v>
          </cell>
          <cell r="G541" t="str">
            <v>US</v>
          </cell>
          <cell r="H541" t="str">
            <v>USD</v>
          </cell>
          <cell r="I541">
            <v>1430329862</v>
          </cell>
          <cell r="J541">
            <v>1428515462</v>
          </cell>
          <cell r="K541" t="b">
            <v>0</v>
          </cell>
          <cell r="L541">
            <v>88</v>
          </cell>
          <cell r="M541" t="b">
            <v>1</v>
          </cell>
          <cell r="N541" t="str">
            <v>theater/plays</v>
          </cell>
          <cell r="O541">
            <v>136</v>
          </cell>
          <cell r="P541">
            <v>46.42</v>
          </cell>
        </row>
        <row r="542">
          <cell r="B542" t="str">
            <v>right left with heels: US Premiere at City Garage</v>
          </cell>
          <cell r="C542" t="str">
            <v>The US premiere of the controversial new Polish play the authorities don't want you to see, staged by an award-winning director.</v>
          </cell>
          <cell r="D542">
            <v>3000</v>
          </cell>
          <cell r="E542">
            <v>4004</v>
          </cell>
          <cell r="F542" t="str">
            <v>successful</v>
          </cell>
          <cell r="G542" t="str">
            <v>US</v>
          </cell>
          <cell r="H542" t="str">
            <v>USD</v>
          </cell>
          <cell r="I542">
            <v>1470034740</v>
          </cell>
          <cell r="J542">
            <v>1466185176</v>
          </cell>
          <cell r="K542" t="b">
            <v>0</v>
          </cell>
          <cell r="L542">
            <v>70</v>
          </cell>
          <cell r="M542" t="b">
            <v>1</v>
          </cell>
          <cell r="N542" t="str">
            <v>theater/plays</v>
          </cell>
          <cell r="O542">
            <v>133</v>
          </cell>
          <cell r="P542">
            <v>57.2</v>
          </cell>
        </row>
        <row r="543">
          <cell r="B543" t="str">
            <v>El muro de BorÃ­s KiÃ©n</v>
          </cell>
          <cell r="C543" t="str">
            <v>FilosofÃ­a de los anÃ³nimos</v>
          </cell>
          <cell r="D543">
            <v>8400</v>
          </cell>
          <cell r="E543">
            <v>8685</v>
          </cell>
          <cell r="F543" t="str">
            <v>successful</v>
          </cell>
          <cell r="G543" t="str">
            <v>ES</v>
          </cell>
          <cell r="H543" t="str">
            <v>EUR</v>
          </cell>
          <cell r="I543">
            <v>1481099176</v>
          </cell>
          <cell r="J543">
            <v>1478507176</v>
          </cell>
          <cell r="K543" t="b">
            <v>0</v>
          </cell>
          <cell r="L543">
            <v>50</v>
          </cell>
          <cell r="M543" t="b">
            <v>1</v>
          </cell>
          <cell r="N543" t="str">
            <v>theater/plays</v>
          </cell>
          <cell r="O543">
            <v>103</v>
          </cell>
          <cell r="P543">
            <v>173.7</v>
          </cell>
        </row>
        <row r="544">
          <cell r="B544" t="str">
            <v>VisiÃ³n Latino Theatre Company</v>
          </cell>
          <cell r="C544" t="str">
            <v>VisiÃ³n Latino Theatre Company was founded by three young latino professionals sharing the stories of everyday latinos.</v>
          </cell>
          <cell r="D544">
            <v>1800</v>
          </cell>
          <cell r="E544">
            <v>2086</v>
          </cell>
          <cell r="F544" t="str">
            <v>successful</v>
          </cell>
          <cell r="G544" t="str">
            <v>US</v>
          </cell>
          <cell r="H544" t="str">
            <v>USD</v>
          </cell>
          <cell r="I544">
            <v>1427553484</v>
          </cell>
          <cell r="J544">
            <v>1424533084</v>
          </cell>
          <cell r="K544" t="b">
            <v>0</v>
          </cell>
          <cell r="L544">
            <v>35</v>
          </cell>
          <cell r="M544" t="b">
            <v>1</v>
          </cell>
          <cell r="N544" t="str">
            <v>theater/plays</v>
          </cell>
          <cell r="O544">
            <v>116</v>
          </cell>
          <cell r="P544">
            <v>59.6</v>
          </cell>
        </row>
        <row r="545">
          <cell r="B545" t="str">
            <v>I Can Ski Forever 3</v>
          </cell>
          <cell r="C545" t="str">
            <v>A musical comedy production celebrating the unique, lovable, insufferable ski culture of the modern day mountain town.</v>
          </cell>
          <cell r="D545">
            <v>15000</v>
          </cell>
          <cell r="E545">
            <v>15677.5</v>
          </cell>
          <cell r="F545" t="str">
            <v>successful</v>
          </cell>
          <cell r="G545" t="str">
            <v>US</v>
          </cell>
          <cell r="H545" t="str">
            <v>USD</v>
          </cell>
          <cell r="I545">
            <v>1482418752</v>
          </cell>
          <cell r="J545">
            <v>1479826752</v>
          </cell>
          <cell r="K545" t="b">
            <v>0</v>
          </cell>
          <cell r="L545">
            <v>175</v>
          </cell>
          <cell r="M545" t="b">
            <v>1</v>
          </cell>
          <cell r="N545" t="str">
            <v>theater/plays</v>
          </cell>
          <cell r="O545">
            <v>105</v>
          </cell>
          <cell r="P545">
            <v>89.59</v>
          </cell>
        </row>
        <row r="546">
          <cell r="B546" t="str">
            <v>The Judgment of Paris</v>
          </cell>
          <cell r="C546" t="str">
            <v>The Judgement of Paris is an exciting, inspirational poem set to run Oct. 2, 3 &amp; 4 at Plays &amp; Players, but we need funding and fans.</v>
          </cell>
          <cell r="D546">
            <v>4000</v>
          </cell>
          <cell r="E546">
            <v>4081</v>
          </cell>
          <cell r="F546" t="str">
            <v>successful</v>
          </cell>
          <cell r="G546" t="str">
            <v>US</v>
          </cell>
          <cell r="H546" t="str">
            <v>USD</v>
          </cell>
          <cell r="I546">
            <v>1438374748</v>
          </cell>
          <cell r="J546">
            <v>1435782748</v>
          </cell>
          <cell r="K546" t="b">
            <v>0</v>
          </cell>
          <cell r="L546">
            <v>20</v>
          </cell>
          <cell r="M546" t="b">
            <v>1</v>
          </cell>
          <cell r="N546" t="str">
            <v>theater/plays</v>
          </cell>
          <cell r="O546">
            <v>102</v>
          </cell>
          <cell r="P546">
            <v>204.05</v>
          </cell>
        </row>
        <row r="547">
          <cell r="B547" t="str">
            <v>The Complete Works of William Shakespeare (Abridged)</v>
          </cell>
          <cell r="C547" t="str">
            <v>The Shakespeare All-Stars are producing "The Complete Works of William Shakespeare (Abridged)" June 23 - July 3. This time with ladies!</v>
          </cell>
          <cell r="D547">
            <v>1500</v>
          </cell>
          <cell r="E547">
            <v>2630</v>
          </cell>
          <cell r="F547" t="str">
            <v>successful</v>
          </cell>
          <cell r="G547" t="str">
            <v>US</v>
          </cell>
          <cell r="H547" t="str">
            <v>USD</v>
          </cell>
          <cell r="I547">
            <v>1465527600</v>
          </cell>
          <cell r="J547">
            <v>1462252542</v>
          </cell>
          <cell r="K547" t="b">
            <v>0</v>
          </cell>
          <cell r="L547">
            <v>54</v>
          </cell>
          <cell r="M547" t="b">
            <v>1</v>
          </cell>
          <cell r="N547" t="str">
            <v>theater/plays</v>
          </cell>
          <cell r="O547">
            <v>175</v>
          </cell>
          <cell r="P547">
            <v>48.7</v>
          </cell>
        </row>
        <row r="548">
          <cell r="B548" t="str">
            <v>The Respectful Prostitute</v>
          </cell>
          <cell r="C548" t="str">
            <v>A group of Stanford students are going to present Jean-Paul Sartre's play, The Respectful Prostitute, at the end of Spring quarter.</v>
          </cell>
          <cell r="D548">
            <v>1000</v>
          </cell>
          <cell r="E548">
            <v>1066.8</v>
          </cell>
          <cell r="F548" t="str">
            <v>successful</v>
          </cell>
          <cell r="G548" t="str">
            <v>US</v>
          </cell>
          <cell r="H548" t="str">
            <v>USD</v>
          </cell>
          <cell r="I548">
            <v>1463275339</v>
          </cell>
          <cell r="J548">
            <v>1460683339</v>
          </cell>
          <cell r="K548" t="b">
            <v>0</v>
          </cell>
          <cell r="L548">
            <v>20</v>
          </cell>
          <cell r="M548" t="b">
            <v>1</v>
          </cell>
          <cell r="N548" t="str">
            <v>theater/plays</v>
          </cell>
          <cell r="O548">
            <v>107</v>
          </cell>
          <cell r="P548">
            <v>53.34</v>
          </cell>
        </row>
        <row r="549">
          <cell r="B549" t="str">
            <v>A Hand of Talons</v>
          </cell>
          <cell r="C549" t="str">
            <v>Descend into the dark world of steampunk noir in this thrilling new play, written by Maggie Lee and directed by Amy Poisson!</v>
          </cell>
          <cell r="D549">
            <v>3500</v>
          </cell>
          <cell r="E549">
            <v>4280</v>
          </cell>
          <cell r="F549" t="str">
            <v>successful</v>
          </cell>
          <cell r="G549" t="str">
            <v>US</v>
          </cell>
          <cell r="H549" t="str">
            <v>USD</v>
          </cell>
          <cell r="I549">
            <v>1460581365</v>
          </cell>
          <cell r="J549">
            <v>1458766965</v>
          </cell>
          <cell r="K549" t="b">
            <v>0</v>
          </cell>
          <cell r="L549">
            <v>57</v>
          </cell>
          <cell r="M549" t="b">
            <v>1</v>
          </cell>
          <cell r="N549" t="str">
            <v>theater/plays</v>
          </cell>
          <cell r="O549">
            <v>122</v>
          </cell>
          <cell r="P549">
            <v>75.09</v>
          </cell>
        </row>
        <row r="550">
          <cell r="B550" t="str">
            <v>Collision Course</v>
          </cell>
          <cell r="C550" t="str">
            <v>Two unlikely friends, a garage, tinned beans &amp; the end of the world.</v>
          </cell>
          <cell r="D550">
            <v>350</v>
          </cell>
          <cell r="E550">
            <v>558</v>
          </cell>
          <cell r="F550" t="str">
            <v>successful</v>
          </cell>
          <cell r="G550" t="str">
            <v>GB</v>
          </cell>
          <cell r="H550" t="str">
            <v>GBP</v>
          </cell>
          <cell r="I550">
            <v>1476632178</v>
          </cell>
          <cell r="J550">
            <v>1473953778</v>
          </cell>
          <cell r="K550" t="b">
            <v>0</v>
          </cell>
          <cell r="L550">
            <v>31</v>
          </cell>
          <cell r="M550" t="b">
            <v>1</v>
          </cell>
          <cell r="N550" t="str">
            <v>theater/plays</v>
          </cell>
          <cell r="O550">
            <v>159</v>
          </cell>
          <cell r="P550">
            <v>18</v>
          </cell>
        </row>
        <row r="551">
          <cell r="B551" t="str">
            <v>The Island Boys: A New Play</v>
          </cell>
          <cell r="C551" t="str">
            <v>A new play about coming coming home, recovery, and trying to find God in the process.</v>
          </cell>
          <cell r="D551">
            <v>6500</v>
          </cell>
          <cell r="E551">
            <v>6505</v>
          </cell>
          <cell r="F551" t="str">
            <v>successful</v>
          </cell>
          <cell r="G551" t="str">
            <v>US</v>
          </cell>
          <cell r="H551" t="str">
            <v>USD</v>
          </cell>
          <cell r="I551">
            <v>1444169825</v>
          </cell>
          <cell r="J551">
            <v>1441577825</v>
          </cell>
          <cell r="K551" t="b">
            <v>0</v>
          </cell>
          <cell r="L551">
            <v>31</v>
          </cell>
          <cell r="M551" t="b">
            <v>1</v>
          </cell>
          <cell r="N551" t="str">
            <v>theater/plays</v>
          </cell>
          <cell r="O551">
            <v>100</v>
          </cell>
          <cell r="P551">
            <v>209.84</v>
          </cell>
        </row>
        <row r="552">
          <cell r="B552" t="str">
            <v>"Holmes for the Holidays" Larceny &amp; Mystery For Christmas</v>
          </cell>
          <cell r="C552" t="str">
            <v>Sherlock Holmes's "Case of the Blue Carbuncle" &amp; "Case of the Dying Detective" staged as One Act Plays this December.</v>
          </cell>
          <cell r="D552">
            <v>2500</v>
          </cell>
          <cell r="E552">
            <v>2746</v>
          </cell>
          <cell r="F552" t="str">
            <v>successful</v>
          </cell>
          <cell r="G552" t="str">
            <v>US</v>
          </cell>
          <cell r="H552" t="str">
            <v>USD</v>
          </cell>
          <cell r="I552">
            <v>1445065210</v>
          </cell>
          <cell r="J552">
            <v>1442473210</v>
          </cell>
          <cell r="K552" t="b">
            <v>0</v>
          </cell>
          <cell r="L552">
            <v>45</v>
          </cell>
          <cell r="M552" t="b">
            <v>1</v>
          </cell>
          <cell r="N552" t="str">
            <v>theater/plays</v>
          </cell>
          <cell r="O552">
            <v>110</v>
          </cell>
          <cell r="P552">
            <v>61.02</v>
          </cell>
        </row>
        <row r="553">
          <cell r="B553" t="str">
            <v>Richard III</v>
          </cell>
          <cell r="C553" t="str">
            <v>Bare Theatre presents one of Shakespeare's most notorious characters in the final chapter of the War of the Roses saga.</v>
          </cell>
          <cell r="D553">
            <v>2500</v>
          </cell>
          <cell r="E553">
            <v>2501</v>
          </cell>
          <cell r="F553" t="str">
            <v>successful</v>
          </cell>
          <cell r="G553" t="str">
            <v>US</v>
          </cell>
          <cell r="H553" t="str">
            <v>USD</v>
          </cell>
          <cell r="I553">
            <v>1478901600</v>
          </cell>
          <cell r="J553">
            <v>1477077946</v>
          </cell>
          <cell r="K553" t="b">
            <v>0</v>
          </cell>
          <cell r="L553">
            <v>41</v>
          </cell>
          <cell r="M553" t="b">
            <v>1</v>
          </cell>
          <cell r="N553" t="str">
            <v>theater/plays</v>
          </cell>
          <cell r="O553">
            <v>100</v>
          </cell>
          <cell r="P553">
            <v>61</v>
          </cell>
        </row>
        <row r="554">
          <cell r="B554" t="str">
            <v>Melbin the Accidental</v>
          </cell>
          <cell r="C554" t="str">
            <v>A modern reworking of Shakespeare's histories and tragedies in iambic pentameter to talk of death, love, and race.</v>
          </cell>
          <cell r="D554">
            <v>2000</v>
          </cell>
          <cell r="E554">
            <v>2321</v>
          </cell>
          <cell r="F554" t="str">
            <v>successful</v>
          </cell>
          <cell r="G554" t="str">
            <v>US</v>
          </cell>
          <cell r="H554" t="str">
            <v>USD</v>
          </cell>
          <cell r="I554">
            <v>1453856400</v>
          </cell>
          <cell r="J554">
            <v>1452664317</v>
          </cell>
          <cell r="K554" t="b">
            <v>0</v>
          </cell>
          <cell r="L554">
            <v>29</v>
          </cell>
          <cell r="M554" t="b">
            <v>1</v>
          </cell>
          <cell r="N554" t="str">
            <v>theater/plays</v>
          </cell>
          <cell r="O554">
            <v>116</v>
          </cell>
          <cell r="P554">
            <v>80.03</v>
          </cell>
        </row>
        <row r="555">
          <cell r="B555" t="str">
            <v>The White Bike</v>
          </cell>
          <cell r="C555" t="str">
            <v>I want to add a new perspective to the cycling safety debate by taking my play THE WHITE BIKE to the Edinburgh Festival of Cycling</v>
          </cell>
          <cell r="D555">
            <v>800</v>
          </cell>
          <cell r="E555">
            <v>1686</v>
          </cell>
          <cell r="F555" t="str">
            <v>successful</v>
          </cell>
          <cell r="G555" t="str">
            <v>GB</v>
          </cell>
          <cell r="H555" t="str">
            <v>GBP</v>
          </cell>
          <cell r="I555">
            <v>1431115500</v>
          </cell>
          <cell r="J555">
            <v>1428733511</v>
          </cell>
          <cell r="K555" t="b">
            <v>0</v>
          </cell>
          <cell r="L555">
            <v>58</v>
          </cell>
          <cell r="M555" t="b">
            <v>1</v>
          </cell>
          <cell r="N555" t="str">
            <v>theater/plays</v>
          </cell>
          <cell r="O555">
            <v>211</v>
          </cell>
          <cell r="P555">
            <v>29.07</v>
          </cell>
        </row>
        <row r="556">
          <cell r="B556" t="str">
            <v>Red and The Wolf: A Prospero Theatre Production</v>
          </cell>
          <cell r="C556" t="str">
            <v>Help Prospero take its Dark Retelling of the "Red" story to Edinburgh! The Forest breathes and waits...will you join us?</v>
          </cell>
          <cell r="D556">
            <v>4000</v>
          </cell>
          <cell r="E556">
            <v>4400</v>
          </cell>
          <cell r="F556" t="str">
            <v>successful</v>
          </cell>
          <cell r="G556" t="str">
            <v>GB</v>
          </cell>
          <cell r="H556" t="str">
            <v>GBP</v>
          </cell>
          <cell r="I556">
            <v>1462519041</v>
          </cell>
          <cell r="J556">
            <v>1459927041</v>
          </cell>
          <cell r="K556" t="b">
            <v>0</v>
          </cell>
          <cell r="L556">
            <v>89</v>
          </cell>
          <cell r="M556" t="b">
            <v>1</v>
          </cell>
          <cell r="N556" t="str">
            <v>theater/plays</v>
          </cell>
          <cell r="O556">
            <v>110</v>
          </cell>
          <cell r="P556">
            <v>49.44</v>
          </cell>
        </row>
        <row r="557">
          <cell r="B557" t="str">
            <v>LOVENESS, the play @FringeNYC 2014</v>
          </cell>
          <cell r="C557" t="str">
            <v>Gorgeousness that which sits in the root of Loveness.
Other than this there is no endearment for or otherwise
to describe.</v>
          </cell>
          <cell r="D557">
            <v>11737</v>
          </cell>
          <cell r="E557">
            <v>11747.18</v>
          </cell>
          <cell r="F557" t="str">
            <v>successful</v>
          </cell>
          <cell r="G557" t="str">
            <v>US</v>
          </cell>
          <cell r="H557" t="str">
            <v>USD</v>
          </cell>
          <cell r="I557">
            <v>1407506040</v>
          </cell>
          <cell r="J557">
            <v>1404680075</v>
          </cell>
          <cell r="K557" t="b">
            <v>0</v>
          </cell>
          <cell r="L557">
            <v>125</v>
          </cell>
          <cell r="M557" t="b">
            <v>1</v>
          </cell>
          <cell r="N557" t="str">
            <v>theater/plays</v>
          </cell>
          <cell r="O557">
            <v>100</v>
          </cell>
          <cell r="P557">
            <v>93.98</v>
          </cell>
        </row>
        <row r="558">
          <cell r="B558" t="str">
            <v>Seven Minutes in Eternity</v>
          </cell>
          <cell r="C558" t="str">
            <v>Andy Boyd's epic new satire about heroes and villains, humankind's search for glory, and fascism in America</v>
          </cell>
          <cell r="D558">
            <v>1050</v>
          </cell>
          <cell r="E558">
            <v>1115</v>
          </cell>
          <cell r="F558" t="str">
            <v>successful</v>
          </cell>
          <cell r="G558" t="str">
            <v>US</v>
          </cell>
          <cell r="H558" t="str">
            <v>USD</v>
          </cell>
          <cell r="I558">
            <v>1465347424</v>
          </cell>
          <cell r="J558">
            <v>1462755424</v>
          </cell>
          <cell r="K558" t="b">
            <v>0</v>
          </cell>
          <cell r="L558">
            <v>18</v>
          </cell>
          <cell r="M558" t="b">
            <v>1</v>
          </cell>
          <cell r="N558" t="str">
            <v>theater/plays</v>
          </cell>
          <cell r="O558">
            <v>106</v>
          </cell>
          <cell r="P558">
            <v>61.94</v>
          </cell>
        </row>
        <row r="559">
          <cell r="B559" t="str">
            <v>ROOMIES - Atlantic Canada Tour 2016-17</v>
          </cell>
          <cell r="C559" t="str">
            <v>Help us strengthen and inspire disability arts in Atlantic Canada</v>
          </cell>
          <cell r="D559">
            <v>2000</v>
          </cell>
          <cell r="E559">
            <v>2512</v>
          </cell>
          <cell r="F559" t="str">
            <v>successful</v>
          </cell>
          <cell r="G559" t="str">
            <v>CA</v>
          </cell>
          <cell r="H559" t="str">
            <v>CAD</v>
          </cell>
          <cell r="I559">
            <v>1460341800</v>
          </cell>
          <cell r="J559">
            <v>1456902893</v>
          </cell>
          <cell r="K559" t="b">
            <v>0</v>
          </cell>
          <cell r="L559">
            <v>32</v>
          </cell>
          <cell r="M559" t="b">
            <v>1</v>
          </cell>
          <cell r="N559" t="str">
            <v>theater/plays</v>
          </cell>
          <cell r="O559">
            <v>126</v>
          </cell>
          <cell r="P559">
            <v>78.5</v>
          </cell>
        </row>
        <row r="560">
          <cell r="B560" t="str">
            <v>Down the Rabbit Hole</v>
          </cell>
          <cell r="C560" t="str">
            <v>Down the Rabbit Hole is an exciting new play by Not Just Theatre Productions. To be performed at Matthew's Yard Theatre in Feb 2015</v>
          </cell>
          <cell r="D560">
            <v>500</v>
          </cell>
          <cell r="E560">
            <v>540</v>
          </cell>
          <cell r="F560" t="str">
            <v>successful</v>
          </cell>
          <cell r="G560" t="str">
            <v>GB</v>
          </cell>
          <cell r="H560" t="str">
            <v>GBP</v>
          </cell>
          <cell r="I560">
            <v>1422712986</v>
          </cell>
          <cell r="J560">
            <v>1418824986</v>
          </cell>
          <cell r="K560" t="b">
            <v>0</v>
          </cell>
          <cell r="L560">
            <v>16</v>
          </cell>
          <cell r="M560" t="b">
            <v>1</v>
          </cell>
          <cell r="N560" t="str">
            <v>theater/plays</v>
          </cell>
          <cell r="O560">
            <v>108</v>
          </cell>
          <cell r="P560">
            <v>33.75</v>
          </cell>
        </row>
        <row r="561">
          <cell r="B561" t="str">
            <v>Mama Threw Me So High &amp; He Who Speaks</v>
          </cell>
          <cell r="C561" t="str">
            <v>Imaginary Theater Company presents two modern day tall tales about family, resilience and redemption.</v>
          </cell>
          <cell r="D561">
            <v>2500</v>
          </cell>
          <cell r="E561">
            <v>2525</v>
          </cell>
          <cell r="F561" t="str">
            <v>successful</v>
          </cell>
          <cell r="G561" t="str">
            <v>US</v>
          </cell>
          <cell r="H561" t="str">
            <v>USD</v>
          </cell>
          <cell r="I561">
            <v>1466557557</v>
          </cell>
          <cell r="J561">
            <v>1463965557</v>
          </cell>
          <cell r="K561" t="b">
            <v>0</v>
          </cell>
          <cell r="L561">
            <v>38</v>
          </cell>
          <cell r="M561" t="b">
            <v>1</v>
          </cell>
          <cell r="N561" t="str">
            <v>theater/plays</v>
          </cell>
          <cell r="O561">
            <v>101</v>
          </cell>
          <cell r="P561">
            <v>66.45</v>
          </cell>
        </row>
        <row r="562">
          <cell r="B562" t="str">
            <v>1001 Nights: Help bring this fascinating new play to the US</v>
          </cell>
          <cell r="C562" t="str">
            <v>Help WSC Avant Bard bring to life the US premiere of a theatrical retelling of 1001 Nights, adapted by Hanan al Shaykh &amp; Tim Supple!</v>
          </cell>
          <cell r="D562">
            <v>500</v>
          </cell>
          <cell r="E562">
            <v>537</v>
          </cell>
          <cell r="F562" t="str">
            <v>successful</v>
          </cell>
          <cell r="G562" t="str">
            <v>US</v>
          </cell>
          <cell r="H562" t="str">
            <v>USD</v>
          </cell>
          <cell r="I562">
            <v>1413431940</v>
          </cell>
          <cell r="J562">
            <v>1412216665</v>
          </cell>
          <cell r="K562" t="b">
            <v>0</v>
          </cell>
          <cell r="L562">
            <v>15</v>
          </cell>
          <cell r="M562" t="b">
            <v>1</v>
          </cell>
          <cell r="N562" t="str">
            <v>theater/plays</v>
          </cell>
          <cell r="O562">
            <v>107</v>
          </cell>
          <cell r="P562">
            <v>35.799999999999997</v>
          </cell>
        </row>
        <row r="563">
          <cell r="B563" t="str">
            <v>Familiar Strangers â€” A Staged Reading</v>
          </cell>
          <cell r="C563" t="str">
            <v>Familiar Strangers follows the journey of a community of people living homeless on the streets in and around Tompkins Square Park.</v>
          </cell>
          <cell r="D563">
            <v>3300</v>
          </cell>
          <cell r="E563">
            <v>3350</v>
          </cell>
          <cell r="F563" t="str">
            <v>successful</v>
          </cell>
          <cell r="G563" t="str">
            <v>US</v>
          </cell>
          <cell r="H563" t="str">
            <v>USD</v>
          </cell>
          <cell r="I563">
            <v>1466567700</v>
          </cell>
          <cell r="J563">
            <v>1464653696</v>
          </cell>
          <cell r="K563" t="b">
            <v>0</v>
          </cell>
          <cell r="L563">
            <v>23</v>
          </cell>
          <cell r="M563" t="b">
            <v>1</v>
          </cell>
          <cell r="N563" t="str">
            <v>theater/plays</v>
          </cell>
          <cell r="O563">
            <v>102</v>
          </cell>
          <cell r="P563">
            <v>145.65</v>
          </cell>
        </row>
        <row r="564">
          <cell r="B564" t="str">
            <v>Migrants' Theatre</v>
          </cell>
          <cell r="C564" t="str">
            <v>Young adult theatre makers from London are raising money to cover costs for touring with their current production MigrantsÂ´ Rhapsody.</v>
          </cell>
          <cell r="D564">
            <v>1000</v>
          </cell>
          <cell r="E564">
            <v>1259</v>
          </cell>
          <cell r="F564" t="str">
            <v>successful</v>
          </cell>
          <cell r="G564" t="str">
            <v>GB</v>
          </cell>
          <cell r="H564" t="str">
            <v>GBP</v>
          </cell>
          <cell r="I564">
            <v>1474793208</v>
          </cell>
          <cell r="J564">
            <v>1472201208</v>
          </cell>
          <cell r="K564" t="b">
            <v>0</v>
          </cell>
          <cell r="L564">
            <v>49</v>
          </cell>
          <cell r="M564" t="b">
            <v>1</v>
          </cell>
          <cell r="N564" t="str">
            <v>theater/plays</v>
          </cell>
          <cell r="O564">
            <v>126</v>
          </cell>
          <cell r="P564">
            <v>25.69</v>
          </cell>
        </row>
        <row r="565">
          <cell r="B565" t="str">
            <v>At Swim, Two Boys</v>
          </cell>
          <cell r="C565" t="str">
            <v>The play tells the story of Jim and Doyler and their friendship on the brink of Irish independence.</v>
          </cell>
          <cell r="D565">
            <v>1500</v>
          </cell>
          <cell r="E565">
            <v>1525</v>
          </cell>
          <cell r="F565" t="str">
            <v>successful</v>
          </cell>
          <cell r="G565" t="str">
            <v>IE</v>
          </cell>
          <cell r="H565" t="str">
            <v>EUR</v>
          </cell>
          <cell r="I565">
            <v>1465135190</v>
          </cell>
          <cell r="J565">
            <v>1463925590</v>
          </cell>
          <cell r="K565" t="b">
            <v>0</v>
          </cell>
          <cell r="L565">
            <v>10</v>
          </cell>
          <cell r="M565" t="b">
            <v>1</v>
          </cell>
          <cell r="N565" t="str">
            <v>theater/plays</v>
          </cell>
          <cell r="O565">
            <v>102</v>
          </cell>
          <cell r="P565">
            <v>152.5</v>
          </cell>
        </row>
        <row r="566">
          <cell r="B566" t="str">
            <v>Infectious, love at the end of the 21st century!</v>
          </cell>
          <cell r="C566" t="str">
            <v>Innovative Theatre Company Needs You To Reach Funding Requirements. We Are So Close We Can Smell It! Thank You In Advance.</v>
          </cell>
          <cell r="D566">
            <v>400</v>
          </cell>
          <cell r="E566">
            <v>450</v>
          </cell>
          <cell r="F566" t="str">
            <v>successful</v>
          </cell>
          <cell r="G566" t="str">
            <v>GB</v>
          </cell>
          <cell r="H566" t="str">
            <v>GBP</v>
          </cell>
          <cell r="I566">
            <v>1428256277</v>
          </cell>
          <cell r="J566">
            <v>1425235877</v>
          </cell>
          <cell r="K566" t="b">
            <v>0</v>
          </cell>
          <cell r="L566">
            <v>15</v>
          </cell>
          <cell r="M566" t="b">
            <v>1</v>
          </cell>
          <cell r="N566" t="str">
            <v>theater/plays</v>
          </cell>
          <cell r="O566">
            <v>113</v>
          </cell>
          <cell r="P566">
            <v>30</v>
          </cell>
        </row>
        <row r="567">
          <cell r="B567" t="str">
            <v>Me? A Caregiver?</v>
          </cell>
          <cell r="C567" t="str">
            <v>An edgy, hilarious, compassionate and honest show to help caregivers find courage, trust their instincts and above all, to laugh.</v>
          </cell>
          <cell r="D567">
            <v>8000</v>
          </cell>
          <cell r="E567">
            <v>8110</v>
          </cell>
          <cell r="F567" t="str">
            <v>successful</v>
          </cell>
          <cell r="G567" t="str">
            <v>US</v>
          </cell>
          <cell r="H567" t="str">
            <v>USD</v>
          </cell>
          <cell r="I567">
            <v>1425830905</v>
          </cell>
          <cell r="J567">
            <v>1423242505</v>
          </cell>
          <cell r="K567" t="b">
            <v>0</v>
          </cell>
          <cell r="L567">
            <v>57</v>
          </cell>
          <cell r="M567" t="b">
            <v>1</v>
          </cell>
          <cell r="N567" t="str">
            <v>theater/plays</v>
          </cell>
          <cell r="O567">
            <v>101</v>
          </cell>
          <cell r="P567">
            <v>142.28</v>
          </cell>
        </row>
        <row r="568">
          <cell r="B568" t="str">
            <v>Itch + Scratch at Hackney Showroom</v>
          </cell>
          <cell r="C568" t="str">
            <v>After 3 successful nights last year, Itch+Scratch are back. New writing, live music and party fun. Best New Theatre, Great Night Out.</v>
          </cell>
          <cell r="D568">
            <v>800</v>
          </cell>
          <cell r="E568">
            <v>810</v>
          </cell>
          <cell r="F568" t="str">
            <v>successful</v>
          </cell>
          <cell r="G568" t="str">
            <v>GB</v>
          </cell>
          <cell r="H568" t="str">
            <v>GBP</v>
          </cell>
          <cell r="I568">
            <v>1462697966</v>
          </cell>
          <cell r="J568">
            <v>1460105966</v>
          </cell>
          <cell r="K568" t="b">
            <v>0</v>
          </cell>
          <cell r="L568">
            <v>33</v>
          </cell>
          <cell r="M568" t="b">
            <v>1</v>
          </cell>
          <cell r="N568" t="str">
            <v>theater/plays</v>
          </cell>
          <cell r="O568">
            <v>101</v>
          </cell>
          <cell r="P568">
            <v>24.55</v>
          </cell>
        </row>
        <row r="569">
          <cell r="B569" t="str">
            <v>3 Days In Savannah Part II</v>
          </cell>
          <cell r="C569" t="str">
            <v>"3 Days In Savannah" explores the issues of love, racism, and regret while reminding us that, "life is a game and love is the prize."</v>
          </cell>
          <cell r="D569">
            <v>1800</v>
          </cell>
          <cell r="E569">
            <v>2635</v>
          </cell>
          <cell r="F569" t="str">
            <v>successful</v>
          </cell>
          <cell r="G569" t="str">
            <v>US</v>
          </cell>
          <cell r="H569" t="str">
            <v>USD</v>
          </cell>
          <cell r="I569">
            <v>1404522000</v>
          </cell>
          <cell r="J569">
            <v>1404308883</v>
          </cell>
          <cell r="K569" t="b">
            <v>0</v>
          </cell>
          <cell r="L569">
            <v>9</v>
          </cell>
          <cell r="M569" t="b">
            <v>1</v>
          </cell>
          <cell r="N569" t="str">
            <v>theater/plays</v>
          </cell>
          <cell r="O569">
            <v>146</v>
          </cell>
          <cell r="P569">
            <v>292.77999999999997</v>
          </cell>
        </row>
        <row r="570">
          <cell r="B570" t="str">
            <v>Jestia and Raedon</v>
          </cell>
          <cell r="C570" t="str">
            <v>Jestia and Raedon is a brand new romantic comedy play going to the Edinburgh Fringe Festival this summer.</v>
          </cell>
          <cell r="D570">
            <v>1000</v>
          </cell>
          <cell r="E570">
            <v>1168</v>
          </cell>
          <cell r="F570" t="str">
            <v>successful</v>
          </cell>
          <cell r="G570" t="str">
            <v>GB</v>
          </cell>
          <cell r="H570" t="str">
            <v>GBP</v>
          </cell>
          <cell r="I570">
            <v>1406502000</v>
          </cell>
          <cell r="J570">
            <v>1405583108</v>
          </cell>
          <cell r="K570" t="b">
            <v>0</v>
          </cell>
          <cell r="L570">
            <v>26</v>
          </cell>
          <cell r="M570" t="b">
            <v>1</v>
          </cell>
          <cell r="N570" t="str">
            <v>theater/plays</v>
          </cell>
          <cell r="O570">
            <v>117</v>
          </cell>
          <cell r="P570">
            <v>44.92</v>
          </cell>
        </row>
        <row r="571">
          <cell r="B571" t="str">
            <v>Tissue by Louise Page. A play about Breast Cancer.</v>
          </cell>
          <cell r="C571" t="str">
            <v>"Tissue" is a play about Breast Cancer. Produced by MonkeyBond theatre co.ltd to raise awareness for Breast cancer.</v>
          </cell>
          <cell r="D571">
            <v>1500</v>
          </cell>
          <cell r="E571">
            <v>1594</v>
          </cell>
          <cell r="F571" t="str">
            <v>successful</v>
          </cell>
          <cell r="G571" t="str">
            <v>GB</v>
          </cell>
          <cell r="H571" t="str">
            <v>GBP</v>
          </cell>
          <cell r="I571">
            <v>1427919468</v>
          </cell>
          <cell r="J571">
            <v>1425331068</v>
          </cell>
          <cell r="K571" t="b">
            <v>0</v>
          </cell>
          <cell r="L571">
            <v>69</v>
          </cell>
          <cell r="M571" t="b">
            <v>1</v>
          </cell>
          <cell r="N571" t="str">
            <v>theater/plays</v>
          </cell>
          <cell r="O571">
            <v>106</v>
          </cell>
          <cell r="P571">
            <v>23.1</v>
          </cell>
        </row>
        <row r="572">
          <cell r="B572" t="str">
            <v>Play A 'Role' In "Kickstarting A Battle Stage Plays Tour"</v>
          </cell>
          <cell r="C572" t="str">
            <v>Battle Stage Plays is seeking to raise funds to cover developmental costs and move closer towards touring our dynamic hit stage plays.</v>
          </cell>
          <cell r="D572">
            <v>5000</v>
          </cell>
          <cell r="E572">
            <v>5226</v>
          </cell>
          <cell r="F572" t="str">
            <v>successful</v>
          </cell>
          <cell r="G572" t="str">
            <v>US</v>
          </cell>
          <cell r="H572" t="str">
            <v>USD</v>
          </cell>
          <cell r="I572">
            <v>1444149886</v>
          </cell>
          <cell r="J572">
            <v>1441125886</v>
          </cell>
          <cell r="K572" t="b">
            <v>0</v>
          </cell>
          <cell r="L572">
            <v>65</v>
          </cell>
          <cell r="M572" t="b">
            <v>1</v>
          </cell>
          <cell r="N572" t="str">
            <v>theater/plays</v>
          </cell>
          <cell r="O572">
            <v>105</v>
          </cell>
          <cell r="P572">
            <v>80.400000000000006</v>
          </cell>
        </row>
        <row r="573">
          <cell r="B573" t="str">
            <v>Cortez</v>
          </cell>
          <cell r="C573" t="str">
            <v>Two marine biologists are at odds during an important expedition. When a stranded shark refuses to die, things get weird.</v>
          </cell>
          <cell r="D573">
            <v>6000</v>
          </cell>
          <cell r="E573">
            <v>6000</v>
          </cell>
          <cell r="F573" t="str">
            <v>successful</v>
          </cell>
          <cell r="G573" t="str">
            <v>US</v>
          </cell>
          <cell r="H573" t="str">
            <v>USD</v>
          </cell>
          <cell r="I573">
            <v>1405802330</v>
          </cell>
          <cell r="J573">
            <v>1403210330</v>
          </cell>
          <cell r="K573" t="b">
            <v>0</v>
          </cell>
          <cell r="L573">
            <v>83</v>
          </cell>
          <cell r="M573" t="b">
            <v>1</v>
          </cell>
          <cell r="N573" t="str">
            <v>theater/plays</v>
          </cell>
          <cell r="O573">
            <v>100</v>
          </cell>
          <cell r="P573">
            <v>72.290000000000006</v>
          </cell>
        </row>
        <row r="574">
          <cell r="B574" t="str">
            <v>From Providence to Cuba: A Historic Theater Adventure</v>
          </cell>
          <cell r="C574" t="str">
            <v>Providence's Latino theater, ECAS Theater, is headed to Cuba in July to premiere an original Cuban play there. Help us make history!</v>
          </cell>
          <cell r="D574">
            <v>3500</v>
          </cell>
          <cell r="E574">
            <v>3660</v>
          </cell>
          <cell r="F574" t="str">
            <v>successful</v>
          </cell>
          <cell r="G574" t="str">
            <v>US</v>
          </cell>
          <cell r="H574" t="str">
            <v>USD</v>
          </cell>
          <cell r="I574">
            <v>1434384880</v>
          </cell>
          <cell r="J574">
            <v>1432484080</v>
          </cell>
          <cell r="K574" t="b">
            <v>0</v>
          </cell>
          <cell r="L574">
            <v>111</v>
          </cell>
          <cell r="M574" t="b">
            <v>1</v>
          </cell>
          <cell r="N574" t="str">
            <v>theater/plays</v>
          </cell>
          <cell r="O574">
            <v>105</v>
          </cell>
          <cell r="P574">
            <v>32.97</v>
          </cell>
        </row>
        <row r="575">
          <cell r="B575" t="str">
            <v>The Saltbox Theatre Collective Seed Money Project</v>
          </cell>
          <cell r="C575" t="str">
            <v>The Saltbox Theatre Collective is a brand new not-for-profit theatre company in Illinois.</v>
          </cell>
          <cell r="D575">
            <v>3871</v>
          </cell>
          <cell r="E575">
            <v>5366</v>
          </cell>
          <cell r="F575" t="str">
            <v>successful</v>
          </cell>
          <cell r="G575" t="str">
            <v>US</v>
          </cell>
          <cell r="H575" t="str">
            <v>USD</v>
          </cell>
          <cell r="I575">
            <v>1438259422</v>
          </cell>
          <cell r="J575">
            <v>1435667422</v>
          </cell>
          <cell r="K575" t="b">
            <v>0</v>
          </cell>
          <cell r="L575">
            <v>46</v>
          </cell>
          <cell r="M575" t="b">
            <v>1</v>
          </cell>
          <cell r="N575" t="str">
            <v>theater/plays</v>
          </cell>
          <cell r="O575">
            <v>139</v>
          </cell>
          <cell r="P575">
            <v>116.65</v>
          </cell>
        </row>
        <row r="576">
          <cell r="B576" t="str">
            <v>Unhinged Creations Presents 'Phantom Pain' - Ed Fringe 2014</v>
          </cell>
          <cell r="C576" t="str">
            <v>Phantom Pain - a new play promoting mental health awareness written and performed by fledgling theatre company Unhinged Creations.</v>
          </cell>
          <cell r="D576">
            <v>5000</v>
          </cell>
          <cell r="E576">
            <v>5016</v>
          </cell>
          <cell r="F576" t="str">
            <v>successful</v>
          </cell>
          <cell r="G576" t="str">
            <v>GB</v>
          </cell>
          <cell r="H576" t="str">
            <v>GBP</v>
          </cell>
          <cell r="I576">
            <v>1407106800</v>
          </cell>
          <cell r="J576">
            <v>1404749446</v>
          </cell>
          <cell r="K576" t="b">
            <v>0</v>
          </cell>
          <cell r="L576">
            <v>63</v>
          </cell>
          <cell r="M576" t="b">
            <v>1</v>
          </cell>
          <cell r="N576" t="str">
            <v>theater/plays</v>
          </cell>
          <cell r="O576">
            <v>100</v>
          </cell>
          <cell r="P576">
            <v>79.62</v>
          </cell>
        </row>
        <row r="577">
          <cell r="B577" t="str">
            <v>WILDE TALES</v>
          </cell>
          <cell r="C577" t="str">
            <v>A theatrical adaptation of Oscar Wilde's short stories, presented by Suitcase Civilians at The Space, April 5-10 2016.</v>
          </cell>
          <cell r="D577">
            <v>250</v>
          </cell>
          <cell r="E577">
            <v>250</v>
          </cell>
          <cell r="F577" t="str">
            <v>successful</v>
          </cell>
          <cell r="G577" t="str">
            <v>GB</v>
          </cell>
          <cell r="H577" t="str">
            <v>GBP</v>
          </cell>
          <cell r="I577">
            <v>1459845246</v>
          </cell>
          <cell r="J577">
            <v>1457429646</v>
          </cell>
          <cell r="K577" t="b">
            <v>0</v>
          </cell>
          <cell r="L577">
            <v>9</v>
          </cell>
          <cell r="M577" t="b">
            <v>1</v>
          </cell>
          <cell r="N577" t="str">
            <v>theater/plays</v>
          </cell>
          <cell r="O577">
            <v>100</v>
          </cell>
          <cell r="P577">
            <v>27.78</v>
          </cell>
        </row>
        <row r="578">
          <cell r="B578" t="str">
            <v>Das Ding - A Globetrotting Comedy</v>
          </cell>
          <cell r="C578" t="str">
            <v>StoneCrabs is thrilled to bring to the UK the first English production of Philipp LÃ¶hleâ€™s play Das Ding (The Thing).</v>
          </cell>
          <cell r="D578">
            <v>2500</v>
          </cell>
          <cell r="E578">
            <v>2755</v>
          </cell>
          <cell r="F578" t="str">
            <v>successful</v>
          </cell>
          <cell r="G578" t="str">
            <v>GB</v>
          </cell>
          <cell r="H578" t="str">
            <v>GBP</v>
          </cell>
          <cell r="I578">
            <v>1412974800</v>
          </cell>
          <cell r="J578">
            <v>1411109167</v>
          </cell>
          <cell r="K578" t="b">
            <v>0</v>
          </cell>
          <cell r="L578">
            <v>34</v>
          </cell>
          <cell r="M578" t="b">
            <v>1</v>
          </cell>
          <cell r="N578" t="str">
            <v>theater/plays</v>
          </cell>
          <cell r="O578">
            <v>110</v>
          </cell>
          <cell r="P578">
            <v>81.03</v>
          </cell>
        </row>
        <row r="579">
          <cell r="B579" t="str">
            <v>The Last Days of Judas Iscariot</v>
          </cell>
          <cell r="C579" t="str">
            <v>Join Estelle Parsons in support of Theater That Looks and Sounds Like America</v>
          </cell>
          <cell r="D579">
            <v>15000</v>
          </cell>
          <cell r="E579">
            <v>15327</v>
          </cell>
          <cell r="F579" t="str">
            <v>successful</v>
          </cell>
          <cell r="G579" t="str">
            <v>US</v>
          </cell>
          <cell r="H579" t="str">
            <v>USD</v>
          </cell>
          <cell r="I579">
            <v>1487944080</v>
          </cell>
          <cell r="J579">
            <v>1486129680</v>
          </cell>
          <cell r="K579" t="b">
            <v>0</v>
          </cell>
          <cell r="L579">
            <v>112</v>
          </cell>
          <cell r="M579" t="b">
            <v>1</v>
          </cell>
          <cell r="N579" t="str">
            <v>theater/plays</v>
          </cell>
          <cell r="O579">
            <v>102</v>
          </cell>
          <cell r="P579">
            <v>136.85</v>
          </cell>
        </row>
        <row r="580">
          <cell r="B580" t="str">
            <v>FRESH PRODUCE'd LA presents: Friends in Transient Places</v>
          </cell>
          <cell r="C580" t="str">
            <v>FPLA presents FRIENDS IN TRANSIENT PLACES by Jonathan Caren: a magical story of modern life.</v>
          </cell>
          <cell r="D580">
            <v>8000</v>
          </cell>
          <cell r="E580">
            <v>8348</v>
          </cell>
          <cell r="F580" t="str">
            <v>successful</v>
          </cell>
          <cell r="G580" t="str">
            <v>US</v>
          </cell>
          <cell r="H580" t="str">
            <v>USD</v>
          </cell>
          <cell r="I580">
            <v>1469721518</v>
          </cell>
          <cell r="J580">
            <v>1467129518</v>
          </cell>
          <cell r="K580" t="b">
            <v>0</v>
          </cell>
          <cell r="L580">
            <v>47</v>
          </cell>
          <cell r="M580" t="b">
            <v>1</v>
          </cell>
          <cell r="N580" t="str">
            <v>theater/plays</v>
          </cell>
          <cell r="O580">
            <v>104</v>
          </cell>
          <cell r="P580">
            <v>177.62</v>
          </cell>
        </row>
        <row r="581">
          <cell r="B581" t="str">
            <v>King Lear</v>
          </cell>
          <cell r="C581" t="str">
            <v>The Eno River Players is a community theater in Durham, North Carolina. We are trying to raise money to get our second show on its feet</v>
          </cell>
          <cell r="D581">
            <v>3000</v>
          </cell>
          <cell r="E581">
            <v>4145</v>
          </cell>
          <cell r="F581" t="str">
            <v>successful</v>
          </cell>
          <cell r="G581" t="str">
            <v>US</v>
          </cell>
          <cell r="H581" t="str">
            <v>USD</v>
          </cell>
          <cell r="I581">
            <v>1481066554</v>
          </cell>
          <cell r="J581">
            <v>1478906554</v>
          </cell>
          <cell r="K581" t="b">
            <v>0</v>
          </cell>
          <cell r="L581">
            <v>38</v>
          </cell>
          <cell r="M581" t="b">
            <v>1</v>
          </cell>
          <cell r="N581" t="str">
            <v>theater/plays</v>
          </cell>
          <cell r="O581">
            <v>138</v>
          </cell>
          <cell r="P581">
            <v>109.08</v>
          </cell>
        </row>
        <row r="582">
          <cell r="B582" t="str">
            <v>Today I Live</v>
          </cell>
          <cell r="C582" t="str">
            <v>A London flat, two stories play simultaneously. Irish mapmaker 1821, Iranian artist present day. Each senses the other. Worlds collide.</v>
          </cell>
          <cell r="D582">
            <v>3350</v>
          </cell>
          <cell r="E582">
            <v>3350</v>
          </cell>
          <cell r="F582" t="str">
            <v>successful</v>
          </cell>
          <cell r="G582" t="str">
            <v>GB</v>
          </cell>
          <cell r="H582" t="str">
            <v>GBP</v>
          </cell>
          <cell r="I582">
            <v>1465750800</v>
          </cell>
          <cell r="J582">
            <v>1463771421</v>
          </cell>
          <cell r="K582" t="b">
            <v>0</v>
          </cell>
          <cell r="L582">
            <v>28</v>
          </cell>
          <cell r="M582" t="b">
            <v>1</v>
          </cell>
          <cell r="N582" t="str">
            <v>theater/plays</v>
          </cell>
          <cell r="O582">
            <v>100</v>
          </cell>
          <cell r="P582">
            <v>119.64</v>
          </cell>
        </row>
        <row r="583">
          <cell r="B583" t="str">
            <v>Uprising Theatre Company's First Production</v>
          </cell>
          <cell r="C583" t="str">
            <v>We believe in the power of stories to change the world. Theatre that inspires transformation.</v>
          </cell>
          <cell r="D583">
            <v>6000</v>
          </cell>
          <cell r="E583">
            <v>6100</v>
          </cell>
          <cell r="F583" t="str">
            <v>successful</v>
          </cell>
          <cell r="G583" t="str">
            <v>US</v>
          </cell>
          <cell r="H583" t="str">
            <v>USD</v>
          </cell>
          <cell r="I583">
            <v>1427864340</v>
          </cell>
          <cell r="J583">
            <v>1425020810</v>
          </cell>
          <cell r="K583" t="b">
            <v>0</v>
          </cell>
          <cell r="L583">
            <v>78</v>
          </cell>
          <cell r="M583" t="b">
            <v>1</v>
          </cell>
          <cell r="N583" t="str">
            <v>theater/plays</v>
          </cell>
          <cell r="O583">
            <v>102</v>
          </cell>
          <cell r="P583">
            <v>78.209999999999994</v>
          </cell>
        </row>
        <row r="584">
          <cell r="B584" t="str">
            <v>The Girl Who Touched the Stars</v>
          </cell>
          <cell r="C584" t="str">
            <v>Two sisters make a set of paper dolls which take them on a journey across lands, creating memories along the way.</v>
          </cell>
          <cell r="D584">
            <v>700</v>
          </cell>
          <cell r="E584">
            <v>1200</v>
          </cell>
          <cell r="F584" t="str">
            <v>successful</v>
          </cell>
          <cell r="G584" t="str">
            <v>GB</v>
          </cell>
          <cell r="H584" t="str">
            <v>GBP</v>
          </cell>
          <cell r="I584">
            <v>1460553480</v>
          </cell>
          <cell r="J584">
            <v>1458770384</v>
          </cell>
          <cell r="K584" t="b">
            <v>0</v>
          </cell>
          <cell r="L584">
            <v>23</v>
          </cell>
          <cell r="M584" t="b">
            <v>1</v>
          </cell>
          <cell r="N584" t="str">
            <v>theater/plays</v>
          </cell>
          <cell r="O584">
            <v>171</v>
          </cell>
          <cell r="P584">
            <v>52.17</v>
          </cell>
        </row>
        <row r="585">
          <cell r="B585" t="str">
            <v>The Other Group Theatre</v>
          </cell>
          <cell r="C585" t="str">
            <v>We are a company of crafted and trained actors, writers and directors dedicated to the principles set by the legendary Group Theatre.</v>
          </cell>
          <cell r="D585">
            <v>4500</v>
          </cell>
          <cell r="E585">
            <v>4565</v>
          </cell>
          <cell r="F585" t="str">
            <v>successful</v>
          </cell>
          <cell r="G585" t="str">
            <v>US</v>
          </cell>
          <cell r="H585" t="str">
            <v>USD</v>
          </cell>
          <cell r="I585">
            <v>1409374093</v>
          </cell>
          <cell r="J585">
            <v>1406782093</v>
          </cell>
          <cell r="K585" t="b">
            <v>0</v>
          </cell>
          <cell r="L585">
            <v>40</v>
          </cell>
          <cell r="M585" t="b">
            <v>1</v>
          </cell>
          <cell r="N585" t="str">
            <v>theater/plays</v>
          </cell>
          <cell r="O585">
            <v>101</v>
          </cell>
          <cell r="P585">
            <v>114.13</v>
          </cell>
        </row>
        <row r="586">
          <cell r="B586" t="str">
            <v>Ultramarine Girl: A Cup Full of Courage</v>
          </cell>
          <cell r="C586" t="str">
            <v>Please help us raise funds for the production costs of a world premiere production of a play that will raise awareness for spina bifida</v>
          </cell>
          <cell r="D586">
            <v>500</v>
          </cell>
          <cell r="E586">
            <v>650</v>
          </cell>
          <cell r="F586" t="str">
            <v>successful</v>
          </cell>
          <cell r="G586" t="str">
            <v>US</v>
          </cell>
          <cell r="H586" t="str">
            <v>USD</v>
          </cell>
          <cell r="I586">
            <v>1429317420</v>
          </cell>
          <cell r="J586">
            <v>1424226768</v>
          </cell>
          <cell r="K586" t="b">
            <v>0</v>
          </cell>
          <cell r="L586">
            <v>13</v>
          </cell>
          <cell r="M586" t="b">
            <v>1</v>
          </cell>
          <cell r="N586" t="str">
            <v>theater/plays</v>
          </cell>
          <cell r="O586">
            <v>130</v>
          </cell>
          <cell r="P586">
            <v>50</v>
          </cell>
        </row>
        <row r="587">
          <cell r="B587" t="str">
            <v>Shakespearean Youth Theatre (SYT) - The Tempest</v>
          </cell>
          <cell r="C587" t="str">
            <v>Tempest opens Feb. 25. Please support Shakespeare, the arts and community youth theater! Be a part of something special!</v>
          </cell>
          <cell r="D587">
            <v>1500</v>
          </cell>
          <cell r="E587">
            <v>1650</v>
          </cell>
          <cell r="F587" t="str">
            <v>successful</v>
          </cell>
          <cell r="G587" t="str">
            <v>US</v>
          </cell>
          <cell r="H587" t="str">
            <v>USD</v>
          </cell>
          <cell r="I587">
            <v>1424910910</v>
          </cell>
          <cell r="J587">
            <v>1424306110</v>
          </cell>
          <cell r="K587" t="b">
            <v>0</v>
          </cell>
          <cell r="L587">
            <v>18</v>
          </cell>
          <cell r="M587" t="b">
            <v>1</v>
          </cell>
          <cell r="N587" t="str">
            <v>theater/plays</v>
          </cell>
          <cell r="O587">
            <v>110</v>
          </cell>
          <cell r="P587">
            <v>91.67</v>
          </cell>
        </row>
        <row r="588">
          <cell r="B588" t="str">
            <v>Sea Life by Lucy Catherine at The Hope Theatre</v>
          </cell>
          <cell r="C588" t="str">
            <v>The Hope Theatre is fundraising for their second in-house show, the London premiere of Sea Life by Lucy Catherine opening 24th May 2016</v>
          </cell>
          <cell r="D588">
            <v>2000</v>
          </cell>
          <cell r="E588">
            <v>2389</v>
          </cell>
          <cell r="F588" t="str">
            <v>successful</v>
          </cell>
          <cell r="G588" t="str">
            <v>GB</v>
          </cell>
          <cell r="H588" t="str">
            <v>GBP</v>
          </cell>
          <cell r="I588">
            <v>1462741200</v>
          </cell>
          <cell r="J588">
            <v>1461503654</v>
          </cell>
          <cell r="K588" t="b">
            <v>0</v>
          </cell>
          <cell r="L588">
            <v>22</v>
          </cell>
          <cell r="M588" t="b">
            <v>1</v>
          </cell>
          <cell r="N588" t="str">
            <v>theater/plays</v>
          </cell>
          <cell r="O588">
            <v>119</v>
          </cell>
          <cell r="P588">
            <v>108.59</v>
          </cell>
        </row>
        <row r="589">
          <cell r="B589" t="str">
            <v>Macbeth</v>
          </cell>
          <cell r="C589" t="str">
            <v>Old Hat's new production explores the bleak culture of war and the cosmic powers of guilt and imagination in Shakespeare's tragedy.</v>
          </cell>
          <cell r="D589">
            <v>5500</v>
          </cell>
          <cell r="E589">
            <v>5516</v>
          </cell>
          <cell r="F589" t="str">
            <v>successful</v>
          </cell>
          <cell r="G589" t="str">
            <v>US</v>
          </cell>
          <cell r="H589" t="str">
            <v>USD</v>
          </cell>
          <cell r="I589">
            <v>1461988740</v>
          </cell>
          <cell r="J589">
            <v>1459949080</v>
          </cell>
          <cell r="K589" t="b">
            <v>0</v>
          </cell>
          <cell r="L589">
            <v>79</v>
          </cell>
          <cell r="M589" t="b">
            <v>1</v>
          </cell>
          <cell r="N589" t="str">
            <v>theater/plays</v>
          </cell>
          <cell r="O589">
            <v>100</v>
          </cell>
          <cell r="P589">
            <v>69.819999999999993</v>
          </cell>
        </row>
        <row r="590">
          <cell r="B590" t="str">
            <v>MEASURE FOR MEASURE: an all-female adaptation</v>
          </cell>
          <cell r="C590" t="str">
            <v>In this ninety-minute adaptation of the classic Shakespeare play, a cast of nine women asks the question: What even is virginity anyway</v>
          </cell>
          <cell r="D590">
            <v>1000</v>
          </cell>
          <cell r="E590">
            <v>1534</v>
          </cell>
          <cell r="F590" t="str">
            <v>successful</v>
          </cell>
          <cell r="G590" t="str">
            <v>US</v>
          </cell>
          <cell r="H590" t="str">
            <v>USD</v>
          </cell>
          <cell r="I590">
            <v>1465837200</v>
          </cell>
          <cell r="J590">
            <v>1463971172</v>
          </cell>
          <cell r="K590" t="b">
            <v>0</v>
          </cell>
          <cell r="L590">
            <v>14</v>
          </cell>
          <cell r="M590" t="b">
            <v>1</v>
          </cell>
          <cell r="N590" t="str">
            <v>theater/plays</v>
          </cell>
          <cell r="O590">
            <v>153</v>
          </cell>
          <cell r="P590">
            <v>109.57</v>
          </cell>
        </row>
        <row r="591">
          <cell r="B591" t="str">
            <v>Visions</v>
          </cell>
          <cell r="C591" t="str">
            <v>Nora Wageners TheaterstÃ¼ck lÃ¤dt den Zuschauer ein auf eine teils lustige, teils dÃ¼stere Reise ins Wohnzimmer der jungen, arbeitslosen K</v>
          </cell>
          <cell r="D591">
            <v>3500</v>
          </cell>
          <cell r="E591">
            <v>3655</v>
          </cell>
          <cell r="F591" t="str">
            <v>successful</v>
          </cell>
          <cell r="G591" t="str">
            <v>LU</v>
          </cell>
          <cell r="H591" t="str">
            <v>EUR</v>
          </cell>
          <cell r="I591">
            <v>1448838000</v>
          </cell>
          <cell r="J591">
            <v>1445791811</v>
          </cell>
          <cell r="K591" t="b">
            <v>0</v>
          </cell>
          <cell r="L591">
            <v>51</v>
          </cell>
          <cell r="M591" t="b">
            <v>1</v>
          </cell>
          <cell r="N591" t="str">
            <v>theater/plays</v>
          </cell>
          <cell r="O591">
            <v>104</v>
          </cell>
          <cell r="P591">
            <v>71.67</v>
          </cell>
        </row>
        <row r="592">
          <cell r="B592" t="str">
            <v>Action To The Word's DRACULA</v>
          </cell>
          <cell r="C592" t="str">
            <v>A thrilling 'steampunk' reworking of the infamous gothic horror novel by a powerhouse ensemble will leave you begging to be bitten.</v>
          </cell>
          <cell r="D592">
            <v>5000</v>
          </cell>
          <cell r="E592">
            <v>5055</v>
          </cell>
          <cell r="F592" t="str">
            <v>successful</v>
          </cell>
          <cell r="G592" t="str">
            <v>GB</v>
          </cell>
          <cell r="H592" t="str">
            <v>GBP</v>
          </cell>
          <cell r="I592">
            <v>1406113200</v>
          </cell>
          <cell r="J592">
            <v>1402910965</v>
          </cell>
          <cell r="K592" t="b">
            <v>0</v>
          </cell>
          <cell r="L592">
            <v>54</v>
          </cell>
          <cell r="M592" t="b">
            <v>1</v>
          </cell>
          <cell r="N592" t="str">
            <v>theater/plays</v>
          </cell>
          <cell r="O592">
            <v>101</v>
          </cell>
          <cell r="P592">
            <v>93.61</v>
          </cell>
        </row>
        <row r="593">
          <cell r="B593" t="str">
            <v>Brief Hiatus: Little Deaths 2016</v>
          </cell>
          <cell r="C593" t="str">
            <v>Actors creating more theatre in Brighton. A LOT MORE. Classics, contemporary, new writing, Shakespeare, foreign translations and more.</v>
          </cell>
          <cell r="D593">
            <v>5000</v>
          </cell>
          <cell r="E593">
            <v>5376</v>
          </cell>
          <cell r="F593" t="str">
            <v>successful</v>
          </cell>
          <cell r="G593" t="str">
            <v>GB</v>
          </cell>
          <cell r="H593" t="str">
            <v>GBP</v>
          </cell>
          <cell r="I593">
            <v>1467414000</v>
          </cell>
          <cell r="J593">
            <v>1462492178</v>
          </cell>
          <cell r="K593" t="b">
            <v>0</v>
          </cell>
          <cell r="L593">
            <v>70</v>
          </cell>
          <cell r="M593" t="b">
            <v>1</v>
          </cell>
          <cell r="N593" t="str">
            <v>theater/plays</v>
          </cell>
          <cell r="O593">
            <v>108</v>
          </cell>
          <cell r="P593">
            <v>76.8</v>
          </cell>
        </row>
        <row r="594">
          <cell r="B594" t="str">
            <v>Nude: A play by Paul Hewitt</v>
          </cell>
          <cell r="C594" t="str">
            <v>A new spoken word play, written by Paul Hewitt, in 3 parts about love and fate, inspired by the Ruba'iyat of Omar Khayyam.</v>
          </cell>
          <cell r="D594">
            <v>500</v>
          </cell>
          <cell r="E594">
            <v>1575</v>
          </cell>
          <cell r="F594" t="str">
            <v>successful</v>
          </cell>
          <cell r="G594" t="str">
            <v>GB</v>
          </cell>
          <cell r="H594" t="str">
            <v>GBP</v>
          </cell>
          <cell r="I594">
            <v>1462230000</v>
          </cell>
          <cell r="J594">
            <v>1461061350</v>
          </cell>
          <cell r="K594" t="b">
            <v>0</v>
          </cell>
          <cell r="L594">
            <v>44</v>
          </cell>
          <cell r="M594" t="b">
            <v>1</v>
          </cell>
          <cell r="N594" t="str">
            <v>theater/plays</v>
          </cell>
          <cell r="O594">
            <v>315</v>
          </cell>
          <cell r="P594">
            <v>35.799999999999997</v>
          </cell>
        </row>
        <row r="595">
          <cell r="B595" t="str">
            <v>Strangeloop Theatre - A Focus on New Works</v>
          </cell>
          <cell r="C595" t="str">
            <v>Help Strangeloop Theatre create and support new work by sponsoring our 2015-2016 season.</v>
          </cell>
          <cell r="D595">
            <v>3000</v>
          </cell>
          <cell r="E595">
            <v>3058</v>
          </cell>
          <cell r="F595" t="str">
            <v>successful</v>
          </cell>
          <cell r="G595" t="str">
            <v>US</v>
          </cell>
          <cell r="H595" t="str">
            <v>USD</v>
          </cell>
          <cell r="I595">
            <v>1446091260</v>
          </cell>
          <cell r="J595">
            <v>1443029206</v>
          </cell>
          <cell r="K595" t="b">
            <v>0</v>
          </cell>
          <cell r="L595">
            <v>55</v>
          </cell>
          <cell r="M595" t="b">
            <v>1</v>
          </cell>
          <cell r="N595" t="str">
            <v>theater/plays</v>
          </cell>
          <cell r="O595">
            <v>102</v>
          </cell>
          <cell r="P595">
            <v>55.6</v>
          </cell>
        </row>
        <row r="596">
          <cell r="B596" t="str">
            <v>Jelly Beans at Theatre503</v>
          </cell>
          <cell r="C596" t="str">
            <v>Help get Jelly Beans to the Theatre503 stage. An important piece of new writing by Dan Pick, produced by Kuleshov Theatre</v>
          </cell>
          <cell r="D596">
            <v>1750</v>
          </cell>
          <cell r="E596">
            <v>2210</v>
          </cell>
          <cell r="F596" t="str">
            <v>successful</v>
          </cell>
          <cell r="G596" t="str">
            <v>GB</v>
          </cell>
          <cell r="H596" t="str">
            <v>GBP</v>
          </cell>
          <cell r="I596">
            <v>1462879020</v>
          </cell>
          <cell r="J596">
            <v>1461941527</v>
          </cell>
          <cell r="K596" t="b">
            <v>0</v>
          </cell>
          <cell r="L596">
            <v>15</v>
          </cell>
          <cell r="M596" t="b">
            <v>1</v>
          </cell>
          <cell r="N596" t="str">
            <v>theater/plays</v>
          </cell>
          <cell r="O596">
            <v>126</v>
          </cell>
          <cell r="P596">
            <v>147.33000000000001</v>
          </cell>
        </row>
        <row r="597">
          <cell r="B597" t="str">
            <v>BIRDS (debut play with Hightide) - Response Workshops</v>
          </cell>
          <cell r="C597" t="str">
            <v>30 days to raise Â£1500 - to run drama workshops about the plays themes with girls (aged 13-18) who are in need! GIRL POWER!</v>
          </cell>
          <cell r="D597">
            <v>1500</v>
          </cell>
          <cell r="E597">
            <v>1521</v>
          </cell>
          <cell r="F597" t="str">
            <v>successful</v>
          </cell>
          <cell r="G597" t="str">
            <v>GB</v>
          </cell>
          <cell r="H597" t="str">
            <v>GBP</v>
          </cell>
          <cell r="I597">
            <v>1468611272</v>
          </cell>
          <cell r="J597">
            <v>1466019272</v>
          </cell>
          <cell r="K597" t="b">
            <v>0</v>
          </cell>
          <cell r="L597">
            <v>27</v>
          </cell>
          <cell r="M597" t="b">
            <v>1</v>
          </cell>
          <cell r="N597" t="str">
            <v>theater/plays</v>
          </cell>
          <cell r="O597">
            <v>101</v>
          </cell>
          <cell r="P597">
            <v>56.33</v>
          </cell>
        </row>
        <row r="598">
          <cell r="B598" t="str">
            <v>Poleroid Theatre Present : FREE FALL by Vinay Patel</v>
          </cell>
          <cell r="C598" t="str">
            <v>Two strangers on a bridge in the dead of night, a game of dominoes, and a value ready meal - by upcoming HighTide Escalator Playwright.</v>
          </cell>
          <cell r="D598">
            <v>2000</v>
          </cell>
          <cell r="E598">
            <v>2020</v>
          </cell>
          <cell r="F598" t="str">
            <v>successful</v>
          </cell>
          <cell r="G598" t="str">
            <v>GB</v>
          </cell>
          <cell r="H598" t="str">
            <v>GBP</v>
          </cell>
          <cell r="I598">
            <v>1406887310</v>
          </cell>
          <cell r="J598">
            <v>1404295310</v>
          </cell>
          <cell r="K598" t="b">
            <v>0</v>
          </cell>
          <cell r="L598">
            <v>21</v>
          </cell>
          <cell r="M598" t="b">
            <v>1</v>
          </cell>
          <cell r="N598" t="str">
            <v>theater/plays</v>
          </cell>
          <cell r="O598">
            <v>101</v>
          </cell>
          <cell r="P598">
            <v>96.19</v>
          </cell>
        </row>
        <row r="599">
          <cell r="B599" t="str">
            <v>One-Man Show: "The Book Of oded, Chapter 2"</v>
          </cell>
          <cell r="C599" t="str">
            <v>Alef productions, LLC is proud to present a World Premiere Play about Acceptance, Relationships,  Mortality and Love!</v>
          </cell>
          <cell r="D599">
            <v>10000</v>
          </cell>
          <cell r="E599">
            <v>10299</v>
          </cell>
          <cell r="F599" t="str">
            <v>successful</v>
          </cell>
          <cell r="G599" t="str">
            <v>US</v>
          </cell>
          <cell r="H599" t="str">
            <v>USD</v>
          </cell>
          <cell r="I599">
            <v>1416385679</v>
          </cell>
          <cell r="J599">
            <v>1413790079</v>
          </cell>
          <cell r="K599" t="b">
            <v>0</v>
          </cell>
          <cell r="L599">
            <v>162</v>
          </cell>
          <cell r="M599" t="b">
            <v>1</v>
          </cell>
          <cell r="N599" t="str">
            <v>theater/plays</v>
          </cell>
          <cell r="O599">
            <v>103</v>
          </cell>
          <cell r="P599">
            <v>63.57</v>
          </cell>
        </row>
        <row r="600">
          <cell r="B600" t="str">
            <v>BEIRUT, LADY OF LEBANON</v>
          </cell>
          <cell r="C600" t="str">
            <v>A Theatrical Production Celebrating the Lebanese Culture and the Human Spirit in Time of War.</v>
          </cell>
          <cell r="D600">
            <v>4000</v>
          </cell>
          <cell r="E600">
            <v>4250</v>
          </cell>
          <cell r="F600" t="str">
            <v>successful</v>
          </cell>
          <cell r="G600" t="str">
            <v>US</v>
          </cell>
          <cell r="H600" t="str">
            <v>USD</v>
          </cell>
          <cell r="I600">
            <v>1487985734</v>
          </cell>
          <cell r="J600">
            <v>1484097734</v>
          </cell>
          <cell r="K600" t="b">
            <v>0</v>
          </cell>
          <cell r="L600">
            <v>23</v>
          </cell>
          <cell r="M600" t="b">
            <v>1</v>
          </cell>
          <cell r="N600" t="str">
            <v>theater/plays</v>
          </cell>
          <cell r="O600">
            <v>106</v>
          </cell>
          <cell r="P600">
            <v>184.78</v>
          </cell>
        </row>
        <row r="601">
          <cell r="B601" t="str">
            <v>Pretty Butch</v>
          </cell>
          <cell r="C601" t="str">
            <v>World Premiere, an M1 Singapore Fringe Festival 2017 commission.</v>
          </cell>
          <cell r="D601">
            <v>9000</v>
          </cell>
          <cell r="E601">
            <v>9124</v>
          </cell>
          <cell r="F601" t="str">
            <v>successful</v>
          </cell>
          <cell r="G601" t="str">
            <v>SG</v>
          </cell>
          <cell r="H601" t="str">
            <v>SGD</v>
          </cell>
          <cell r="I601">
            <v>1481731140</v>
          </cell>
          <cell r="J601">
            <v>1479866343</v>
          </cell>
          <cell r="K601" t="b">
            <v>0</v>
          </cell>
          <cell r="L601">
            <v>72</v>
          </cell>
          <cell r="M601" t="b">
            <v>1</v>
          </cell>
          <cell r="N601" t="str">
            <v>theater/plays</v>
          </cell>
          <cell r="O601">
            <v>101</v>
          </cell>
          <cell r="P601">
            <v>126.72</v>
          </cell>
        </row>
        <row r="602">
          <cell r="B602" t="str">
            <v>Vieux Carre: from Binghamton, NY to Provincetown, MA</v>
          </cell>
          <cell r="C602" t="str">
            <v>KNOW Theatre has been invited to bring our production of Vieux CarrÃ© to the Provincetown Tennessee Williams Theatre Festival!</v>
          </cell>
          <cell r="D602">
            <v>5000</v>
          </cell>
          <cell r="E602">
            <v>5673</v>
          </cell>
          <cell r="F602" t="str">
            <v>successful</v>
          </cell>
          <cell r="G602" t="str">
            <v>US</v>
          </cell>
          <cell r="H602" t="str">
            <v>USD</v>
          </cell>
          <cell r="I602">
            <v>1409587140</v>
          </cell>
          <cell r="J602">
            <v>1408062990</v>
          </cell>
          <cell r="K602" t="b">
            <v>0</v>
          </cell>
          <cell r="L602">
            <v>68</v>
          </cell>
          <cell r="M602" t="b">
            <v>1</v>
          </cell>
          <cell r="N602" t="str">
            <v>theater/plays</v>
          </cell>
          <cell r="O602">
            <v>113</v>
          </cell>
          <cell r="P602">
            <v>83.43</v>
          </cell>
        </row>
        <row r="603">
          <cell r="B603" t="str">
            <v>Gypsy Stage Presents "The Importance of Being Earnest"</v>
          </cell>
          <cell r="C603" t="str">
            <v>Oscar Wilde's classic romantic farce like you have never seen it before. Bigger. Louder. Sexier.  And covered with glitter.</v>
          </cell>
          <cell r="D603">
            <v>500</v>
          </cell>
          <cell r="E603">
            <v>1090</v>
          </cell>
          <cell r="F603" t="str">
            <v>successful</v>
          </cell>
          <cell r="G603" t="str">
            <v>US</v>
          </cell>
          <cell r="H603" t="str">
            <v>USD</v>
          </cell>
          <cell r="I603">
            <v>1425704100</v>
          </cell>
          <cell r="J603">
            <v>1424484717</v>
          </cell>
          <cell r="K603" t="b">
            <v>0</v>
          </cell>
          <cell r="L603">
            <v>20</v>
          </cell>
          <cell r="M603" t="b">
            <v>1</v>
          </cell>
          <cell r="N603" t="str">
            <v>theater/plays</v>
          </cell>
          <cell r="O603">
            <v>218</v>
          </cell>
          <cell r="P603">
            <v>54.5</v>
          </cell>
        </row>
        <row r="604">
          <cell r="B604" t="str">
            <v>Making the Move--Edinburgh Fringe 2014</v>
          </cell>
          <cell r="C604" t="str">
            <v>A first play about a first kiss, Making the Move is going to the Edinburgh Fringe festival.  Join the party, fall in love.  Help us!</v>
          </cell>
          <cell r="D604">
            <v>7750</v>
          </cell>
          <cell r="E604">
            <v>7860</v>
          </cell>
          <cell r="F604" t="str">
            <v>successful</v>
          </cell>
          <cell r="G604" t="str">
            <v>US</v>
          </cell>
          <cell r="H604" t="str">
            <v>USD</v>
          </cell>
          <cell r="I604">
            <v>1408464000</v>
          </cell>
          <cell r="J604">
            <v>1406831445</v>
          </cell>
          <cell r="K604" t="b">
            <v>0</v>
          </cell>
          <cell r="L604">
            <v>26</v>
          </cell>
          <cell r="M604" t="b">
            <v>1</v>
          </cell>
          <cell r="N604" t="str">
            <v>theater/plays</v>
          </cell>
          <cell r="O604">
            <v>101</v>
          </cell>
          <cell r="P604">
            <v>302.31</v>
          </cell>
        </row>
        <row r="605">
          <cell r="B605" t="str">
            <v>Cancel The Sunshine</v>
          </cell>
          <cell r="C605" t="str">
            <v>Cancel The SunshineÂ is a new play that explores living with a mental health condition in an honest, witty and articulate way.</v>
          </cell>
          <cell r="D605">
            <v>3000</v>
          </cell>
          <cell r="E605">
            <v>3178</v>
          </cell>
          <cell r="F605" t="str">
            <v>successful</v>
          </cell>
          <cell r="G605" t="str">
            <v>GB</v>
          </cell>
          <cell r="H605" t="str">
            <v>GBP</v>
          </cell>
          <cell r="I605">
            <v>1458075600</v>
          </cell>
          <cell r="J605">
            <v>1456183649</v>
          </cell>
          <cell r="K605" t="b">
            <v>0</v>
          </cell>
          <cell r="L605">
            <v>72</v>
          </cell>
          <cell r="M605" t="b">
            <v>1</v>
          </cell>
          <cell r="N605" t="str">
            <v>theater/plays</v>
          </cell>
          <cell r="O605">
            <v>106</v>
          </cell>
          <cell r="P605">
            <v>44.14</v>
          </cell>
        </row>
        <row r="606">
          <cell r="B606" t="str">
            <v>From the Pulpit to the Runway</v>
          </cell>
          <cell r="C606" t="str">
            <v>A dazzling dramatic musical drama that takes place inside a Charm City Church! Help us finance a play that is back by popular demand!</v>
          </cell>
          <cell r="D606">
            <v>2500</v>
          </cell>
          <cell r="E606">
            <v>2600</v>
          </cell>
          <cell r="F606" t="str">
            <v>successful</v>
          </cell>
          <cell r="G606" t="str">
            <v>US</v>
          </cell>
          <cell r="H606" t="str">
            <v>USD</v>
          </cell>
          <cell r="I606">
            <v>1449973592</v>
          </cell>
          <cell r="J606">
            <v>1447381592</v>
          </cell>
          <cell r="K606" t="b">
            <v>0</v>
          </cell>
          <cell r="L606">
            <v>3</v>
          </cell>
          <cell r="M606" t="b">
            <v>1</v>
          </cell>
          <cell r="N606" t="str">
            <v>theater/plays</v>
          </cell>
          <cell r="O606">
            <v>104</v>
          </cell>
          <cell r="P606">
            <v>866.67</v>
          </cell>
        </row>
        <row r="607">
          <cell r="B607" t="str">
            <v>Montclair Shakespeare Series</v>
          </cell>
          <cell r="C607" t="str">
            <v>The Series will consist of free staged readings of Shakespeare's plays, brought to life by professional actors in Montclair, NJ.</v>
          </cell>
          <cell r="D607">
            <v>500</v>
          </cell>
          <cell r="E607">
            <v>1105</v>
          </cell>
          <cell r="F607" t="str">
            <v>successful</v>
          </cell>
          <cell r="G607" t="str">
            <v>US</v>
          </cell>
          <cell r="H607" t="str">
            <v>USD</v>
          </cell>
          <cell r="I607">
            <v>1431481037</v>
          </cell>
          <cell r="J607">
            <v>1428889037</v>
          </cell>
          <cell r="K607" t="b">
            <v>0</v>
          </cell>
          <cell r="L607">
            <v>18</v>
          </cell>
          <cell r="M607" t="b">
            <v>1</v>
          </cell>
          <cell r="N607" t="str">
            <v>theater/plays</v>
          </cell>
          <cell r="O607">
            <v>221</v>
          </cell>
          <cell r="P607">
            <v>61.39</v>
          </cell>
        </row>
        <row r="608">
          <cell r="B608" t="str">
            <v>Only Forever at The Hope Theatre</v>
          </cell>
          <cell r="C608" t="str">
            <v>An intense new play exploring how far you would go to protect your family.  Employing new graduates to give their careers a kickstart.</v>
          </cell>
          <cell r="D608">
            <v>750</v>
          </cell>
          <cell r="E608">
            <v>890</v>
          </cell>
          <cell r="F608" t="str">
            <v>successful</v>
          </cell>
          <cell r="G608" t="str">
            <v>GB</v>
          </cell>
          <cell r="H608" t="str">
            <v>GBP</v>
          </cell>
          <cell r="I608">
            <v>1438467894</v>
          </cell>
          <cell r="J608">
            <v>1436307894</v>
          </cell>
          <cell r="K608" t="b">
            <v>0</v>
          </cell>
          <cell r="L608">
            <v>30</v>
          </cell>
          <cell r="M608" t="b">
            <v>1</v>
          </cell>
          <cell r="N608" t="str">
            <v>theater/plays</v>
          </cell>
          <cell r="O608">
            <v>119</v>
          </cell>
          <cell r="P608">
            <v>29.67</v>
          </cell>
        </row>
        <row r="609">
          <cell r="B609" t="str">
            <v>Peter Pan by J.M. Barrie @ Open Space Arts</v>
          </cell>
          <cell r="C609" t="str">
            <v>Help a non-profit community theatre create an unforgettable production of J.M. Barrie's classic play.</v>
          </cell>
          <cell r="D609">
            <v>1000</v>
          </cell>
          <cell r="E609">
            <v>1046</v>
          </cell>
          <cell r="F609" t="str">
            <v>successful</v>
          </cell>
          <cell r="G609" t="str">
            <v>US</v>
          </cell>
          <cell r="H609" t="str">
            <v>USD</v>
          </cell>
          <cell r="I609">
            <v>1420088400</v>
          </cell>
          <cell r="J609">
            <v>1416977259</v>
          </cell>
          <cell r="K609" t="b">
            <v>0</v>
          </cell>
          <cell r="L609">
            <v>23</v>
          </cell>
          <cell r="M609" t="b">
            <v>1</v>
          </cell>
          <cell r="N609" t="str">
            <v>theater/plays</v>
          </cell>
          <cell r="O609">
            <v>105</v>
          </cell>
          <cell r="P609">
            <v>45.48</v>
          </cell>
        </row>
        <row r="610">
          <cell r="B610" t="str">
            <v>The Collector, a play by Daniel Wade</v>
          </cell>
          <cell r="C610" t="str">
            <v>How far would you go for revenge? The Collector is a dark thriller of regret, retribution and broken masculinity.</v>
          </cell>
          <cell r="D610">
            <v>5000</v>
          </cell>
          <cell r="E610">
            <v>5195</v>
          </cell>
          <cell r="F610" t="str">
            <v>successful</v>
          </cell>
          <cell r="G610" t="str">
            <v>IE</v>
          </cell>
          <cell r="H610" t="str">
            <v>EUR</v>
          </cell>
          <cell r="I610">
            <v>1484441980</v>
          </cell>
          <cell r="J610">
            <v>1479257980</v>
          </cell>
          <cell r="K610" t="b">
            <v>0</v>
          </cell>
          <cell r="L610">
            <v>54</v>
          </cell>
          <cell r="M610" t="b">
            <v>1</v>
          </cell>
          <cell r="N610" t="str">
            <v>theater/plays</v>
          </cell>
          <cell r="O610">
            <v>104</v>
          </cell>
          <cell r="P610">
            <v>96.2</v>
          </cell>
        </row>
        <row r="611">
          <cell r="B611" t="str">
            <v>"I'm Alright"...an Enso Theatre Education production.</v>
          </cell>
          <cell r="C611" t="str">
            <v>I'm Alright. A story of young women, told by young women, for the world.</v>
          </cell>
          <cell r="D611">
            <v>1500</v>
          </cell>
          <cell r="E611">
            <v>1766</v>
          </cell>
          <cell r="F611" t="str">
            <v>successful</v>
          </cell>
          <cell r="G611" t="str">
            <v>US</v>
          </cell>
          <cell r="H611" t="str">
            <v>USD</v>
          </cell>
          <cell r="I611">
            <v>1481961600</v>
          </cell>
          <cell r="J611">
            <v>1479283285</v>
          </cell>
          <cell r="K611" t="b">
            <v>0</v>
          </cell>
          <cell r="L611">
            <v>26</v>
          </cell>
          <cell r="M611" t="b">
            <v>1</v>
          </cell>
          <cell r="N611" t="str">
            <v>theater/plays</v>
          </cell>
          <cell r="O611">
            <v>118</v>
          </cell>
          <cell r="P611">
            <v>67.92</v>
          </cell>
        </row>
        <row r="612">
          <cell r="B612" t="str">
            <v>Red Planet (or One Way Ticket) Staged Reading</v>
          </cell>
          <cell r="C612" t="str">
            <v>Help support Red Planet, a new science fiction play based off the Mars One exploration.</v>
          </cell>
          <cell r="D612">
            <v>200</v>
          </cell>
          <cell r="E612">
            <v>277</v>
          </cell>
          <cell r="F612" t="str">
            <v>successful</v>
          </cell>
          <cell r="G612" t="str">
            <v>US</v>
          </cell>
          <cell r="H612" t="str">
            <v>USD</v>
          </cell>
          <cell r="I612">
            <v>1449089965</v>
          </cell>
          <cell r="J612">
            <v>1446670765</v>
          </cell>
          <cell r="K612" t="b">
            <v>0</v>
          </cell>
          <cell r="L612">
            <v>9</v>
          </cell>
          <cell r="M612" t="b">
            <v>1</v>
          </cell>
          <cell r="N612" t="str">
            <v>theater/plays</v>
          </cell>
          <cell r="O612">
            <v>139</v>
          </cell>
          <cell r="P612">
            <v>30.78</v>
          </cell>
        </row>
        <row r="613">
          <cell r="B613" t="str">
            <v>All the Best, Jack</v>
          </cell>
          <cell r="C613" t="str">
            <v>This play tells the story of the toxicity of sensationalism shown through one man's struggle with notoriety.</v>
          </cell>
          <cell r="D613">
            <v>1000</v>
          </cell>
          <cell r="E613">
            <v>1035</v>
          </cell>
          <cell r="F613" t="str">
            <v>successful</v>
          </cell>
          <cell r="G613" t="str">
            <v>US</v>
          </cell>
          <cell r="H613" t="str">
            <v>USD</v>
          </cell>
          <cell r="I613">
            <v>1408942740</v>
          </cell>
          <cell r="J613">
            <v>1407157756</v>
          </cell>
          <cell r="K613" t="b">
            <v>0</v>
          </cell>
          <cell r="L613">
            <v>27</v>
          </cell>
          <cell r="M613" t="b">
            <v>1</v>
          </cell>
          <cell r="N613" t="str">
            <v>theater/plays</v>
          </cell>
          <cell r="O613">
            <v>104</v>
          </cell>
          <cell r="P613">
            <v>38.33</v>
          </cell>
        </row>
        <row r="614">
          <cell r="B614" t="str">
            <v>The Rules: Sex, Lies &amp; Serial Killers</v>
          </cell>
          <cell r="C614" t="str">
            <v>The Rules is a brand new black-comedy, serial-killer-romance debuting at the Edinburgh Fringe this August and we need your help!</v>
          </cell>
          <cell r="D614">
            <v>2000</v>
          </cell>
          <cell r="E614">
            <v>2005</v>
          </cell>
          <cell r="F614" t="str">
            <v>successful</v>
          </cell>
          <cell r="G614" t="str">
            <v>GB</v>
          </cell>
          <cell r="H614" t="str">
            <v>GBP</v>
          </cell>
          <cell r="I614">
            <v>1437235200</v>
          </cell>
          <cell r="J614">
            <v>1435177840</v>
          </cell>
          <cell r="K614" t="b">
            <v>0</v>
          </cell>
          <cell r="L614">
            <v>30</v>
          </cell>
          <cell r="M614" t="b">
            <v>1</v>
          </cell>
          <cell r="N614" t="str">
            <v>theater/plays</v>
          </cell>
          <cell r="O614">
            <v>100</v>
          </cell>
          <cell r="P614">
            <v>66.83</v>
          </cell>
        </row>
        <row r="615">
          <cell r="B615" t="str">
            <v>HELP BUILD "THE CASTLE"</v>
          </cell>
          <cell r="C615" t="str">
            <v>A rare  production of World acclaimed playwright Howard Barker's groundbreaking &amp; provocative 'The Castle'.</v>
          </cell>
          <cell r="D615">
            <v>3500</v>
          </cell>
          <cell r="E615">
            <v>3730</v>
          </cell>
          <cell r="F615" t="str">
            <v>successful</v>
          </cell>
          <cell r="G615" t="str">
            <v>CA</v>
          </cell>
          <cell r="H615" t="str">
            <v>CAD</v>
          </cell>
          <cell r="I615">
            <v>1446053616</v>
          </cell>
          <cell r="J615">
            <v>1443461616</v>
          </cell>
          <cell r="K615" t="b">
            <v>0</v>
          </cell>
          <cell r="L615">
            <v>52</v>
          </cell>
          <cell r="M615" t="b">
            <v>1</v>
          </cell>
          <cell r="N615" t="str">
            <v>theater/plays</v>
          </cell>
          <cell r="O615">
            <v>107</v>
          </cell>
          <cell r="P615">
            <v>71.73</v>
          </cell>
        </row>
        <row r="616">
          <cell r="B616" t="str">
            <v>The Frida Kahlo of Penge West</v>
          </cell>
          <cell r="C616" t="str">
            <v>Production of wickedly funny new play for two women, written by iconic songwriter and ex-London's Burning man, Chris Larner</v>
          </cell>
          <cell r="D616">
            <v>3000</v>
          </cell>
          <cell r="E616">
            <v>3000</v>
          </cell>
          <cell r="F616" t="str">
            <v>successful</v>
          </cell>
          <cell r="G616" t="str">
            <v>GB</v>
          </cell>
          <cell r="H616" t="str">
            <v>GBP</v>
          </cell>
          <cell r="I616">
            <v>1400423973</v>
          </cell>
          <cell r="J616">
            <v>1399387173</v>
          </cell>
          <cell r="K616" t="b">
            <v>0</v>
          </cell>
          <cell r="L616">
            <v>17</v>
          </cell>
          <cell r="M616" t="b">
            <v>1</v>
          </cell>
          <cell r="N616" t="str">
            <v>theater/plays</v>
          </cell>
          <cell r="O616">
            <v>100</v>
          </cell>
          <cell r="P616">
            <v>176.47</v>
          </cell>
        </row>
        <row r="617">
          <cell r="B617" t="str">
            <v>The Tutors</v>
          </cell>
          <cell r="C617" t="str">
            <v>3 college grads struggling to fund their social network. 1 bratty blackmailing student. 1 dreamy Asian business man. 1 awesome play.</v>
          </cell>
          <cell r="D617">
            <v>8000</v>
          </cell>
          <cell r="E617">
            <v>8001</v>
          </cell>
          <cell r="F617" t="str">
            <v>successful</v>
          </cell>
          <cell r="G617" t="str">
            <v>US</v>
          </cell>
          <cell r="H617" t="str">
            <v>USD</v>
          </cell>
          <cell r="I617">
            <v>1429976994</v>
          </cell>
          <cell r="J617">
            <v>1424796594</v>
          </cell>
          <cell r="K617" t="b">
            <v>0</v>
          </cell>
          <cell r="L617">
            <v>19</v>
          </cell>
          <cell r="M617" t="b">
            <v>1</v>
          </cell>
          <cell r="N617" t="str">
            <v>theater/plays</v>
          </cell>
          <cell r="O617">
            <v>100</v>
          </cell>
          <cell r="P617">
            <v>421.11</v>
          </cell>
        </row>
        <row r="618">
          <cell r="B618" t="str">
            <v>To Kill a Machine</v>
          </cell>
          <cell r="C618" t="str">
            <v>An empowering play about war time code breaker Alan Turing which tells the real story of a hero vilified for his sexuality and suicide.</v>
          </cell>
          <cell r="D618">
            <v>8000</v>
          </cell>
          <cell r="E618">
            <v>8084</v>
          </cell>
          <cell r="F618" t="str">
            <v>successful</v>
          </cell>
          <cell r="G618" t="str">
            <v>GB</v>
          </cell>
          <cell r="H618" t="str">
            <v>GBP</v>
          </cell>
          <cell r="I618">
            <v>1426870560</v>
          </cell>
          <cell r="J618">
            <v>1424280899</v>
          </cell>
          <cell r="K618" t="b">
            <v>0</v>
          </cell>
          <cell r="L618">
            <v>77</v>
          </cell>
          <cell r="M618" t="b">
            <v>1</v>
          </cell>
          <cell r="N618" t="str">
            <v>theater/plays</v>
          </cell>
          <cell r="O618">
            <v>101</v>
          </cell>
          <cell r="P618">
            <v>104.99</v>
          </cell>
        </row>
        <row r="619">
          <cell r="B619" t="str">
            <v>Rose of June</v>
          </cell>
          <cell r="C619" t="str">
            <v>'Can you ever find acceptance in death?' 
Rose of June is a piece of theatre exploring the stages of grief. Unity Theatre - September</v>
          </cell>
          <cell r="D619">
            <v>550</v>
          </cell>
          <cell r="E619">
            <v>592</v>
          </cell>
          <cell r="F619" t="str">
            <v>successful</v>
          </cell>
          <cell r="G619" t="str">
            <v>GB</v>
          </cell>
          <cell r="H619" t="str">
            <v>GBP</v>
          </cell>
          <cell r="I619">
            <v>1409490480</v>
          </cell>
          <cell r="J619">
            <v>1407400306</v>
          </cell>
          <cell r="K619" t="b">
            <v>0</v>
          </cell>
          <cell r="L619">
            <v>21</v>
          </cell>
          <cell r="M619" t="b">
            <v>1</v>
          </cell>
          <cell r="N619" t="str">
            <v>theater/plays</v>
          </cell>
          <cell r="O619">
            <v>108</v>
          </cell>
          <cell r="P619">
            <v>28.19</v>
          </cell>
        </row>
        <row r="620">
          <cell r="B620" t="str">
            <v>The Promise</v>
          </cell>
          <cell r="C620" t="str">
            <v>A play by Alexei Arbuzov about the lives of three teenagers during the Nazi siege of Leningrad, 1942, in a new adaptation by Nick Dear.</v>
          </cell>
          <cell r="D620">
            <v>2000</v>
          </cell>
          <cell r="E620">
            <v>2073</v>
          </cell>
          <cell r="F620" t="str">
            <v>successful</v>
          </cell>
          <cell r="G620" t="str">
            <v>GB</v>
          </cell>
          <cell r="H620" t="str">
            <v>GBP</v>
          </cell>
          <cell r="I620">
            <v>1440630000</v>
          </cell>
          <cell r="J620">
            <v>1439122800</v>
          </cell>
          <cell r="K620" t="b">
            <v>0</v>
          </cell>
          <cell r="L620">
            <v>38</v>
          </cell>
          <cell r="M620" t="b">
            <v>1</v>
          </cell>
          <cell r="N620" t="str">
            <v>theater/plays</v>
          </cell>
          <cell r="O620">
            <v>104</v>
          </cell>
          <cell r="P620">
            <v>54.55</v>
          </cell>
        </row>
        <row r="621">
          <cell r="B621" t="str">
            <v>A Hard Rain - New York Debut</v>
          </cell>
          <cell r="C621" t="str">
            <v>A Hard Rain is a new play that takes place on the eve of the Stonewall riots in the â€˜hiddenâ€™ gay bars of 1969 Greenwich Village.</v>
          </cell>
          <cell r="D621">
            <v>3000</v>
          </cell>
          <cell r="E621">
            <v>3133</v>
          </cell>
          <cell r="F621" t="str">
            <v>successful</v>
          </cell>
          <cell r="G621" t="str">
            <v>US</v>
          </cell>
          <cell r="H621" t="str">
            <v>USD</v>
          </cell>
          <cell r="I621">
            <v>1417305178</v>
          </cell>
          <cell r="J621">
            <v>1414277578</v>
          </cell>
          <cell r="K621" t="b">
            <v>0</v>
          </cell>
          <cell r="L621">
            <v>28</v>
          </cell>
          <cell r="M621" t="b">
            <v>1</v>
          </cell>
          <cell r="N621" t="str">
            <v>theater/plays</v>
          </cell>
          <cell r="O621">
            <v>104</v>
          </cell>
          <cell r="P621">
            <v>111.89</v>
          </cell>
        </row>
        <row r="622">
          <cell r="B622" t="str">
            <v>Syrian Children's Play: Romeo &amp; Juliet Separated by War</v>
          </cell>
          <cell r="C622" t="str">
            <v>A creative art therapy project for Syrian children. Romeo &amp; Juliet are lovers separated by war. Romeo in Jordan &amp; Juliet in Syria.</v>
          </cell>
          <cell r="D622">
            <v>4000</v>
          </cell>
          <cell r="E622">
            <v>4090</v>
          </cell>
          <cell r="F622" t="str">
            <v>successful</v>
          </cell>
          <cell r="G622" t="str">
            <v>US</v>
          </cell>
          <cell r="H622" t="str">
            <v>USD</v>
          </cell>
          <cell r="I622">
            <v>1426044383</v>
          </cell>
          <cell r="J622">
            <v>1423455983</v>
          </cell>
          <cell r="K622" t="b">
            <v>0</v>
          </cell>
          <cell r="L622">
            <v>48</v>
          </cell>
          <cell r="M622" t="b">
            <v>1</v>
          </cell>
          <cell r="N622" t="str">
            <v>theater/plays</v>
          </cell>
          <cell r="O622">
            <v>102</v>
          </cell>
          <cell r="P622">
            <v>85.21</v>
          </cell>
        </row>
        <row r="623">
          <cell r="B623" t="str">
            <v>Cosmic Fear or The Day Brad Pitt Got Paranoia - EdFringe '16</v>
          </cell>
          <cell r="C623" t="str">
            <v>Peter Brook Award Nominees Empty Deck need Â£3500 to get 'Cosmic Fear or The Day Brad Pitt Got Paranoia' to the Edinburgh Fringe!</v>
          </cell>
          <cell r="D623">
            <v>3500</v>
          </cell>
          <cell r="E623">
            <v>3526</v>
          </cell>
          <cell r="F623" t="str">
            <v>successful</v>
          </cell>
          <cell r="G623" t="str">
            <v>GB</v>
          </cell>
          <cell r="H623" t="str">
            <v>GBP</v>
          </cell>
          <cell r="I623">
            <v>1470092340</v>
          </cell>
          <cell r="J623">
            <v>1467973256</v>
          </cell>
          <cell r="K623" t="b">
            <v>0</v>
          </cell>
          <cell r="L623">
            <v>46</v>
          </cell>
          <cell r="M623" t="b">
            <v>1</v>
          </cell>
          <cell r="N623" t="str">
            <v>theater/plays</v>
          </cell>
          <cell r="O623">
            <v>101</v>
          </cell>
          <cell r="P623">
            <v>76.650000000000006</v>
          </cell>
        </row>
        <row r="624">
          <cell r="B624" t="str">
            <v>Gore Vidal's THE BEST MAN, by Seat of the Pants Productions</v>
          </cell>
          <cell r="C624" t="str">
            <v>Art imitates life: This prophetic 1960 satire follows presidential candidates who stop at nothing to capture their party's nomination.</v>
          </cell>
          <cell r="D624">
            <v>1750</v>
          </cell>
          <cell r="E624">
            <v>1955</v>
          </cell>
          <cell r="F624" t="str">
            <v>successful</v>
          </cell>
          <cell r="G624" t="str">
            <v>US</v>
          </cell>
          <cell r="H624" t="str">
            <v>USD</v>
          </cell>
          <cell r="I624">
            <v>1466707620</v>
          </cell>
          <cell r="J624">
            <v>1464979620</v>
          </cell>
          <cell r="K624" t="b">
            <v>0</v>
          </cell>
          <cell r="L624">
            <v>30</v>
          </cell>
          <cell r="M624" t="b">
            <v>1</v>
          </cell>
          <cell r="N624" t="str">
            <v>theater/plays</v>
          </cell>
          <cell r="O624">
            <v>112</v>
          </cell>
          <cell r="P624">
            <v>65.17</v>
          </cell>
        </row>
        <row r="625">
          <cell r="B625" t="str">
            <v>The Hat</v>
          </cell>
          <cell r="C625" t="str">
            <v>Six gay men, emotional baggage, and online dating: what could go wrong? A play about looking for love and finding something better.</v>
          </cell>
          <cell r="D625">
            <v>6000</v>
          </cell>
          <cell r="E625">
            <v>6000.66</v>
          </cell>
          <cell r="F625" t="str">
            <v>successful</v>
          </cell>
          <cell r="G625" t="str">
            <v>US</v>
          </cell>
          <cell r="H625" t="str">
            <v>USD</v>
          </cell>
          <cell r="I625">
            <v>1448074800</v>
          </cell>
          <cell r="J625">
            <v>1444874768</v>
          </cell>
          <cell r="K625" t="b">
            <v>0</v>
          </cell>
          <cell r="L625">
            <v>64</v>
          </cell>
          <cell r="M625" t="b">
            <v>1</v>
          </cell>
          <cell r="N625" t="str">
            <v>theater/plays</v>
          </cell>
          <cell r="O625">
            <v>100</v>
          </cell>
          <cell r="P625">
            <v>93.76</v>
          </cell>
        </row>
        <row r="626">
          <cell r="B626" t="str">
            <v>The Crusade of Connor Stephens: Professional Play Reading</v>
          </cell>
          <cell r="C626" t="str">
            <v>An Equity Reading of a new play; Intimate drama about a family dealing with consequence of actions after a school shooting.</v>
          </cell>
          <cell r="D626">
            <v>2000</v>
          </cell>
          <cell r="E626">
            <v>2000</v>
          </cell>
          <cell r="F626" t="str">
            <v>successful</v>
          </cell>
          <cell r="G626" t="str">
            <v>US</v>
          </cell>
          <cell r="H626" t="str">
            <v>USD</v>
          </cell>
          <cell r="I626">
            <v>1418244552</v>
          </cell>
          <cell r="J626">
            <v>1415652552</v>
          </cell>
          <cell r="K626" t="b">
            <v>0</v>
          </cell>
          <cell r="L626">
            <v>15</v>
          </cell>
          <cell r="M626" t="b">
            <v>1</v>
          </cell>
          <cell r="N626" t="str">
            <v>theater/plays</v>
          </cell>
          <cell r="O626">
            <v>100</v>
          </cell>
          <cell r="P626">
            <v>133.33000000000001</v>
          </cell>
        </row>
        <row r="627">
          <cell r="B627" t="str">
            <v>Going To Market</v>
          </cell>
          <cell r="C627" t="str">
            <v>Stories from the Bronx make for an uncommon play. Help us finish funding this production, supported by the Kevin Spacey Foundation.</v>
          </cell>
          <cell r="D627">
            <v>2000</v>
          </cell>
          <cell r="E627">
            <v>2100</v>
          </cell>
          <cell r="F627" t="str">
            <v>successful</v>
          </cell>
          <cell r="G627" t="str">
            <v>US</v>
          </cell>
          <cell r="H627" t="str">
            <v>USD</v>
          </cell>
          <cell r="I627">
            <v>1417620506</v>
          </cell>
          <cell r="J627">
            <v>1415028506</v>
          </cell>
          <cell r="K627" t="b">
            <v>0</v>
          </cell>
          <cell r="L627">
            <v>41</v>
          </cell>
          <cell r="M627" t="b">
            <v>1</v>
          </cell>
          <cell r="N627" t="str">
            <v>theater/plays</v>
          </cell>
          <cell r="O627">
            <v>105</v>
          </cell>
          <cell r="P627">
            <v>51.22</v>
          </cell>
        </row>
        <row r="628">
          <cell r="B628" t="str">
            <v>LIBERTY! EQUALITY! AND FIREWORKS!... A Civil Rights Play</v>
          </cell>
          <cell r="C628" t="str">
            <v>Pollyanna just completed an extremely successful run of this new educational play and wants to tour to more under-served communities.</v>
          </cell>
          <cell r="D628">
            <v>3000</v>
          </cell>
          <cell r="E628">
            <v>3506</v>
          </cell>
          <cell r="F628" t="str">
            <v>successful</v>
          </cell>
          <cell r="G628" t="str">
            <v>US</v>
          </cell>
          <cell r="H628" t="str">
            <v>USD</v>
          </cell>
          <cell r="I628">
            <v>1418581088</v>
          </cell>
          <cell r="J628">
            <v>1415125088</v>
          </cell>
          <cell r="K628" t="b">
            <v>0</v>
          </cell>
          <cell r="L628">
            <v>35</v>
          </cell>
          <cell r="M628" t="b">
            <v>1</v>
          </cell>
          <cell r="N628" t="str">
            <v>theater/plays</v>
          </cell>
          <cell r="O628">
            <v>117</v>
          </cell>
          <cell r="P628">
            <v>100.17</v>
          </cell>
        </row>
        <row r="629">
          <cell r="B629" t="str">
            <v>ICONS</v>
          </cell>
          <cell r="C629" t="str">
            <v>ICONS is a unique new play about the Amazon warrior women from Greek myth and re-imagines them from a contemporary female perspective.</v>
          </cell>
          <cell r="D629">
            <v>1500</v>
          </cell>
          <cell r="E629">
            <v>1557</v>
          </cell>
          <cell r="F629" t="str">
            <v>successful</v>
          </cell>
          <cell r="G629" t="str">
            <v>GB</v>
          </cell>
          <cell r="H629" t="str">
            <v>GBP</v>
          </cell>
          <cell r="I629">
            <v>1434625441</v>
          </cell>
          <cell r="J629">
            <v>1432033441</v>
          </cell>
          <cell r="K629" t="b">
            <v>0</v>
          </cell>
          <cell r="L629">
            <v>45</v>
          </cell>
          <cell r="M629" t="b">
            <v>1</v>
          </cell>
          <cell r="N629" t="str">
            <v>theater/plays</v>
          </cell>
          <cell r="O629">
            <v>104</v>
          </cell>
          <cell r="P629">
            <v>34.6</v>
          </cell>
        </row>
        <row r="630">
          <cell r="B630" t="str">
            <v>Chimera Ensemble Productions Fund</v>
          </cell>
          <cell r="C630" t="str">
            <v>Chimera Ensemble is launching 2 inaugural theater productions, and we need support to do high quality work!</v>
          </cell>
          <cell r="D630">
            <v>10000</v>
          </cell>
          <cell r="E630">
            <v>11450</v>
          </cell>
          <cell r="F630" t="str">
            <v>successful</v>
          </cell>
          <cell r="G630" t="str">
            <v>US</v>
          </cell>
          <cell r="H630" t="str">
            <v>USD</v>
          </cell>
          <cell r="I630">
            <v>1464960682</v>
          </cell>
          <cell r="J630">
            <v>1462368682</v>
          </cell>
          <cell r="K630" t="b">
            <v>0</v>
          </cell>
          <cell r="L630">
            <v>62</v>
          </cell>
          <cell r="M630" t="b">
            <v>1</v>
          </cell>
          <cell r="N630" t="str">
            <v>theater/plays</v>
          </cell>
          <cell r="O630">
            <v>115</v>
          </cell>
          <cell r="P630">
            <v>184.68</v>
          </cell>
        </row>
        <row r="631">
          <cell r="B631" t="str">
            <v>Support 1140 Productions' 'Romeo Juliet'</v>
          </cell>
          <cell r="C631" t="str">
            <v>1140 Productions adapts Shakespeare's 'Romeo and Juliet' for a contemporary audience. It's a raw, melancholic spin on the classic tale.</v>
          </cell>
          <cell r="D631">
            <v>1500</v>
          </cell>
          <cell r="E631">
            <v>1536</v>
          </cell>
          <cell r="F631" t="str">
            <v>successful</v>
          </cell>
          <cell r="G631" t="str">
            <v>US</v>
          </cell>
          <cell r="H631" t="str">
            <v>USD</v>
          </cell>
          <cell r="I631">
            <v>1405017345</v>
          </cell>
          <cell r="J631">
            <v>1403721345</v>
          </cell>
          <cell r="K631" t="b">
            <v>0</v>
          </cell>
          <cell r="L631">
            <v>22</v>
          </cell>
          <cell r="M631" t="b">
            <v>1</v>
          </cell>
          <cell r="N631" t="str">
            <v>theater/plays</v>
          </cell>
          <cell r="O631">
            <v>102</v>
          </cell>
          <cell r="P631">
            <v>69.819999999999993</v>
          </cell>
        </row>
        <row r="632">
          <cell r="B632" t="str">
            <v>TRAVELING needs a Reading</v>
          </cell>
          <cell r="C632" t="str">
            <v>New play about the comfort and the danger of living with memories. Gay themes. Experienced team looking to present first reading</v>
          </cell>
          <cell r="D632">
            <v>500</v>
          </cell>
          <cell r="E632">
            <v>1115</v>
          </cell>
          <cell r="F632" t="str">
            <v>successful</v>
          </cell>
          <cell r="G632" t="str">
            <v>US</v>
          </cell>
          <cell r="H632" t="str">
            <v>USD</v>
          </cell>
          <cell r="I632">
            <v>1407536880</v>
          </cell>
          <cell r="J632">
            <v>1404997548</v>
          </cell>
          <cell r="K632" t="b">
            <v>0</v>
          </cell>
          <cell r="L632">
            <v>18</v>
          </cell>
          <cell r="M632" t="b">
            <v>1</v>
          </cell>
          <cell r="N632" t="str">
            <v>theater/plays</v>
          </cell>
          <cell r="O632">
            <v>223</v>
          </cell>
          <cell r="P632">
            <v>61.94</v>
          </cell>
        </row>
        <row r="633">
          <cell r="B633" t="str">
            <v>1 in 3</v>
          </cell>
          <cell r="C633" t="str">
            <v>Life is more than the days you have left. 1 in 3 tells of two normal people &amp; their confrontation with mortality and the dice of fate.</v>
          </cell>
          <cell r="D633">
            <v>500</v>
          </cell>
          <cell r="E633">
            <v>500</v>
          </cell>
          <cell r="F633" t="str">
            <v>successful</v>
          </cell>
          <cell r="G633" t="str">
            <v>GB</v>
          </cell>
          <cell r="H633" t="str">
            <v>GBP</v>
          </cell>
          <cell r="I633">
            <v>1462565855</v>
          </cell>
          <cell r="J633">
            <v>1458245855</v>
          </cell>
          <cell r="K633" t="b">
            <v>0</v>
          </cell>
          <cell r="L633">
            <v>12</v>
          </cell>
          <cell r="M633" t="b">
            <v>1</v>
          </cell>
          <cell r="N633" t="str">
            <v>theater/plays</v>
          </cell>
          <cell r="O633">
            <v>100</v>
          </cell>
          <cell r="P633">
            <v>41.67</v>
          </cell>
        </row>
        <row r="634">
          <cell r="B634" t="str">
            <v>The Maltese Bodkin</v>
          </cell>
          <cell r="C634" t="str">
            <v>hiSTORYstage presents a film noir-style comedy mystery with a Shakespearean twist performed as a 1944 radio drama.</v>
          </cell>
          <cell r="D634">
            <v>1500</v>
          </cell>
          <cell r="E634">
            <v>1587</v>
          </cell>
          <cell r="F634" t="str">
            <v>successful</v>
          </cell>
          <cell r="G634" t="str">
            <v>US</v>
          </cell>
          <cell r="H634" t="str">
            <v>USD</v>
          </cell>
          <cell r="I634">
            <v>1415234760</v>
          </cell>
          <cell r="J634">
            <v>1413065230</v>
          </cell>
          <cell r="K634" t="b">
            <v>0</v>
          </cell>
          <cell r="L634">
            <v>44</v>
          </cell>
          <cell r="M634" t="b">
            <v>1</v>
          </cell>
          <cell r="N634" t="str">
            <v>theater/plays</v>
          </cell>
          <cell r="O634">
            <v>106</v>
          </cell>
          <cell r="P634">
            <v>36.07</v>
          </cell>
        </row>
        <row r="635">
          <cell r="B635" t="str">
            <v>Buffer: Edinburgh Fringe 2014</v>
          </cell>
          <cell r="C635" t="str">
            <v>Ambitious, Edinburgh-based company, Thrive Theatre, are bringing their brand new comedy BUFFER to the 2014 Edinburgh Fringe!</v>
          </cell>
          <cell r="D635">
            <v>550</v>
          </cell>
          <cell r="E635">
            <v>783</v>
          </cell>
          <cell r="F635" t="str">
            <v>successful</v>
          </cell>
          <cell r="G635" t="str">
            <v>GB</v>
          </cell>
          <cell r="H635" t="str">
            <v>GBP</v>
          </cell>
          <cell r="I635">
            <v>1406470645</v>
          </cell>
          <cell r="J635">
            <v>1403878645</v>
          </cell>
          <cell r="K635" t="b">
            <v>0</v>
          </cell>
          <cell r="L635">
            <v>27</v>
          </cell>
          <cell r="M635" t="b">
            <v>1</v>
          </cell>
          <cell r="N635" t="str">
            <v>theater/plays</v>
          </cell>
          <cell r="O635">
            <v>142</v>
          </cell>
          <cell r="P635">
            <v>29</v>
          </cell>
        </row>
        <row r="636">
          <cell r="B636" t="str">
            <v>MIRAMAR</v>
          </cell>
          <cell r="C636" t="str">
            <v>Miramar is a a darkly funny play exploring what it is we call â€˜homeâ€™.</v>
          </cell>
          <cell r="D636">
            <v>500</v>
          </cell>
          <cell r="E636">
            <v>920</v>
          </cell>
          <cell r="F636" t="str">
            <v>successful</v>
          </cell>
          <cell r="G636" t="str">
            <v>GB</v>
          </cell>
          <cell r="H636" t="str">
            <v>GBP</v>
          </cell>
          <cell r="I636">
            <v>1433009400</v>
          </cell>
          <cell r="J636">
            <v>1431795944</v>
          </cell>
          <cell r="K636" t="b">
            <v>0</v>
          </cell>
          <cell r="L636">
            <v>38</v>
          </cell>
          <cell r="M636" t="b">
            <v>1</v>
          </cell>
          <cell r="N636" t="str">
            <v>theater/plays</v>
          </cell>
          <cell r="O636">
            <v>184</v>
          </cell>
          <cell r="P636">
            <v>24.21</v>
          </cell>
        </row>
        <row r="637">
          <cell r="B637" t="str">
            <v>Rainbowtown</v>
          </cell>
          <cell r="C637" t="str">
            <v>"Rainbowtown" is a new play for kids. Help us bring it to the Main Line during the 2014 Philadelphia Fringe Festival!</v>
          </cell>
          <cell r="D637">
            <v>1500</v>
          </cell>
          <cell r="E637">
            <v>1565</v>
          </cell>
          <cell r="F637" t="str">
            <v>successful</v>
          </cell>
          <cell r="G637" t="str">
            <v>US</v>
          </cell>
          <cell r="H637" t="str">
            <v>USD</v>
          </cell>
          <cell r="I637">
            <v>1401595140</v>
          </cell>
          <cell r="J637">
            <v>1399286589</v>
          </cell>
          <cell r="K637" t="b">
            <v>0</v>
          </cell>
          <cell r="L637">
            <v>28</v>
          </cell>
          <cell r="M637" t="b">
            <v>1</v>
          </cell>
          <cell r="N637" t="str">
            <v>theater/plays</v>
          </cell>
          <cell r="O637">
            <v>104</v>
          </cell>
          <cell r="P637">
            <v>55.89</v>
          </cell>
        </row>
        <row r="638">
          <cell r="B638" t="str">
            <v>Waiting for Godot - Blue Sky Theatre &amp; Arts</v>
          </cell>
          <cell r="C638" t="str">
            <v>Help a group of recovering alcoholics bring Samuel Beckett's classic to a seaside town!</v>
          </cell>
          <cell r="D638">
            <v>250</v>
          </cell>
          <cell r="E638">
            <v>280</v>
          </cell>
          <cell r="F638" t="str">
            <v>successful</v>
          </cell>
          <cell r="G638" t="str">
            <v>GB</v>
          </cell>
          <cell r="H638" t="str">
            <v>GBP</v>
          </cell>
          <cell r="I638">
            <v>1455832800</v>
          </cell>
          <cell r="J638">
            <v>1452338929</v>
          </cell>
          <cell r="K638" t="b">
            <v>0</v>
          </cell>
          <cell r="L638">
            <v>24</v>
          </cell>
          <cell r="M638" t="b">
            <v>1</v>
          </cell>
          <cell r="N638" t="str">
            <v>theater/plays</v>
          </cell>
          <cell r="O638">
            <v>112</v>
          </cell>
          <cell r="P638">
            <v>11.67</v>
          </cell>
        </row>
        <row r="639">
          <cell r="B639" t="str">
            <v>Lord of the Flies - Syracuse University</v>
          </cell>
          <cell r="C639" t="str">
            <v>We're mounting a theatrical adaptation of Lord of the Flies completely student directed, produced, designed, managed and performed.</v>
          </cell>
          <cell r="D639">
            <v>4000</v>
          </cell>
          <cell r="E639">
            <v>4443</v>
          </cell>
          <cell r="F639" t="str">
            <v>successful</v>
          </cell>
          <cell r="G639" t="str">
            <v>US</v>
          </cell>
          <cell r="H639" t="str">
            <v>USD</v>
          </cell>
          <cell r="I639">
            <v>1416589200</v>
          </cell>
          <cell r="J639">
            <v>1414605776</v>
          </cell>
          <cell r="K639" t="b">
            <v>0</v>
          </cell>
          <cell r="L639">
            <v>65</v>
          </cell>
          <cell r="M639" t="b">
            <v>1</v>
          </cell>
          <cell r="N639" t="str">
            <v>theater/plays</v>
          </cell>
          <cell r="O639">
            <v>111</v>
          </cell>
          <cell r="P639">
            <v>68.349999999999994</v>
          </cell>
        </row>
        <row r="640">
          <cell r="B640" t="str">
            <v>Spinning Wheel Youth Takeover</v>
          </cell>
          <cell r="C640" t="str">
            <v>13 young people have taken over Spinning Wheel Theatre to choose, produce and create their own show from scratch.</v>
          </cell>
          <cell r="D640">
            <v>1200</v>
          </cell>
          <cell r="E640">
            <v>1245</v>
          </cell>
          <cell r="F640" t="str">
            <v>successful</v>
          </cell>
          <cell r="G640" t="str">
            <v>GB</v>
          </cell>
          <cell r="H640" t="str">
            <v>GBP</v>
          </cell>
          <cell r="I640">
            <v>1424556325</v>
          </cell>
          <cell r="J640">
            <v>1421964325</v>
          </cell>
          <cell r="K640" t="b">
            <v>0</v>
          </cell>
          <cell r="L640">
            <v>46</v>
          </cell>
          <cell r="M640" t="b">
            <v>1</v>
          </cell>
          <cell r="N640" t="str">
            <v>theater/plays</v>
          </cell>
          <cell r="O640">
            <v>104</v>
          </cell>
          <cell r="P640">
            <v>27.07</v>
          </cell>
        </row>
        <row r="641">
          <cell r="B641" t="str">
            <v>You, Me and That Guy</v>
          </cell>
          <cell r="C641" t="str">
            <v>A hilarious comedy starring Sarah, a recent grad, who uses the magic of a mystical open mic to solve the problems of her relationships.</v>
          </cell>
          <cell r="D641">
            <v>10000</v>
          </cell>
          <cell r="E641">
            <v>10041</v>
          </cell>
          <cell r="F641" t="str">
            <v>successful</v>
          </cell>
          <cell r="G641" t="str">
            <v>US</v>
          </cell>
          <cell r="H641" t="str">
            <v>USD</v>
          </cell>
          <cell r="I641">
            <v>1409266414</v>
          </cell>
          <cell r="J641">
            <v>1405378414</v>
          </cell>
          <cell r="K641" t="b">
            <v>0</v>
          </cell>
          <cell r="L641">
            <v>85</v>
          </cell>
          <cell r="M641" t="b">
            <v>1</v>
          </cell>
          <cell r="N641" t="str">
            <v>theater/plays</v>
          </cell>
          <cell r="O641">
            <v>100</v>
          </cell>
          <cell r="P641">
            <v>118.13</v>
          </cell>
        </row>
        <row r="642">
          <cell r="B642" t="str">
            <v>This is why we Live ... (Astonishment)</v>
          </cell>
          <cell r="C642" t="str">
            <v>Support a daring new theatre creation               
Supportez une audacieuse compagnie internationale et aidez-les Ã  crÃ©er leur piÃ¨ce</v>
          </cell>
          <cell r="D642">
            <v>2900</v>
          </cell>
          <cell r="E642">
            <v>2954</v>
          </cell>
          <cell r="F642" t="str">
            <v>successful</v>
          </cell>
          <cell r="G642" t="str">
            <v>GB</v>
          </cell>
          <cell r="H642" t="str">
            <v>GBP</v>
          </cell>
          <cell r="I642">
            <v>1438968146</v>
          </cell>
          <cell r="J642">
            <v>1436376146</v>
          </cell>
          <cell r="K642" t="b">
            <v>0</v>
          </cell>
          <cell r="L642">
            <v>66</v>
          </cell>
          <cell r="M642" t="b">
            <v>1</v>
          </cell>
          <cell r="N642" t="str">
            <v>theater/plays</v>
          </cell>
          <cell r="O642">
            <v>102</v>
          </cell>
          <cell r="P642">
            <v>44.76</v>
          </cell>
        </row>
        <row r="643">
          <cell r="B643" t="str">
            <v>Liberty Falls, 54321</v>
          </cell>
          <cell r="C643" t="str">
            <v>Itâ€™s a celebration of our heritage. Well, not all of ours. If you live in Liberty Falls, itâ€™s yours. If you donâ€™t, then it's not.</v>
          </cell>
          <cell r="D643">
            <v>15000</v>
          </cell>
          <cell r="E643">
            <v>16465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1447295460</v>
          </cell>
          <cell r="J643">
            <v>1444747843</v>
          </cell>
          <cell r="K643" t="b">
            <v>0</v>
          </cell>
          <cell r="L643">
            <v>165</v>
          </cell>
          <cell r="M643" t="b">
            <v>1</v>
          </cell>
          <cell r="N643" t="str">
            <v>theater/plays</v>
          </cell>
          <cell r="O643">
            <v>110</v>
          </cell>
          <cell r="P643">
            <v>99.79</v>
          </cell>
        </row>
        <row r="644">
          <cell r="B644" t="str">
            <v>'Fats and Tanya' - a play by Lucy Gallagher</v>
          </cell>
          <cell r="C644" t="str">
            <v>Two worlds, one bond - no turning back.
A dark comedy about domestic abuse and the power of an unlikely friendship</v>
          </cell>
          <cell r="D644">
            <v>2000</v>
          </cell>
          <cell r="E644">
            <v>2000</v>
          </cell>
          <cell r="F644" t="str">
            <v>successful</v>
          </cell>
          <cell r="G644" t="str">
            <v>GB</v>
          </cell>
          <cell r="H644" t="str">
            <v>GBP</v>
          </cell>
          <cell r="I644">
            <v>1435230324</v>
          </cell>
          <cell r="J644">
            <v>1432638324</v>
          </cell>
          <cell r="K644" t="b">
            <v>0</v>
          </cell>
          <cell r="L644">
            <v>17</v>
          </cell>
          <cell r="M644" t="b">
            <v>1</v>
          </cell>
          <cell r="N644" t="str">
            <v>theater/plays</v>
          </cell>
          <cell r="O644">
            <v>100</v>
          </cell>
          <cell r="P644">
            <v>117.65</v>
          </cell>
        </row>
        <row r="645">
          <cell r="B645" t="str">
            <v>Montclair Shakespeare Series: A Midsummer Night's Dream</v>
          </cell>
          <cell r="C645" t="str">
            <v>The Montclair Shakespeare Series presents staged readings of Shakespeare's work in historic venues throughout the summer in Montclair.</v>
          </cell>
          <cell r="D645">
            <v>500</v>
          </cell>
          <cell r="E645">
            <v>610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1434542702</v>
          </cell>
          <cell r="J645">
            <v>1432814702</v>
          </cell>
          <cell r="K645" t="b">
            <v>0</v>
          </cell>
          <cell r="L645">
            <v>3</v>
          </cell>
          <cell r="M645" t="b">
            <v>1</v>
          </cell>
          <cell r="N645" t="str">
            <v>theater/plays</v>
          </cell>
          <cell r="O645">
            <v>122</v>
          </cell>
          <cell r="P645">
            <v>203.33</v>
          </cell>
        </row>
        <row r="646">
          <cell r="B646" t="str">
            <v>Seance Theatre Performs Noel Coward's Blithe Spirit</v>
          </cell>
          <cell r="C646" t="str">
            <v>We are Seance Theatre Group trying to fund our first performance, Noel Coward's hysterical comedy farce, Blithe Spirit.</v>
          </cell>
          <cell r="D646">
            <v>350</v>
          </cell>
          <cell r="E646">
            <v>481.5</v>
          </cell>
          <cell r="F646" t="str">
            <v>successful</v>
          </cell>
          <cell r="G646" t="str">
            <v>GB</v>
          </cell>
          <cell r="H646" t="str">
            <v>GBP</v>
          </cell>
          <cell r="I646">
            <v>1456876740</v>
          </cell>
          <cell r="J646">
            <v>1455063886</v>
          </cell>
          <cell r="K646" t="b">
            <v>0</v>
          </cell>
          <cell r="L646">
            <v>17</v>
          </cell>
          <cell r="M646" t="b">
            <v>1</v>
          </cell>
          <cell r="N646" t="str">
            <v>theater/plays</v>
          </cell>
          <cell r="O646">
            <v>138</v>
          </cell>
          <cell r="P646">
            <v>28.32</v>
          </cell>
        </row>
        <row r="647">
          <cell r="B647" t="str">
            <v>Voices of Swords</v>
          </cell>
          <cell r="C647" t="str">
            <v>A funny and moving new play about two families dealing with aging parents in very different ways!</v>
          </cell>
          <cell r="D647">
            <v>10000</v>
          </cell>
          <cell r="E647">
            <v>10031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1405511376</v>
          </cell>
          <cell r="J647">
            <v>1401623376</v>
          </cell>
          <cell r="K647" t="b">
            <v>0</v>
          </cell>
          <cell r="L647">
            <v>91</v>
          </cell>
          <cell r="M647" t="b">
            <v>1</v>
          </cell>
          <cell r="N647" t="str">
            <v>theater/plays</v>
          </cell>
          <cell r="O647">
            <v>100</v>
          </cell>
          <cell r="P647">
            <v>110.23</v>
          </cell>
        </row>
        <row r="648">
          <cell r="B648" t="str">
            <v>Chlorine Edinburgh 2014</v>
          </cell>
          <cell r="C648" t="str">
            <v>Biddy is 24. Biddy is a hopeless romantic. Biddy always wanted to be a vegan. Find out what happens
when Biddy gets sectioned.</v>
          </cell>
          <cell r="D648">
            <v>2000</v>
          </cell>
          <cell r="E648">
            <v>2142</v>
          </cell>
          <cell r="F648" t="str">
            <v>successful</v>
          </cell>
          <cell r="G648" t="str">
            <v>GB</v>
          </cell>
          <cell r="H648" t="str">
            <v>GBP</v>
          </cell>
          <cell r="I648">
            <v>1404641289</v>
          </cell>
          <cell r="J648">
            <v>1402049289</v>
          </cell>
          <cell r="K648" t="b">
            <v>0</v>
          </cell>
          <cell r="L648">
            <v>67</v>
          </cell>
          <cell r="M648" t="b">
            <v>1</v>
          </cell>
          <cell r="N648" t="str">
            <v>theater/plays</v>
          </cell>
          <cell r="O648">
            <v>107</v>
          </cell>
          <cell r="P648">
            <v>31.97</v>
          </cell>
        </row>
        <row r="649">
          <cell r="B649" t="str">
            <v>"She Has a Name" on tour</v>
          </cell>
          <cell r="C649" t="str">
            <v>Help us take "She Has a Name", the human trafficking story of one victim, on tour to all over Northern and Central California.</v>
          </cell>
          <cell r="D649">
            <v>500</v>
          </cell>
          <cell r="E649">
            <v>1055</v>
          </cell>
          <cell r="F649" t="str">
            <v>successful</v>
          </cell>
          <cell r="G649" t="str">
            <v>US</v>
          </cell>
          <cell r="H649" t="str">
            <v>USD</v>
          </cell>
          <cell r="I649">
            <v>1405727304</v>
          </cell>
          <cell r="J649">
            <v>1403135304</v>
          </cell>
          <cell r="K649" t="b">
            <v>0</v>
          </cell>
          <cell r="L649">
            <v>18</v>
          </cell>
          <cell r="M649" t="b">
            <v>1</v>
          </cell>
          <cell r="N649" t="str">
            <v>theater/plays</v>
          </cell>
          <cell r="O649">
            <v>211</v>
          </cell>
          <cell r="P649">
            <v>58.61</v>
          </cell>
        </row>
        <row r="650">
          <cell r="B650" t="str">
            <v>Who Said Theatre Presents: The Calm</v>
          </cell>
          <cell r="C650" t="str">
            <v>Exciting and visceral new-writing that challenges the way we view the fine line between war and terror...</v>
          </cell>
          <cell r="D650">
            <v>500</v>
          </cell>
          <cell r="E650">
            <v>618</v>
          </cell>
          <cell r="F650" t="str">
            <v>successful</v>
          </cell>
          <cell r="G650" t="str">
            <v>GB</v>
          </cell>
          <cell r="H650" t="str">
            <v>GBP</v>
          </cell>
          <cell r="I650">
            <v>1469998680</v>
          </cell>
          <cell r="J650">
            <v>1466710358</v>
          </cell>
          <cell r="K650" t="b">
            <v>0</v>
          </cell>
          <cell r="L650">
            <v>21</v>
          </cell>
          <cell r="M650" t="b">
            <v>1</v>
          </cell>
          <cell r="N650" t="str">
            <v>theater/plays</v>
          </cell>
          <cell r="O650">
            <v>124</v>
          </cell>
          <cell r="P650">
            <v>29.43</v>
          </cell>
        </row>
        <row r="651">
          <cell r="B651" t="str">
            <v>the southland company - LAUNCH LOS ANGELES</v>
          </cell>
          <cell r="C651" t="str">
            <v>Join us in a campaign benefitting the southland company and its interdisciplinary artistic efforts in Los Angeles.</v>
          </cell>
          <cell r="D651">
            <v>3000</v>
          </cell>
          <cell r="E651">
            <v>3255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1465196400</v>
          </cell>
          <cell r="J651">
            <v>1462841990</v>
          </cell>
          <cell r="K651" t="b">
            <v>0</v>
          </cell>
          <cell r="L651">
            <v>40</v>
          </cell>
          <cell r="M651" t="b">
            <v>1</v>
          </cell>
          <cell r="N651" t="str">
            <v>theater/plays</v>
          </cell>
          <cell r="O651">
            <v>109</v>
          </cell>
          <cell r="P651">
            <v>81.38</v>
          </cell>
        </row>
        <row r="652">
          <cell r="B652" t="str">
            <v>Assimilation - A history lesson you will never forget</v>
          </cell>
          <cell r="C652" t="str">
            <v>The world's Boarding School history is brutal. But in this acclaimed play, Natives run the school, and Whites are being assimilated.</v>
          </cell>
          <cell r="D652">
            <v>15000</v>
          </cell>
          <cell r="E652">
            <v>15535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1444264372</v>
          </cell>
          <cell r="J652">
            <v>1442536372</v>
          </cell>
          <cell r="K652" t="b">
            <v>0</v>
          </cell>
          <cell r="L652">
            <v>78</v>
          </cell>
          <cell r="M652" t="b">
            <v>1</v>
          </cell>
          <cell r="N652" t="str">
            <v>theater/plays</v>
          </cell>
          <cell r="O652">
            <v>104</v>
          </cell>
          <cell r="P652">
            <v>199.17</v>
          </cell>
        </row>
        <row r="653">
          <cell r="B653" t="str">
            <v>Joe Orton's Fred &amp; Madge</v>
          </cell>
          <cell r="C653" t="str">
            <v>Rough Haired Pointer present for the first time ever Joe Orton's 'Fred &amp; Madge' at the Hope Theatre, Islington this Sept and Oct</v>
          </cell>
          <cell r="D653">
            <v>3000</v>
          </cell>
          <cell r="E653">
            <v>3000</v>
          </cell>
          <cell r="F653" t="str">
            <v>successful</v>
          </cell>
          <cell r="G653" t="str">
            <v>GB</v>
          </cell>
          <cell r="H653" t="str">
            <v>GBP</v>
          </cell>
          <cell r="I653">
            <v>1411858862</v>
          </cell>
          <cell r="J653">
            <v>1409266862</v>
          </cell>
          <cell r="K653" t="b">
            <v>0</v>
          </cell>
          <cell r="L653">
            <v>26</v>
          </cell>
          <cell r="M653" t="b">
            <v>1</v>
          </cell>
          <cell r="N653" t="str">
            <v>theater/plays</v>
          </cell>
          <cell r="O653">
            <v>100</v>
          </cell>
          <cell r="P653">
            <v>115.38</v>
          </cell>
        </row>
        <row r="654">
          <cell r="B654" t="str">
            <v>Edward Albee's The Goat, or Who is Sylvia?</v>
          </cell>
          <cell r="C654" t="str">
            <v>The RC Players are beyond excited to be bringing this controversial, socially-minded show to Michigan's campus, but we need your help!</v>
          </cell>
          <cell r="D654">
            <v>500</v>
          </cell>
          <cell r="E654">
            <v>650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1425099540</v>
          </cell>
          <cell r="J654">
            <v>1424280938</v>
          </cell>
          <cell r="K654" t="b">
            <v>0</v>
          </cell>
          <cell r="L654">
            <v>14</v>
          </cell>
          <cell r="M654" t="b">
            <v>1</v>
          </cell>
          <cell r="N654" t="str">
            <v>theater/plays</v>
          </cell>
          <cell r="O654">
            <v>130</v>
          </cell>
          <cell r="P654">
            <v>46.43</v>
          </cell>
        </row>
        <row r="655">
          <cell r="B655" t="str">
            <v>PCSF PlayOffs 2016</v>
          </cell>
          <cell r="C655" t="str">
            <v>A new twist on our annual festival of fully-produced plays by member playwrights, performed by a talented ensemble cast!</v>
          </cell>
          <cell r="D655">
            <v>3000</v>
          </cell>
          <cell r="E655">
            <v>3105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1480579140</v>
          </cell>
          <cell r="J655">
            <v>1478030325</v>
          </cell>
          <cell r="K655" t="b">
            <v>0</v>
          </cell>
          <cell r="L655">
            <v>44</v>
          </cell>
          <cell r="M655" t="b">
            <v>1</v>
          </cell>
          <cell r="N655" t="str">
            <v>theater/plays</v>
          </cell>
          <cell r="O655">
            <v>104</v>
          </cell>
          <cell r="P655">
            <v>70.569999999999993</v>
          </cell>
        </row>
        <row r="656">
          <cell r="B656" t="str">
            <v>Balm in Gilead at Columbia</v>
          </cell>
          <cell r="C656" t="str">
            <v>We are raising funds to allow for enhanced scenic, costume, and lighting design. Every dollar helps!</v>
          </cell>
          <cell r="D656">
            <v>200</v>
          </cell>
          <cell r="E656">
            <v>200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1460935800</v>
          </cell>
          <cell r="J656">
            <v>1459999656</v>
          </cell>
          <cell r="K656" t="b">
            <v>0</v>
          </cell>
          <cell r="L656">
            <v>9</v>
          </cell>
          <cell r="M656" t="b">
            <v>1</v>
          </cell>
          <cell r="N656" t="str">
            <v>theater/plays</v>
          </cell>
          <cell r="O656">
            <v>100</v>
          </cell>
          <cell r="P656">
            <v>22.22</v>
          </cell>
        </row>
        <row r="657">
          <cell r="B657" t="str">
            <v>'I and The Village' by Silva Semerciyan - World Premiere</v>
          </cell>
          <cell r="C657" t="str">
            <v>Be part of bringing this witty, engaging &amp; important play by award-winning writer Silva Semerciyan to London's Theatre 503 this summer.</v>
          </cell>
          <cell r="D657">
            <v>4000</v>
          </cell>
          <cell r="E657">
            <v>4784</v>
          </cell>
          <cell r="F657" t="str">
            <v>successful</v>
          </cell>
          <cell r="G657" t="str">
            <v>GB</v>
          </cell>
          <cell r="H657" t="str">
            <v>GBP</v>
          </cell>
          <cell r="I657">
            <v>1429813800</v>
          </cell>
          <cell r="J657">
            <v>1427363645</v>
          </cell>
          <cell r="K657" t="b">
            <v>0</v>
          </cell>
          <cell r="L657">
            <v>30</v>
          </cell>
          <cell r="M657" t="b">
            <v>1</v>
          </cell>
          <cell r="N657" t="str">
            <v>theater/plays</v>
          </cell>
          <cell r="O657">
            <v>120</v>
          </cell>
          <cell r="P657">
            <v>159.47</v>
          </cell>
        </row>
        <row r="658">
          <cell r="B658" t="str">
            <v>Fury Theatre is Producing Oleanna</v>
          </cell>
          <cell r="C658" t="str">
            <v>Fury Theatre is bringing Mamet's powerful play, Oleanna, to life!  Help us get ahead of funding so we can keep theater affordable.</v>
          </cell>
          <cell r="D658">
            <v>1700</v>
          </cell>
          <cell r="E658">
            <v>1700.01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1414284180</v>
          </cell>
          <cell r="J658">
            <v>1410558948</v>
          </cell>
          <cell r="K658" t="b">
            <v>0</v>
          </cell>
          <cell r="L658">
            <v>45</v>
          </cell>
          <cell r="M658" t="b">
            <v>1</v>
          </cell>
          <cell r="N658" t="str">
            <v>theater/plays</v>
          </cell>
          <cell r="O658">
            <v>100</v>
          </cell>
          <cell r="P658">
            <v>37.78</v>
          </cell>
        </row>
        <row r="659">
          <cell r="B659" t="str">
            <v>"Mukha-Tsokotukha" SoloSchool Youth Play</v>
          </cell>
          <cell r="C659" t="str">
            <v>Atlanta SoloSchool brings a beloved children's play to the 4th Annual Festival of Russian Youth Theaters in Washington, DC on May 31.</v>
          </cell>
          <cell r="D659">
            <v>4000</v>
          </cell>
          <cell r="E659">
            <v>4035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1400875307</v>
          </cell>
          <cell r="J659">
            <v>1398283307</v>
          </cell>
          <cell r="K659" t="b">
            <v>0</v>
          </cell>
          <cell r="L659">
            <v>56</v>
          </cell>
          <cell r="M659" t="b">
            <v>1</v>
          </cell>
          <cell r="N659" t="str">
            <v>theater/plays</v>
          </cell>
          <cell r="O659">
            <v>101</v>
          </cell>
          <cell r="P659">
            <v>72.05</v>
          </cell>
        </row>
        <row r="660">
          <cell r="B660" t="str">
            <v>HAMLET presented by AC Productions</v>
          </cell>
          <cell r="C660" t="str">
            <v>As part of the 400th anniversary of Shakespeareâ€™s death, AC Productions will present a new production of Hamlet adapted by Peter Reid</v>
          </cell>
          <cell r="D660">
            <v>2750</v>
          </cell>
          <cell r="E660">
            <v>2930</v>
          </cell>
          <cell r="F660" t="str">
            <v>successful</v>
          </cell>
          <cell r="G660" t="str">
            <v>IE</v>
          </cell>
          <cell r="H660" t="str">
            <v>EUR</v>
          </cell>
          <cell r="I660">
            <v>1459978200</v>
          </cell>
          <cell r="J660">
            <v>1458416585</v>
          </cell>
          <cell r="K660" t="b">
            <v>0</v>
          </cell>
          <cell r="L660">
            <v>46</v>
          </cell>
          <cell r="M660" t="b">
            <v>1</v>
          </cell>
          <cell r="N660" t="str">
            <v>theater/plays</v>
          </cell>
          <cell r="O660">
            <v>107</v>
          </cell>
          <cell r="P660">
            <v>63.7</v>
          </cell>
        </row>
        <row r="661">
          <cell r="B661" t="str">
            <v>Rounds. Set design campaign.</v>
          </cell>
          <cell r="C661" t="str">
            <v>A powerful and urgent tale of the first line of defence for the NHS. Based on true stories from junior doctors.</v>
          </cell>
          <cell r="D661">
            <v>700</v>
          </cell>
          <cell r="E661">
            <v>966</v>
          </cell>
          <cell r="F661" t="str">
            <v>successful</v>
          </cell>
          <cell r="G661" t="str">
            <v>GB</v>
          </cell>
          <cell r="H661" t="str">
            <v>GBP</v>
          </cell>
          <cell r="I661">
            <v>1455408000</v>
          </cell>
          <cell r="J661">
            <v>1454638202</v>
          </cell>
          <cell r="K661" t="b">
            <v>0</v>
          </cell>
          <cell r="L661">
            <v>34</v>
          </cell>
          <cell r="M661" t="b">
            <v>1</v>
          </cell>
          <cell r="N661" t="str">
            <v>theater/plays</v>
          </cell>
          <cell r="O661">
            <v>138</v>
          </cell>
          <cell r="P661">
            <v>28.41</v>
          </cell>
        </row>
        <row r="662">
          <cell r="B662" t="str">
            <v>New Works Lab @ PPAS: "Begets: Fall of a High School Ronin"</v>
          </cell>
          <cell r="C662" t="str">
            <v>Waterwell's New Works Lab @ PPAS is the country's leading development program for challenging new plays for young actors.</v>
          </cell>
          <cell r="D662">
            <v>10000</v>
          </cell>
          <cell r="E662">
            <v>10115</v>
          </cell>
          <cell r="F662" t="str">
            <v>successful</v>
          </cell>
          <cell r="G662" t="str">
            <v>US</v>
          </cell>
          <cell r="H662" t="str">
            <v>USD</v>
          </cell>
          <cell r="I662">
            <v>1425495563</v>
          </cell>
          <cell r="J662">
            <v>1422903563</v>
          </cell>
          <cell r="K662" t="b">
            <v>0</v>
          </cell>
          <cell r="L662">
            <v>98</v>
          </cell>
          <cell r="M662" t="b">
            <v>1</v>
          </cell>
          <cell r="N662" t="str">
            <v>theater/plays</v>
          </cell>
          <cell r="O662">
            <v>101</v>
          </cell>
          <cell r="P662">
            <v>103.21</v>
          </cell>
        </row>
        <row r="663">
          <cell r="B663" t="str">
            <v>The Secret Lives of Baba Segi's Wives; A Workshop Production</v>
          </cell>
          <cell r="C663" t="str">
            <v>Developing and presenting Rotimi Babatunde's stage adaptation of The Secret Lives of Baba Segi's Wives directed by Femi Elufowoju, jr</v>
          </cell>
          <cell r="D663">
            <v>3000</v>
          </cell>
          <cell r="E663">
            <v>3273</v>
          </cell>
          <cell r="F663" t="str">
            <v>successful</v>
          </cell>
          <cell r="G663" t="str">
            <v>GB</v>
          </cell>
          <cell r="H663" t="str">
            <v>GBP</v>
          </cell>
          <cell r="I663">
            <v>1450051200</v>
          </cell>
          <cell r="J663">
            <v>1447594176</v>
          </cell>
          <cell r="K663" t="b">
            <v>0</v>
          </cell>
          <cell r="L663">
            <v>46</v>
          </cell>
          <cell r="M663" t="b">
            <v>1</v>
          </cell>
          <cell r="N663" t="str">
            <v>theater/plays</v>
          </cell>
          <cell r="O663">
            <v>109</v>
          </cell>
          <cell r="P663">
            <v>71.150000000000006</v>
          </cell>
        </row>
        <row r="664">
          <cell r="B664" t="str">
            <v>And That's How The Story Goes</v>
          </cell>
          <cell r="C664" t="str">
            <v>Forest Hills Eastern's Student Run Show 2015. Our goal is to present a professional quality show on a budget.</v>
          </cell>
          <cell r="D664">
            <v>250</v>
          </cell>
          <cell r="E664">
            <v>350</v>
          </cell>
          <cell r="F664" t="str">
            <v>successful</v>
          </cell>
          <cell r="G664" t="str">
            <v>US</v>
          </cell>
          <cell r="H664" t="str">
            <v>USD</v>
          </cell>
          <cell r="I664">
            <v>1429912341</v>
          </cell>
          <cell r="J664">
            <v>1427320341</v>
          </cell>
          <cell r="K664" t="b">
            <v>0</v>
          </cell>
          <cell r="L664">
            <v>10</v>
          </cell>
          <cell r="M664" t="b">
            <v>1</v>
          </cell>
          <cell r="N664" t="str">
            <v>theater/plays</v>
          </cell>
          <cell r="O664">
            <v>140</v>
          </cell>
          <cell r="P664">
            <v>35</v>
          </cell>
        </row>
        <row r="665">
          <cell r="B665" t="str">
            <v>Maggie LumiÃ¨re and The Ghost Train: an exciting new play!</v>
          </cell>
          <cell r="C665" t="str">
            <v>Maggie is a deaf girl determined to make a silent film masterpiece. Help us share her story with students across the state of Idaho.</v>
          </cell>
          <cell r="D665">
            <v>6000</v>
          </cell>
          <cell r="E665">
            <v>6215</v>
          </cell>
          <cell r="F665" t="str">
            <v>successful</v>
          </cell>
          <cell r="G665" t="str">
            <v>US</v>
          </cell>
          <cell r="H665" t="str">
            <v>USD</v>
          </cell>
          <cell r="I665">
            <v>1423119540</v>
          </cell>
          <cell r="J665">
            <v>1421252084</v>
          </cell>
          <cell r="K665" t="b">
            <v>0</v>
          </cell>
          <cell r="L665">
            <v>76</v>
          </cell>
          <cell r="M665" t="b">
            <v>1</v>
          </cell>
          <cell r="N665" t="str">
            <v>theater/plays</v>
          </cell>
          <cell r="O665">
            <v>104</v>
          </cell>
          <cell r="P665">
            <v>81.78</v>
          </cell>
        </row>
        <row r="666">
          <cell r="B666" t="str">
            <v>The Erlkings</v>
          </cell>
          <cell r="C666" t="str">
            <v>The Erlkings is a play that uses the writings of the perpetrators of the Columbine Shooting to explore the inner lives of these boys.</v>
          </cell>
          <cell r="D666">
            <v>30000</v>
          </cell>
          <cell r="E666">
            <v>30891.1</v>
          </cell>
          <cell r="F666" t="str">
            <v>successful</v>
          </cell>
          <cell r="G666" t="str">
            <v>US</v>
          </cell>
          <cell r="H666" t="str">
            <v>USD</v>
          </cell>
          <cell r="I666">
            <v>1412434136</v>
          </cell>
          <cell r="J666">
            <v>1409669336</v>
          </cell>
          <cell r="K666" t="b">
            <v>0</v>
          </cell>
          <cell r="L666">
            <v>104</v>
          </cell>
          <cell r="M666" t="b">
            <v>1</v>
          </cell>
          <cell r="N666" t="str">
            <v>theater/plays</v>
          </cell>
          <cell r="O666">
            <v>103</v>
          </cell>
          <cell r="P666">
            <v>297.02999999999997</v>
          </cell>
        </row>
        <row r="667">
          <cell r="B667" t="str">
            <v>Holocene</v>
          </cell>
          <cell r="C667" t="str">
            <v>Part ghost story, part cautionary tale, Holocene is a play about the end of our world, and the beginning of another.</v>
          </cell>
          <cell r="D667">
            <v>3750</v>
          </cell>
          <cell r="E667">
            <v>4055</v>
          </cell>
          <cell r="F667" t="str">
            <v>successful</v>
          </cell>
          <cell r="G667" t="str">
            <v>US</v>
          </cell>
          <cell r="H667" t="str">
            <v>USD</v>
          </cell>
          <cell r="I667">
            <v>1411264800</v>
          </cell>
          <cell r="J667">
            <v>1409620903</v>
          </cell>
          <cell r="K667" t="b">
            <v>0</v>
          </cell>
          <cell r="L667">
            <v>87</v>
          </cell>
          <cell r="M667" t="b">
            <v>1</v>
          </cell>
          <cell r="N667" t="str">
            <v>theater/plays</v>
          </cell>
          <cell r="O667">
            <v>108</v>
          </cell>
          <cell r="P667">
            <v>46.61</v>
          </cell>
        </row>
        <row r="668">
          <cell r="B668" t="str">
            <v>We Were Kings</v>
          </cell>
          <cell r="C668" t="str">
            <v>A new play developed in collaboration with graduating theatre makers, premiering at the Edinburgh Fringe Festival 2014.</v>
          </cell>
          <cell r="D668">
            <v>1500</v>
          </cell>
          <cell r="E668">
            <v>1500</v>
          </cell>
          <cell r="F668" t="str">
            <v>successful</v>
          </cell>
          <cell r="G668" t="str">
            <v>GB</v>
          </cell>
          <cell r="H668" t="str">
            <v>GBP</v>
          </cell>
          <cell r="I668">
            <v>1404314952</v>
          </cell>
          <cell r="J668">
            <v>1401722952</v>
          </cell>
          <cell r="K668" t="b">
            <v>0</v>
          </cell>
          <cell r="L668">
            <v>29</v>
          </cell>
          <cell r="M668" t="b">
            <v>1</v>
          </cell>
          <cell r="N668" t="str">
            <v>theater/plays</v>
          </cell>
          <cell r="O668">
            <v>100</v>
          </cell>
          <cell r="P668">
            <v>51.72</v>
          </cell>
        </row>
        <row r="669">
          <cell r="B669" t="str">
            <v>CREDITORS | Jack Studio Theatre | Smith after Strindberg</v>
          </cell>
          <cell r="C669" t="str">
            <v>The WORLD PREMIERE of Neil Smith's beautiful and thrilling new version of Strindberg's modern masterpiece - CREDITORS.</v>
          </cell>
          <cell r="D669">
            <v>2000</v>
          </cell>
          <cell r="E669">
            <v>2055</v>
          </cell>
          <cell r="F669" t="str">
            <v>successful</v>
          </cell>
          <cell r="G669" t="str">
            <v>GB</v>
          </cell>
          <cell r="H669" t="str">
            <v>GBP</v>
          </cell>
          <cell r="I669">
            <v>1425142800</v>
          </cell>
          <cell r="J669">
            <v>1422983847</v>
          </cell>
          <cell r="K669" t="b">
            <v>0</v>
          </cell>
          <cell r="L669">
            <v>51</v>
          </cell>
          <cell r="M669" t="b">
            <v>1</v>
          </cell>
          <cell r="N669" t="str">
            <v>theater/plays</v>
          </cell>
          <cell r="O669">
            <v>103</v>
          </cell>
          <cell r="P669">
            <v>40.29</v>
          </cell>
        </row>
        <row r="670">
          <cell r="B670" t="str">
            <v>Virtual Reality - A play about autism, family and The Sims.</v>
          </cell>
          <cell r="C670" t="str">
            <v>I would like to raise a small budget to put on my first play, Virtual Reality. To be put on at 53two, Manchester - 29th &amp; 30th Nov 16</v>
          </cell>
          <cell r="D670">
            <v>150</v>
          </cell>
          <cell r="E670">
            <v>195</v>
          </cell>
          <cell r="F670" t="str">
            <v>successful</v>
          </cell>
          <cell r="G670" t="str">
            <v>GB</v>
          </cell>
          <cell r="H670" t="str">
            <v>GBP</v>
          </cell>
          <cell r="I670">
            <v>1478046661</v>
          </cell>
          <cell r="J670">
            <v>1476837061</v>
          </cell>
          <cell r="K670" t="b">
            <v>0</v>
          </cell>
          <cell r="L670">
            <v>12</v>
          </cell>
          <cell r="M670" t="b">
            <v>1</v>
          </cell>
          <cell r="N670" t="str">
            <v>theater/plays</v>
          </cell>
          <cell r="O670">
            <v>130</v>
          </cell>
          <cell r="P670">
            <v>16.25</v>
          </cell>
        </row>
        <row r="671">
          <cell r="B671" t="str">
            <v>Being Patient</v>
          </cell>
          <cell r="C671" t="str">
            <v>We need support for our play so we can promote awareness of kidney diseases and the effect it has on sufferers and their families.</v>
          </cell>
          <cell r="D671">
            <v>2000</v>
          </cell>
          <cell r="E671">
            <v>2170.9899999999998</v>
          </cell>
          <cell r="F671" t="str">
            <v>successful</v>
          </cell>
          <cell r="G671" t="str">
            <v>GB</v>
          </cell>
          <cell r="H671" t="str">
            <v>GBP</v>
          </cell>
          <cell r="I671">
            <v>1406760101</v>
          </cell>
          <cell r="J671">
            <v>1404168101</v>
          </cell>
          <cell r="K671" t="b">
            <v>0</v>
          </cell>
          <cell r="L671">
            <v>72</v>
          </cell>
          <cell r="M671" t="b">
            <v>1</v>
          </cell>
          <cell r="N671" t="str">
            <v>theater/plays</v>
          </cell>
          <cell r="O671">
            <v>109</v>
          </cell>
          <cell r="P671">
            <v>30.15</v>
          </cell>
        </row>
        <row r="672">
          <cell r="B672" t="str">
            <v>Local Jewell Production's Inaugural Season (2014-2015)</v>
          </cell>
          <cell r="C672" t="str">
            <v>Our 1st full season!  We need your help to fund costumes, sets, props &amp; help bringing these wonderful shows to the stage!</v>
          </cell>
          <cell r="D672">
            <v>2000</v>
          </cell>
          <cell r="E672">
            <v>2000</v>
          </cell>
          <cell r="F672" t="str">
            <v>successful</v>
          </cell>
          <cell r="G672" t="str">
            <v>US</v>
          </cell>
          <cell r="H672" t="str">
            <v>USD</v>
          </cell>
          <cell r="I672">
            <v>1408383153</v>
          </cell>
          <cell r="J672">
            <v>1405791153</v>
          </cell>
          <cell r="K672" t="b">
            <v>0</v>
          </cell>
          <cell r="L672">
            <v>21</v>
          </cell>
          <cell r="M672" t="b">
            <v>1</v>
          </cell>
          <cell r="N672" t="str">
            <v>theater/plays</v>
          </cell>
          <cell r="O672">
            <v>100</v>
          </cell>
          <cell r="P672">
            <v>95.24</v>
          </cell>
        </row>
        <row r="673">
          <cell r="B673" t="str">
            <v>Love Letters</v>
          </cell>
          <cell r="C673" t="str">
            <v>Bare Theatre stages A.R. Gurney's Pulitzer Finalist script about a relationship spanning a lifetime and long distance.</v>
          </cell>
          <cell r="D673">
            <v>2000</v>
          </cell>
          <cell r="E673">
            <v>2193</v>
          </cell>
          <cell r="F673" t="str">
            <v>successful</v>
          </cell>
          <cell r="G673" t="str">
            <v>US</v>
          </cell>
          <cell r="H673" t="str">
            <v>USD</v>
          </cell>
          <cell r="I673">
            <v>1454709600</v>
          </cell>
          <cell r="J673">
            <v>1452520614</v>
          </cell>
          <cell r="K673" t="b">
            <v>0</v>
          </cell>
          <cell r="L673">
            <v>42</v>
          </cell>
          <cell r="M673" t="b">
            <v>1</v>
          </cell>
          <cell r="N673" t="str">
            <v>theater/plays</v>
          </cell>
          <cell r="O673">
            <v>110</v>
          </cell>
          <cell r="P673">
            <v>52.21</v>
          </cell>
        </row>
        <row r="674">
          <cell r="B674" t="str">
            <v>The Dybbuk</v>
          </cell>
          <cell r="C674" t="str">
            <v>death&amp;pretzels presents their first Chicago based project:
The Dybbuk by S. Ansky</v>
          </cell>
          <cell r="D674">
            <v>9500</v>
          </cell>
          <cell r="E674">
            <v>9525</v>
          </cell>
          <cell r="F674" t="str">
            <v>successful</v>
          </cell>
          <cell r="G674" t="str">
            <v>US</v>
          </cell>
          <cell r="H674" t="str">
            <v>USD</v>
          </cell>
          <cell r="I674">
            <v>1402974000</v>
          </cell>
          <cell r="J674">
            <v>1400290255</v>
          </cell>
          <cell r="K674" t="b">
            <v>0</v>
          </cell>
          <cell r="L674">
            <v>71</v>
          </cell>
          <cell r="M674" t="b">
            <v>1</v>
          </cell>
          <cell r="N674" t="str">
            <v>theater/plays</v>
          </cell>
          <cell r="O674">
            <v>100</v>
          </cell>
          <cell r="P674">
            <v>134.15</v>
          </cell>
        </row>
        <row r="675">
          <cell r="B675" t="str">
            <v>The Williams Project</v>
          </cell>
          <cell r="C675" t="str">
            <v>Bringing Tennessee Williams, Shakespeare, and 8 world class actors to Longview, Washington to build a play in and for the community.</v>
          </cell>
          <cell r="D675">
            <v>10000</v>
          </cell>
          <cell r="E675">
            <v>10555</v>
          </cell>
          <cell r="F675" t="str">
            <v>successful</v>
          </cell>
          <cell r="G675" t="str">
            <v>US</v>
          </cell>
          <cell r="H675" t="str">
            <v>USD</v>
          </cell>
          <cell r="I675">
            <v>1404983269</v>
          </cell>
          <cell r="J675">
            <v>1402391269</v>
          </cell>
          <cell r="K675" t="b">
            <v>0</v>
          </cell>
          <cell r="L675">
            <v>168</v>
          </cell>
          <cell r="M675" t="b">
            <v>1</v>
          </cell>
          <cell r="N675" t="str">
            <v>theater/plays</v>
          </cell>
          <cell r="O675">
            <v>106</v>
          </cell>
          <cell r="P675">
            <v>62.83</v>
          </cell>
        </row>
        <row r="676">
          <cell r="B676" t="str">
            <v>Tickets for the Tenderloin</v>
          </cell>
          <cell r="C676" t="str">
            <v>People Of Interest is providing free tickets to "Campo Maldito" for Tenderloin residents who could not otherwise afford to see it.</v>
          </cell>
          <cell r="D676">
            <v>1000</v>
          </cell>
          <cell r="E676">
            <v>1120</v>
          </cell>
          <cell r="F676" t="str">
            <v>successful</v>
          </cell>
          <cell r="G676" t="str">
            <v>US</v>
          </cell>
          <cell r="H676" t="str">
            <v>USD</v>
          </cell>
          <cell r="I676">
            <v>1470538800</v>
          </cell>
          <cell r="J676">
            <v>1469112493</v>
          </cell>
          <cell r="K676" t="b">
            <v>0</v>
          </cell>
          <cell r="L676">
            <v>19</v>
          </cell>
          <cell r="M676" t="b">
            <v>1</v>
          </cell>
          <cell r="N676" t="str">
            <v>theater/plays</v>
          </cell>
          <cell r="O676">
            <v>112</v>
          </cell>
          <cell r="P676">
            <v>58.95</v>
          </cell>
        </row>
        <row r="677">
          <cell r="B677" t="str">
            <v>â€œDamselflyâ€ Gracing the stage</v>
          </cell>
          <cell r="C677" t="str">
            <v>Please help us fund "Damselfly" - The Play ( put on by Saints on Stage Alumni &amp; sponsored by Mothers Against Medical Error)</v>
          </cell>
          <cell r="D677">
            <v>5000</v>
          </cell>
          <cell r="E677">
            <v>5295</v>
          </cell>
          <cell r="F677" t="str">
            <v>successful</v>
          </cell>
          <cell r="G677" t="str">
            <v>US</v>
          </cell>
          <cell r="H677" t="str">
            <v>USD</v>
          </cell>
          <cell r="I677">
            <v>1408638480</v>
          </cell>
          <cell r="J677">
            <v>1406811593</v>
          </cell>
          <cell r="K677" t="b">
            <v>0</v>
          </cell>
          <cell r="L677">
            <v>37</v>
          </cell>
          <cell r="M677" t="b">
            <v>1</v>
          </cell>
          <cell r="N677" t="str">
            <v>theater/plays</v>
          </cell>
          <cell r="O677">
            <v>106</v>
          </cell>
          <cell r="P677">
            <v>143.11000000000001</v>
          </cell>
        </row>
        <row r="678">
          <cell r="B678" t="str">
            <v>Alzheimer's:The Musical World Premiere Tickets &amp; FUNdrasier!</v>
          </cell>
          <cell r="C678" t="str">
            <v>Join people who stutter as they come together to support Stuttering &amp; Alzheimer's organizations. Everyone's voice is heard right now!!</v>
          </cell>
          <cell r="D678">
            <v>3000</v>
          </cell>
          <cell r="E678">
            <v>3030</v>
          </cell>
          <cell r="F678" t="str">
            <v>successful</v>
          </cell>
          <cell r="G678" t="str">
            <v>US</v>
          </cell>
          <cell r="H678" t="str">
            <v>USD</v>
          </cell>
          <cell r="I678">
            <v>1440003820</v>
          </cell>
          <cell r="J678">
            <v>1437411820</v>
          </cell>
          <cell r="K678" t="b">
            <v>0</v>
          </cell>
          <cell r="L678">
            <v>36</v>
          </cell>
          <cell r="M678" t="b">
            <v>1</v>
          </cell>
          <cell r="N678" t="str">
            <v>theater/plays</v>
          </cell>
          <cell r="O678">
            <v>101</v>
          </cell>
          <cell r="P678">
            <v>84.17</v>
          </cell>
        </row>
        <row r="679">
          <cell r="B679" t="str">
            <v>KLIPPIES</v>
          </cell>
          <cell r="C679" t="str">
            <v>Klippies is the debut play from Johannesburg-born writer Jessica SiÃ¢n, premiering at the Southwark Playhouse, London in May 2015.</v>
          </cell>
          <cell r="D679">
            <v>2500</v>
          </cell>
          <cell r="E679">
            <v>2605</v>
          </cell>
          <cell r="F679" t="str">
            <v>successful</v>
          </cell>
          <cell r="G679" t="str">
            <v>GB</v>
          </cell>
          <cell r="H679" t="str">
            <v>GBP</v>
          </cell>
          <cell r="I679">
            <v>1430600400</v>
          </cell>
          <cell r="J679">
            <v>1428358567</v>
          </cell>
          <cell r="K679" t="b">
            <v>0</v>
          </cell>
          <cell r="L679">
            <v>14</v>
          </cell>
          <cell r="M679" t="b">
            <v>1</v>
          </cell>
          <cell r="N679" t="str">
            <v>theater/plays</v>
          </cell>
          <cell r="O679">
            <v>104</v>
          </cell>
          <cell r="P679">
            <v>186.07</v>
          </cell>
        </row>
        <row r="680">
          <cell r="B680" t="str">
            <v>Cirque Inspired Alice's Adventures in Wonderland</v>
          </cell>
          <cell r="C680" t="str">
            <v>Help a small theater produce an original adaptation of Lewis Carroll's classic story.</v>
          </cell>
          <cell r="D680">
            <v>1200</v>
          </cell>
          <cell r="E680">
            <v>1616.14</v>
          </cell>
          <cell r="F680" t="str">
            <v>successful</v>
          </cell>
          <cell r="G680" t="str">
            <v>US</v>
          </cell>
          <cell r="H680" t="str">
            <v>USD</v>
          </cell>
          <cell r="I680">
            <v>1453179540</v>
          </cell>
          <cell r="J680">
            <v>1452030730</v>
          </cell>
          <cell r="K680" t="b">
            <v>0</v>
          </cell>
          <cell r="L680">
            <v>18</v>
          </cell>
          <cell r="M680" t="b">
            <v>1</v>
          </cell>
          <cell r="N680" t="str">
            <v>theater/plays</v>
          </cell>
          <cell r="O680">
            <v>135</v>
          </cell>
          <cell r="P680">
            <v>89.79</v>
          </cell>
        </row>
        <row r="681">
          <cell r="B681" t="str">
            <v>Gruesome Playground Injuries</v>
          </cell>
          <cell r="C681" t="str">
            <v>LA-based team of professional actors and directors taking Rajiv Joseph's harrowing and romantic play to the Boulder community.</v>
          </cell>
          <cell r="D681">
            <v>5000</v>
          </cell>
          <cell r="E681">
            <v>5260.92</v>
          </cell>
          <cell r="F681" t="str">
            <v>successful</v>
          </cell>
          <cell r="G681" t="str">
            <v>US</v>
          </cell>
          <cell r="H681" t="str">
            <v>USD</v>
          </cell>
          <cell r="I681">
            <v>1405095300</v>
          </cell>
          <cell r="J681">
            <v>1403146628</v>
          </cell>
          <cell r="K681" t="b">
            <v>0</v>
          </cell>
          <cell r="L681">
            <v>82</v>
          </cell>
          <cell r="M681" t="b">
            <v>1</v>
          </cell>
          <cell r="N681" t="str">
            <v>theater/plays</v>
          </cell>
          <cell r="O681">
            <v>105</v>
          </cell>
          <cell r="P681">
            <v>64.16</v>
          </cell>
        </row>
        <row r="682">
          <cell r="B682" t="str">
            <v>Putting on a great play in Los Angeles!</v>
          </cell>
          <cell r="C682" t="str">
            <v>We are producing the play Bug, by Tracy Letts.  This will be an inspiring show, and a great way to bring help to a great LA charity.</v>
          </cell>
          <cell r="D682">
            <v>2500</v>
          </cell>
          <cell r="E682">
            <v>2565</v>
          </cell>
          <cell r="F682" t="str">
            <v>successful</v>
          </cell>
          <cell r="G682" t="str">
            <v>US</v>
          </cell>
          <cell r="H682" t="str">
            <v>USD</v>
          </cell>
          <cell r="I682">
            <v>1447445820</v>
          </cell>
          <cell r="J682">
            <v>1445077121</v>
          </cell>
          <cell r="K682" t="b">
            <v>0</v>
          </cell>
          <cell r="L682">
            <v>43</v>
          </cell>
          <cell r="M682" t="b">
            <v>1</v>
          </cell>
          <cell r="N682" t="str">
            <v>theater/plays</v>
          </cell>
          <cell r="O682">
            <v>103</v>
          </cell>
          <cell r="P682">
            <v>59.65</v>
          </cell>
        </row>
        <row r="683">
          <cell r="B683" t="str">
            <v>An Evening of Radio</v>
          </cell>
          <cell r="C683" t="str">
            <v>An Evening of Radio aims to showcase original work written by undergraduate playwriting students in the style of live staged readings.</v>
          </cell>
          <cell r="D683">
            <v>250</v>
          </cell>
          <cell r="E683">
            <v>250</v>
          </cell>
          <cell r="F683" t="str">
            <v>successful</v>
          </cell>
          <cell r="G683" t="str">
            <v>US</v>
          </cell>
          <cell r="H683" t="str">
            <v>USD</v>
          </cell>
          <cell r="I683">
            <v>1433016672</v>
          </cell>
          <cell r="J683">
            <v>1430424672</v>
          </cell>
          <cell r="K683" t="b">
            <v>0</v>
          </cell>
          <cell r="L683">
            <v>8</v>
          </cell>
          <cell r="M683" t="b">
            <v>1</v>
          </cell>
          <cell r="N683" t="str">
            <v>theater/plays</v>
          </cell>
          <cell r="O683">
            <v>100</v>
          </cell>
          <cell r="P683">
            <v>31.25</v>
          </cell>
        </row>
        <row r="684">
          <cell r="B684" t="str">
            <v>Reading of a New Play by Garrett Zuercher</v>
          </cell>
          <cell r="C684" t="str">
            <v>A new play about dual-faced identities in the gay community, particularly among those who are deaf and those living with HIV.</v>
          </cell>
          <cell r="D684">
            <v>1000</v>
          </cell>
          <cell r="E684">
            <v>1855</v>
          </cell>
          <cell r="F684" t="str">
            <v>successful</v>
          </cell>
          <cell r="G684" t="str">
            <v>US</v>
          </cell>
          <cell r="H684" t="str">
            <v>USD</v>
          </cell>
          <cell r="I684">
            <v>1410266146</v>
          </cell>
          <cell r="J684">
            <v>1407674146</v>
          </cell>
          <cell r="K684" t="b">
            <v>0</v>
          </cell>
          <cell r="L684">
            <v>45</v>
          </cell>
          <cell r="M684" t="b">
            <v>1</v>
          </cell>
          <cell r="N684" t="str">
            <v>theater/plays</v>
          </cell>
          <cell r="O684">
            <v>186</v>
          </cell>
          <cell r="P684">
            <v>41.22</v>
          </cell>
        </row>
        <row r="685">
          <cell r="B685" t="str">
            <v>Training young artists! Act Yo' Age Theatre Co debut</v>
          </cell>
          <cell r="C685" t="str">
            <v>WE NEED YOUR HELP! We are a small town youth arts ensemble, training kids excited about theatre. We need dollars. We need YOU!</v>
          </cell>
          <cell r="D685">
            <v>300</v>
          </cell>
          <cell r="E685">
            <v>867</v>
          </cell>
          <cell r="F685" t="str">
            <v>successful</v>
          </cell>
          <cell r="G685" t="str">
            <v>AU</v>
          </cell>
          <cell r="H685" t="str">
            <v>AUD</v>
          </cell>
          <cell r="I685">
            <v>1465394340</v>
          </cell>
          <cell r="J685">
            <v>1464677986</v>
          </cell>
          <cell r="K685" t="b">
            <v>0</v>
          </cell>
          <cell r="L685">
            <v>20</v>
          </cell>
          <cell r="M685" t="b">
            <v>1</v>
          </cell>
          <cell r="N685" t="str">
            <v>theater/plays</v>
          </cell>
          <cell r="O685">
            <v>289</v>
          </cell>
          <cell r="P685">
            <v>43.35</v>
          </cell>
        </row>
        <row r="686">
          <cell r="B686" t="str">
            <v>Axon Theatre - First Project (Phase 1)</v>
          </cell>
          <cell r="C686" t="str">
            <v>Rehearsal &amp; development of our first project as Axon Theatre: "The Star-Spangled Girl" in South Wales.</v>
          </cell>
          <cell r="D686">
            <v>2000</v>
          </cell>
          <cell r="E686">
            <v>2000</v>
          </cell>
          <cell r="F686" t="str">
            <v>successful</v>
          </cell>
          <cell r="G686" t="str">
            <v>GB</v>
          </cell>
          <cell r="H686" t="str">
            <v>GBP</v>
          </cell>
          <cell r="I686">
            <v>1445604236</v>
          </cell>
          <cell r="J686">
            <v>1443185036</v>
          </cell>
          <cell r="K686" t="b">
            <v>0</v>
          </cell>
          <cell r="L686">
            <v>31</v>
          </cell>
          <cell r="M686" t="b">
            <v>1</v>
          </cell>
          <cell r="N686" t="str">
            <v>theater/plays</v>
          </cell>
          <cell r="O686">
            <v>100</v>
          </cell>
          <cell r="P686">
            <v>64.52</v>
          </cell>
        </row>
        <row r="687">
          <cell r="B687" t="str">
            <v>'Pope Head' - The World Tour of Australia</v>
          </cell>
          <cell r="C687" t="str">
            <v>Pope Head: The Secret Life of Francis Bacon â€“ A solo show celebrating the artist. Touring a land Down Under 12 Feb - 14 March '15.</v>
          </cell>
          <cell r="D687">
            <v>1000</v>
          </cell>
          <cell r="E687">
            <v>1082</v>
          </cell>
          <cell r="F687" t="str">
            <v>successful</v>
          </cell>
          <cell r="G687" t="str">
            <v>GB</v>
          </cell>
          <cell r="H687" t="str">
            <v>GBP</v>
          </cell>
          <cell r="I687">
            <v>1423138800</v>
          </cell>
          <cell r="J687">
            <v>1421092725</v>
          </cell>
          <cell r="K687" t="b">
            <v>0</v>
          </cell>
          <cell r="L687">
            <v>25</v>
          </cell>
          <cell r="M687" t="b">
            <v>1</v>
          </cell>
          <cell r="N687" t="str">
            <v>theater/plays</v>
          </cell>
          <cell r="O687">
            <v>108</v>
          </cell>
          <cell r="P687">
            <v>43.28</v>
          </cell>
        </row>
        <row r="688">
          <cell r="B688" t="str">
            <v>The Vagabond Halfback</v>
          </cell>
          <cell r="C688" t="str">
            <v>"He was a poet, a vagrant, a philosopher, a lady's man and a hard drinker"</v>
          </cell>
          <cell r="D688">
            <v>1000</v>
          </cell>
          <cell r="E688">
            <v>1078</v>
          </cell>
          <cell r="F688" t="str">
            <v>successful</v>
          </cell>
          <cell r="G688" t="str">
            <v>US</v>
          </cell>
          <cell r="H688" t="str">
            <v>USD</v>
          </cell>
          <cell r="I688">
            <v>1458332412</v>
          </cell>
          <cell r="J688">
            <v>1454448012</v>
          </cell>
          <cell r="K688" t="b">
            <v>0</v>
          </cell>
          <cell r="L688">
            <v>14</v>
          </cell>
          <cell r="M688" t="b">
            <v>1</v>
          </cell>
          <cell r="N688" t="str">
            <v>theater/plays</v>
          </cell>
          <cell r="O688">
            <v>108</v>
          </cell>
          <cell r="P688">
            <v>77</v>
          </cell>
        </row>
        <row r="689">
          <cell r="B689" t="str">
            <v>The Mount, new play about Edith Wharton</v>
          </cell>
          <cell r="C689" t="str">
            <v>The Mount-- a new play based off the life of Edith Wharton-- is having its premiere reading AT the real Mount in Lenox, MA!</v>
          </cell>
          <cell r="D689">
            <v>2100</v>
          </cell>
          <cell r="E689">
            <v>2305</v>
          </cell>
          <cell r="F689" t="str">
            <v>successful</v>
          </cell>
          <cell r="G689" t="str">
            <v>US</v>
          </cell>
          <cell r="H689" t="str">
            <v>USD</v>
          </cell>
          <cell r="I689">
            <v>1418784689</v>
          </cell>
          <cell r="J689">
            <v>1416192689</v>
          </cell>
          <cell r="K689" t="b">
            <v>0</v>
          </cell>
          <cell r="L689">
            <v>45</v>
          </cell>
          <cell r="M689" t="b">
            <v>1</v>
          </cell>
          <cell r="N689" t="str">
            <v>theater/plays</v>
          </cell>
          <cell r="O689">
            <v>110</v>
          </cell>
          <cell r="P689">
            <v>51.22</v>
          </cell>
        </row>
        <row r="690">
          <cell r="B690" t="str">
            <v>Love Letters To My Children, directed by Charles J. Ouda</v>
          </cell>
          <cell r="C690" t="str">
            <v>Help us produce this original play! The play will be presented at the LSTFI July 12-14. Follow us on Facebook.</v>
          </cell>
          <cell r="D690">
            <v>800</v>
          </cell>
          <cell r="E690">
            <v>1365</v>
          </cell>
          <cell r="F690" t="str">
            <v>successful</v>
          </cell>
          <cell r="G690" t="str">
            <v>US</v>
          </cell>
          <cell r="H690" t="str">
            <v>USD</v>
          </cell>
          <cell r="I690">
            <v>1468036800</v>
          </cell>
          <cell r="J690">
            <v>1465607738</v>
          </cell>
          <cell r="K690" t="b">
            <v>0</v>
          </cell>
          <cell r="L690">
            <v>20</v>
          </cell>
          <cell r="M690" t="b">
            <v>1</v>
          </cell>
          <cell r="N690" t="str">
            <v>theater/plays</v>
          </cell>
          <cell r="O690">
            <v>171</v>
          </cell>
          <cell r="P690">
            <v>68.25</v>
          </cell>
        </row>
        <row r="691">
          <cell r="B691" t="str">
            <v>The Beautiful House</v>
          </cell>
          <cell r="C691" t="str">
            <v>The Beautiful House' is a story of modern mummification and the present day post-humanist crisis in our relationship with death.</v>
          </cell>
          <cell r="D691">
            <v>500</v>
          </cell>
          <cell r="E691">
            <v>760</v>
          </cell>
          <cell r="F691" t="str">
            <v>successful</v>
          </cell>
          <cell r="G691" t="str">
            <v>GB</v>
          </cell>
          <cell r="H691" t="str">
            <v>GBP</v>
          </cell>
          <cell r="I691">
            <v>1427990071</v>
          </cell>
          <cell r="J691">
            <v>1422809671</v>
          </cell>
          <cell r="K691" t="b">
            <v>0</v>
          </cell>
          <cell r="L691">
            <v>39</v>
          </cell>
          <cell r="M691" t="b">
            <v>1</v>
          </cell>
          <cell r="N691" t="str">
            <v>theater/plays</v>
          </cell>
          <cell r="O691">
            <v>152</v>
          </cell>
          <cell r="P691">
            <v>19.489999999999998</v>
          </cell>
        </row>
        <row r="692">
          <cell r="B692" t="str">
            <v>The Twilight Zone Play</v>
          </cell>
          <cell r="C692" t="str">
            <v>I'm a high school student in New Jersey planning on producing and directing a Twilight Zone Play for a "One Act" competition.</v>
          </cell>
          <cell r="D692">
            <v>650</v>
          </cell>
          <cell r="E692">
            <v>658</v>
          </cell>
          <cell r="F692" t="str">
            <v>successful</v>
          </cell>
          <cell r="G692" t="str">
            <v>US</v>
          </cell>
          <cell r="H692" t="str">
            <v>USD</v>
          </cell>
          <cell r="I692">
            <v>1429636927</v>
          </cell>
          <cell r="J692">
            <v>1427304127</v>
          </cell>
          <cell r="K692" t="b">
            <v>0</v>
          </cell>
          <cell r="L692">
            <v>16</v>
          </cell>
          <cell r="M692" t="b">
            <v>1</v>
          </cell>
          <cell r="N692" t="str">
            <v>theater/plays</v>
          </cell>
          <cell r="O692">
            <v>101</v>
          </cell>
          <cell r="P692">
            <v>41.13</v>
          </cell>
        </row>
        <row r="693">
          <cell r="B693" t="str">
            <v>On the Verge (Or, The Geography of Yearning) goes Steampunk!</v>
          </cell>
          <cell r="C693" t="str">
            <v>hiSTORYstage presents Eric Overmyer's story of three 19th century women on a journey through time, and space, all the way to 1955!</v>
          </cell>
          <cell r="D693">
            <v>1000</v>
          </cell>
          <cell r="E693">
            <v>1532</v>
          </cell>
          <cell r="F693" t="str">
            <v>successful</v>
          </cell>
          <cell r="G693" t="str">
            <v>US</v>
          </cell>
          <cell r="H693" t="str">
            <v>USD</v>
          </cell>
          <cell r="I693">
            <v>1406087940</v>
          </cell>
          <cell r="J693">
            <v>1404141626</v>
          </cell>
          <cell r="K693" t="b">
            <v>0</v>
          </cell>
          <cell r="L693">
            <v>37</v>
          </cell>
          <cell r="M693" t="b">
            <v>1</v>
          </cell>
          <cell r="N693" t="str">
            <v>theater/plays</v>
          </cell>
          <cell r="O693">
            <v>153</v>
          </cell>
          <cell r="P693">
            <v>41.41</v>
          </cell>
        </row>
        <row r="694">
          <cell r="B694" t="str">
            <v>'Patagonia' - by Robert George</v>
          </cell>
          <cell r="C694" t="str">
            <v>A full length comedy, Patagonia follows Grason and Jerry on their journey through a magical, South-American rainforest.</v>
          </cell>
          <cell r="D694">
            <v>300</v>
          </cell>
          <cell r="E694">
            <v>385</v>
          </cell>
          <cell r="F694" t="str">
            <v>successful</v>
          </cell>
          <cell r="G694" t="str">
            <v>GB</v>
          </cell>
          <cell r="H694" t="str">
            <v>GBP</v>
          </cell>
          <cell r="I694">
            <v>1471130956</v>
          </cell>
          <cell r="J694">
            <v>1465946956</v>
          </cell>
          <cell r="K694" t="b">
            <v>0</v>
          </cell>
          <cell r="L694">
            <v>14</v>
          </cell>
          <cell r="M694" t="b">
            <v>1</v>
          </cell>
          <cell r="N694" t="str">
            <v>theater/plays</v>
          </cell>
          <cell r="O694">
            <v>128</v>
          </cell>
          <cell r="P694">
            <v>27.5</v>
          </cell>
        </row>
        <row r="695">
          <cell r="B695" t="str">
            <v>The Not So Curious Incident of the Man in the Green Volvo</v>
          </cell>
          <cell r="C695" t="str">
            <v>Knee Slappers new production coming to Camden Fringe 2014! Presenting this off the wall, dark comedy for lovers of the bizzare. Groovy.</v>
          </cell>
          <cell r="D695">
            <v>700</v>
          </cell>
          <cell r="E695">
            <v>705</v>
          </cell>
          <cell r="F695" t="str">
            <v>successful</v>
          </cell>
          <cell r="G695" t="str">
            <v>GB</v>
          </cell>
          <cell r="H695" t="str">
            <v>GBP</v>
          </cell>
          <cell r="I695">
            <v>1406825159</v>
          </cell>
          <cell r="J695">
            <v>1404233159</v>
          </cell>
          <cell r="K695" t="b">
            <v>0</v>
          </cell>
          <cell r="L695">
            <v>21</v>
          </cell>
          <cell r="M695" t="b">
            <v>1</v>
          </cell>
          <cell r="N695" t="str">
            <v>theater/plays</v>
          </cell>
          <cell r="O695">
            <v>101</v>
          </cell>
          <cell r="P695">
            <v>33.57</v>
          </cell>
        </row>
        <row r="696">
          <cell r="B696" t="str">
            <v>"Vanya and Sonia and Masha and Spike" by Christopher Durang</v>
          </cell>
          <cell r="C696" t="str">
            <v>Be a part of helping bring the 2013 Tony Award winning comedy "Vanya and Sonia and Masha and Spike" to the Edgemar Center for the Arts!</v>
          </cell>
          <cell r="D696">
            <v>10000</v>
          </cell>
          <cell r="E696">
            <v>10065</v>
          </cell>
          <cell r="F696" t="str">
            <v>successful</v>
          </cell>
          <cell r="G696" t="str">
            <v>US</v>
          </cell>
          <cell r="H696" t="str">
            <v>USD</v>
          </cell>
          <cell r="I696">
            <v>1476381627</v>
          </cell>
          <cell r="J696">
            <v>1473789627</v>
          </cell>
          <cell r="K696" t="b">
            <v>0</v>
          </cell>
          <cell r="L696">
            <v>69</v>
          </cell>
          <cell r="M696" t="b">
            <v>1</v>
          </cell>
          <cell r="N696" t="str">
            <v>theater/plays</v>
          </cell>
          <cell r="O696">
            <v>101</v>
          </cell>
          <cell r="P696">
            <v>145.87</v>
          </cell>
        </row>
        <row r="697">
          <cell r="B697" t="str">
            <v>THIEF</v>
          </cell>
          <cell r="C697" t="str">
            <v>"Thief," a one man touring show, a theatrical experience portraying a supernatural story about the 3 days Jesus spent in the grave.</v>
          </cell>
          <cell r="D697">
            <v>3000</v>
          </cell>
          <cell r="E697">
            <v>5739</v>
          </cell>
          <cell r="F697" t="str">
            <v>successful</v>
          </cell>
          <cell r="G697" t="str">
            <v>US</v>
          </cell>
          <cell r="H697" t="str">
            <v>USD</v>
          </cell>
          <cell r="I697">
            <v>1406876340</v>
          </cell>
          <cell r="J697">
            <v>1404190567</v>
          </cell>
          <cell r="K697" t="b">
            <v>0</v>
          </cell>
          <cell r="L697">
            <v>16</v>
          </cell>
          <cell r="M697" t="b">
            <v>1</v>
          </cell>
          <cell r="N697" t="str">
            <v>theater/plays</v>
          </cell>
          <cell r="O697">
            <v>191</v>
          </cell>
          <cell r="P697">
            <v>358.69</v>
          </cell>
        </row>
        <row r="698">
          <cell r="B698" t="str">
            <v>The Impossible Adventures Of Supernova Jones</v>
          </cell>
          <cell r="C698" t="str">
            <v>Robots, Space Battles, Mystery, and Intrigue. Nothing is Impossible...</v>
          </cell>
          <cell r="D698">
            <v>2000</v>
          </cell>
          <cell r="E698">
            <v>2804</v>
          </cell>
          <cell r="F698" t="str">
            <v>successful</v>
          </cell>
          <cell r="G698" t="str">
            <v>US</v>
          </cell>
          <cell r="H698" t="str">
            <v>USD</v>
          </cell>
          <cell r="I698">
            <v>1423720740</v>
          </cell>
          <cell r="J698">
            <v>1421081857</v>
          </cell>
          <cell r="K698" t="b">
            <v>0</v>
          </cell>
          <cell r="L698">
            <v>55</v>
          </cell>
          <cell r="M698" t="b">
            <v>1</v>
          </cell>
          <cell r="N698" t="str">
            <v>theater/plays</v>
          </cell>
          <cell r="O698">
            <v>140</v>
          </cell>
          <cell r="P698">
            <v>50.98</v>
          </cell>
        </row>
        <row r="699">
          <cell r="B699" t="str">
            <v>J. Lee Vocque's BASED ON ACTUAL EVENTS</v>
          </cell>
          <cell r="C699" t="str">
            <v>I promised my mother on her deathbed that I would tell the world MY story, so here it goes...crossing fingers, 2015 SF FRINGE</v>
          </cell>
          <cell r="D699">
            <v>978</v>
          </cell>
          <cell r="E699">
            <v>1216</v>
          </cell>
          <cell r="F699" t="str">
            <v>successful</v>
          </cell>
          <cell r="G699" t="str">
            <v>US</v>
          </cell>
          <cell r="H699" t="str">
            <v>USD</v>
          </cell>
          <cell r="I699">
            <v>1422937620</v>
          </cell>
          <cell r="J699">
            <v>1420606303</v>
          </cell>
          <cell r="K699" t="b">
            <v>0</v>
          </cell>
          <cell r="L699">
            <v>27</v>
          </cell>
          <cell r="M699" t="b">
            <v>1</v>
          </cell>
          <cell r="N699" t="str">
            <v>theater/plays</v>
          </cell>
          <cell r="O699">
            <v>124</v>
          </cell>
          <cell r="P699">
            <v>45.04</v>
          </cell>
        </row>
        <row r="700">
          <cell r="B700" t="str">
            <v>CYRIL THE SQUIRREL a magical children's theatre tour</v>
          </cell>
          <cell r="C700" t="str">
            <v>Cyril needs your help to MAKE new puppet friends to accompany him on a magical journey through storytelling, puppetry and clown.</v>
          </cell>
          <cell r="D700">
            <v>500</v>
          </cell>
          <cell r="E700">
            <v>631</v>
          </cell>
          <cell r="F700" t="str">
            <v>successful</v>
          </cell>
          <cell r="G700" t="str">
            <v>GB</v>
          </cell>
          <cell r="H700" t="str">
            <v>GBP</v>
          </cell>
          <cell r="I700">
            <v>1463743860</v>
          </cell>
          <cell r="J700">
            <v>1461151860</v>
          </cell>
          <cell r="K700" t="b">
            <v>0</v>
          </cell>
          <cell r="L700">
            <v>36</v>
          </cell>
          <cell r="M700" t="b">
            <v>1</v>
          </cell>
          <cell r="N700" t="str">
            <v>theater/plays</v>
          </cell>
          <cell r="O700">
            <v>126</v>
          </cell>
          <cell r="P700">
            <v>17.53</v>
          </cell>
        </row>
        <row r="701">
          <cell r="B701" t="str">
            <v>Pushers</v>
          </cell>
          <cell r="C701" t="str">
            <v>'Pushers' is an exciting new play and the first project for brand new theatre company, Ain't Got No Home Productions.</v>
          </cell>
          <cell r="D701">
            <v>500</v>
          </cell>
          <cell r="E701">
            <v>950</v>
          </cell>
          <cell r="F701" t="str">
            <v>successful</v>
          </cell>
          <cell r="G701" t="str">
            <v>GB</v>
          </cell>
          <cell r="H701" t="str">
            <v>GBP</v>
          </cell>
          <cell r="I701">
            <v>1408106352</v>
          </cell>
          <cell r="J701">
            <v>1406896752</v>
          </cell>
          <cell r="K701" t="b">
            <v>0</v>
          </cell>
          <cell r="L701">
            <v>19</v>
          </cell>
          <cell r="M701" t="b">
            <v>1</v>
          </cell>
          <cell r="N701" t="str">
            <v>theater/plays</v>
          </cell>
          <cell r="O701">
            <v>190</v>
          </cell>
          <cell r="P701">
            <v>50</v>
          </cell>
        </row>
        <row r="702">
          <cell r="B702" t="str">
            <v>Foolish Mortals present Shakespeare's Twelfth Night</v>
          </cell>
          <cell r="C702" t="str">
            <v>A new production of Twelfth Night with an ambitious and enthusiastic group of high school students who love Shakespeare and teamwork.</v>
          </cell>
          <cell r="D702">
            <v>500</v>
          </cell>
          <cell r="E702">
            <v>695</v>
          </cell>
          <cell r="F702" t="str">
            <v>successful</v>
          </cell>
          <cell r="G702" t="str">
            <v>US</v>
          </cell>
          <cell r="H702" t="str">
            <v>USD</v>
          </cell>
          <cell r="I702">
            <v>1477710000</v>
          </cell>
          <cell r="J702">
            <v>1475248279</v>
          </cell>
          <cell r="K702" t="b">
            <v>0</v>
          </cell>
          <cell r="L702">
            <v>12</v>
          </cell>
          <cell r="M702" t="b">
            <v>1</v>
          </cell>
          <cell r="N702" t="str">
            <v>theater/plays</v>
          </cell>
          <cell r="O702">
            <v>139</v>
          </cell>
          <cell r="P702">
            <v>57.92</v>
          </cell>
        </row>
        <row r="703">
          <cell r="B703" t="str">
            <v>Upstart Crows of Santa Fe Stage Weapons</v>
          </cell>
          <cell r="C703" t="str">
            <v>Help the Upstart Crows of Santa Fe bring Shakespeare's Julius Caesar to life with quality wooden stage swords!</v>
          </cell>
          <cell r="D703">
            <v>250</v>
          </cell>
          <cell r="E703">
            <v>505</v>
          </cell>
          <cell r="F703" t="str">
            <v>successful</v>
          </cell>
          <cell r="G703" t="str">
            <v>US</v>
          </cell>
          <cell r="H703" t="str">
            <v>USD</v>
          </cell>
          <cell r="I703">
            <v>1436551200</v>
          </cell>
          <cell r="J703">
            <v>1435181628</v>
          </cell>
          <cell r="K703" t="b">
            <v>0</v>
          </cell>
          <cell r="L703">
            <v>17</v>
          </cell>
          <cell r="M703" t="b">
            <v>1</v>
          </cell>
          <cell r="N703" t="str">
            <v>theater/plays</v>
          </cell>
          <cell r="O703">
            <v>202</v>
          </cell>
          <cell r="P703">
            <v>29.71</v>
          </cell>
        </row>
        <row r="704">
          <cell r="B704" t="str">
            <v>Uncalled For Presents: Playday Mayday in Toronto!</v>
          </cell>
          <cell r="C704" t="str">
            <v>Uncalled For is finally bringing their latest work of intelligently reckless stream-of-consciousness sketch comedy to Toronto.</v>
          </cell>
          <cell r="D704">
            <v>10000</v>
          </cell>
          <cell r="E704">
            <v>10338</v>
          </cell>
          <cell r="F704" t="str">
            <v>successful</v>
          </cell>
          <cell r="G704" t="str">
            <v>CA</v>
          </cell>
          <cell r="H704" t="str">
            <v>CAD</v>
          </cell>
          <cell r="I704">
            <v>1476158340</v>
          </cell>
          <cell r="J704">
            <v>1472594585</v>
          </cell>
          <cell r="K704" t="b">
            <v>0</v>
          </cell>
          <cell r="L704">
            <v>114</v>
          </cell>
          <cell r="M704" t="b">
            <v>1</v>
          </cell>
          <cell r="N704" t="str">
            <v>theater/plays</v>
          </cell>
          <cell r="O704">
            <v>103</v>
          </cell>
          <cell r="P704">
            <v>90.68</v>
          </cell>
        </row>
        <row r="705">
          <cell r="B705" t="str">
            <v>SHE! Is History!</v>
          </cell>
          <cell r="C705" t="str">
            <v>Why Do We Know More About Kim Kardashian Than Abigail Adams?  Let's produce and publish a play about women who MAKE and MADE history!</v>
          </cell>
          <cell r="D705">
            <v>5000</v>
          </cell>
          <cell r="E705">
            <v>5116.18</v>
          </cell>
          <cell r="F705" t="str">
            <v>successful</v>
          </cell>
          <cell r="G705" t="str">
            <v>US</v>
          </cell>
          <cell r="H705" t="str">
            <v>USD</v>
          </cell>
          <cell r="I705">
            <v>1471921637</v>
          </cell>
          <cell r="J705">
            <v>1469329637</v>
          </cell>
          <cell r="K705" t="b">
            <v>0</v>
          </cell>
          <cell r="L705">
            <v>93</v>
          </cell>
          <cell r="M705" t="b">
            <v>1</v>
          </cell>
          <cell r="N705" t="str">
            <v>theater/plays</v>
          </cell>
          <cell r="O705">
            <v>102</v>
          </cell>
          <cell r="P705">
            <v>55.01</v>
          </cell>
        </row>
        <row r="706">
          <cell r="B706" t="str">
            <v>Crooked Tree Theatre Presents Family Duels</v>
          </cell>
          <cell r="C706" t="str">
            <v>Family Duels is a tragicomedy about family, filth, fraud and fornication. Please help us bring Crooked Tree to the Camden Fringe.</v>
          </cell>
          <cell r="D706">
            <v>2000</v>
          </cell>
          <cell r="E706">
            <v>2060</v>
          </cell>
          <cell r="F706" t="str">
            <v>successful</v>
          </cell>
          <cell r="G706" t="str">
            <v>GB</v>
          </cell>
          <cell r="H706" t="str">
            <v>GBP</v>
          </cell>
          <cell r="I706">
            <v>1439136000</v>
          </cell>
          <cell r="J706">
            <v>1436972472</v>
          </cell>
          <cell r="K706" t="b">
            <v>0</v>
          </cell>
          <cell r="L706">
            <v>36</v>
          </cell>
          <cell r="M706" t="b">
            <v>1</v>
          </cell>
          <cell r="N706" t="str">
            <v>theater/plays</v>
          </cell>
          <cell r="O706">
            <v>103</v>
          </cell>
          <cell r="P706">
            <v>57.22</v>
          </cell>
        </row>
        <row r="707">
          <cell r="B707" t="str">
            <v>Spotlight Youth Theater Production of Wizard</v>
          </cell>
          <cell r="C707" t="str">
            <v>The Spotlight Youth Theater is a program where every participant has a moment in the spotlight.</v>
          </cell>
          <cell r="D707">
            <v>3500</v>
          </cell>
          <cell r="E707">
            <v>4450</v>
          </cell>
          <cell r="F707" t="str">
            <v>successful</v>
          </cell>
          <cell r="G707" t="str">
            <v>US</v>
          </cell>
          <cell r="H707" t="str">
            <v>USD</v>
          </cell>
          <cell r="I707">
            <v>1461108450</v>
          </cell>
          <cell r="J707">
            <v>1455928050</v>
          </cell>
          <cell r="K707" t="b">
            <v>0</v>
          </cell>
          <cell r="L707">
            <v>61</v>
          </cell>
          <cell r="M707" t="b">
            <v>1</v>
          </cell>
          <cell r="N707" t="str">
            <v>theater/plays</v>
          </cell>
          <cell r="O707">
            <v>127</v>
          </cell>
          <cell r="P707">
            <v>72.95</v>
          </cell>
        </row>
        <row r="708">
          <cell r="B708" t="str">
            <v>Venus in Fur, Los Angeles.</v>
          </cell>
          <cell r="C708" t="str">
            <v>Venus in Fur, By David Ives.</v>
          </cell>
          <cell r="D708">
            <v>3000</v>
          </cell>
          <cell r="E708">
            <v>3030</v>
          </cell>
          <cell r="F708" t="str">
            <v>successful</v>
          </cell>
          <cell r="G708" t="str">
            <v>US</v>
          </cell>
          <cell r="H708" t="str">
            <v>USD</v>
          </cell>
          <cell r="I708">
            <v>1426864032</v>
          </cell>
          <cell r="J708">
            <v>1424275632</v>
          </cell>
          <cell r="K708" t="b">
            <v>0</v>
          </cell>
          <cell r="L708">
            <v>47</v>
          </cell>
          <cell r="M708" t="b">
            <v>1</v>
          </cell>
          <cell r="N708" t="str">
            <v>theater/plays</v>
          </cell>
          <cell r="O708">
            <v>101</v>
          </cell>
          <cell r="P708">
            <v>64.47</v>
          </cell>
        </row>
        <row r="709">
          <cell r="B709" t="str">
            <v>Publicity for "When Yellow Were the Stars on Earth"</v>
          </cell>
          <cell r="C709" t="str">
            <v>Amidst the atrocities of WWII, two women transcend enemy lines to make the ultimate heroic sacrifice.</v>
          </cell>
          <cell r="D709">
            <v>10000</v>
          </cell>
          <cell r="E709">
            <v>12178</v>
          </cell>
          <cell r="F709" t="str">
            <v>successful</v>
          </cell>
          <cell r="G709" t="str">
            <v>US</v>
          </cell>
          <cell r="H709" t="str">
            <v>USD</v>
          </cell>
          <cell r="I709">
            <v>1474426800</v>
          </cell>
          <cell r="J709">
            <v>1471976529</v>
          </cell>
          <cell r="K709" t="b">
            <v>0</v>
          </cell>
          <cell r="L709">
            <v>17</v>
          </cell>
          <cell r="M709" t="b">
            <v>1</v>
          </cell>
          <cell r="N709" t="str">
            <v>theater/plays</v>
          </cell>
          <cell r="O709">
            <v>122</v>
          </cell>
          <cell r="P709">
            <v>716.35</v>
          </cell>
        </row>
        <row r="710">
          <cell r="B710" t="str">
            <v>An Evening of Original One Acts</v>
          </cell>
          <cell r="C710" t="str">
            <v>Original plays written, performed, and produced by young and diverse theater artists - alumni from Hostos Lincoln Academy in the Bronx.</v>
          </cell>
          <cell r="D710">
            <v>2800</v>
          </cell>
          <cell r="E710">
            <v>3175</v>
          </cell>
          <cell r="F710" t="str">
            <v>successful</v>
          </cell>
          <cell r="G710" t="str">
            <v>US</v>
          </cell>
          <cell r="H710" t="str">
            <v>USD</v>
          </cell>
          <cell r="I710">
            <v>1461857045</v>
          </cell>
          <cell r="J710">
            <v>1459265045</v>
          </cell>
          <cell r="K710" t="b">
            <v>0</v>
          </cell>
          <cell r="L710">
            <v>63</v>
          </cell>
          <cell r="M710" t="b">
            <v>1</v>
          </cell>
          <cell r="N710" t="str">
            <v>theater/plays</v>
          </cell>
          <cell r="O710">
            <v>113</v>
          </cell>
          <cell r="P710">
            <v>50.4</v>
          </cell>
        </row>
        <row r="711">
          <cell r="B711" t="str">
            <v>She Kills Monsters</v>
          </cell>
          <cell r="C711" t="str">
            <v>The New Artist's Circle is a theatre company dedicated to bringing the arts to young people.</v>
          </cell>
          <cell r="D711">
            <v>250</v>
          </cell>
          <cell r="E711">
            <v>375</v>
          </cell>
          <cell r="F711" t="str">
            <v>successful</v>
          </cell>
          <cell r="G711" t="str">
            <v>US</v>
          </cell>
          <cell r="H711" t="str">
            <v>USD</v>
          </cell>
          <cell r="I711">
            <v>1468618680</v>
          </cell>
          <cell r="J711">
            <v>1465345902</v>
          </cell>
          <cell r="K711" t="b">
            <v>0</v>
          </cell>
          <cell r="L711">
            <v>9</v>
          </cell>
          <cell r="M711" t="b">
            <v>1</v>
          </cell>
          <cell r="N711" t="str">
            <v>theater/plays</v>
          </cell>
          <cell r="O711">
            <v>150</v>
          </cell>
          <cell r="P711">
            <v>41.67</v>
          </cell>
        </row>
        <row r="712">
          <cell r="B712" t="str">
            <v>Different is Dangerous</v>
          </cell>
          <cell r="C712" t="str">
            <v>Fast paced, two hander which uses headphone verbatim technique to give an insight into the everyday lives of Leeds city locals.</v>
          </cell>
          <cell r="D712">
            <v>500</v>
          </cell>
          <cell r="E712">
            <v>1073</v>
          </cell>
          <cell r="F712" t="str">
            <v>successful</v>
          </cell>
          <cell r="G712" t="str">
            <v>GB</v>
          </cell>
          <cell r="H712" t="str">
            <v>GBP</v>
          </cell>
          <cell r="I712">
            <v>1409515200</v>
          </cell>
          <cell r="J712">
            <v>1405971690</v>
          </cell>
          <cell r="K712" t="b">
            <v>0</v>
          </cell>
          <cell r="L712">
            <v>30</v>
          </cell>
          <cell r="M712" t="b">
            <v>1</v>
          </cell>
          <cell r="N712" t="str">
            <v>theater/plays</v>
          </cell>
          <cell r="O712">
            <v>215</v>
          </cell>
          <cell r="P712">
            <v>35.770000000000003</v>
          </cell>
        </row>
        <row r="713">
          <cell r="B713" t="str">
            <v>Dandelion Theatre: 'Body Awareness' by Annie Baker</v>
          </cell>
          <cell r="C713" t="str">
            <v>Raising funds for Dandelion Theatre's Chicago production of 'Body Awareness' by the Pulitzer Prize-winning playwright Annie Baker.</v>
          </cell>
          <cell r="D713">
            <v>2000</v>
          </cell>
          <cell r="E713">
            <v>2041</v>
          </cell>
          <cell r="F713" t="str">
            <v>successful</v>
          </cell>
          <cell r="G713" t="str">
            <v>US</v>
          </cell>
          <cell r="H713" t="str">
            <v>USD</v>
          </cell>
          <cell r="I713">
            <v>1415253540</v>
          </cell>
          <cell r="J713">
            <v>1413432331</v>
          </cell>
          <cell r="K713" t="b">
            <v>0</v>
          </cell>
          <cell r="L713">
            <v>23</v>
          </cell>
          <cell r="M713" t="b">
            <v>1</v>
          </cell>
          <cell r="N713" t="str">
            <v>theater/plays</v>
          </cell>
          <cell r="O713">
            <v>102</v>
          </cell>
          <cell r="P713">
            <v>88.74</v>
          </cell>
        </row>
        <row r="714">
          <cell r="B714" t="str">
            <v>King Sisyphus</v>
          </cell>
          <cell r="C714" t="str">
            <v>A modern telling of the Greek myth. Sisyphus defies the Gods and attempts to change the world order... but can he overcome his fate?</v>
          </cell>
          <cell r="D714">
            <v>4900</v>
          </cell>
          <cell r="E714">
            <v>4900</v>
          </cell>
          <cell r="F714" t="str">
            <v>successful</v>
          </cell>
          <cell r="G714" t="str">
            <v>US</v>
          </cell>
          <cell r="H714" t="str">
            <v>USD</v>
          </cell>
          <cell r="I714">
            <v>1426883220</v>
          </cell>
          <cell r="J714">
            <v>1425067296</v>
          </cell>
          <cell r="K714" t="b">
            <v>0</v>
          </cell>
          <cell r="L714">
            <v>33</v>
          </cell>
          <cell r="M714" t="b">
            <v>1</v>
          </cell>
          <cell r="N714" t="str">
            <v>theater/plays</v>
          </cell>
          <cell r="O714">
            <v>100</v>
          </cell>
          <cell r="P714">
            <v>148.47999999999999</v>
          </cell>
        </row>
        <row r="715">
          <cell r="B715" t="str">
            <v>Be Prepared</v>
          </cell>
          <cell r="C715" t="str">
            <v>Help us get actor-writer Ian Bonar's debut play - a hilarious, heartbreaking story of grief and loss - to the 2016 Edinburgh Fringe.</v>
          </cell>
          <cell r="D715">
            <v>2000</v>
          </cell>
          <cell r="E715">
            <v>2020</v>
          </cell>
          <cell r="F715" t="str">
            <v>successful</v>
          </cell>
          <cell r="G715" t="str">
            <v>GB</v>
          </cell>
          <cell r="H715" t="str">
            <v>GBP</v>
          </cell>
          <cell r="I715">
            <v>1469016131</v>
          </cell>
          <cell r="J715">
            <v>1466424131</v>
          </cell>
          <cell r="K715" t="b">
            <v>0</v>
          </cell>
          <cell r="L715">
            <v>39</v>
          </cell>
          <cell r="M715" t="b">
            <v>1</v>
          </cell>
          <cell r="N715" t="str">
            <v>theater/plays</v>
          </cell>
          <cell r="O715">
            <v>101</v>
          </cell>
          <cell r="P715">
            <v>51.79</v>
          </cell>
        </row>
        <row r="716">
          <cell r="B716" t="str">
            <v>Score</v>
          </cell>
          <cell r="C716" t="str">
            <v>Score is a musical play inspired by true stories of parents who have recovered from addiction and regained their children.</v>
          </cell>
          <cell r="D716">
            <v>300</v>
          </cell>
          <cell r="E716">
            <v>340</v>
          </cell>
          <cell r="F716" t="str">
            <v>successful</v>
          </cell>
          <cell r="G716" t="str">
            <v>GB</v>
          </cell>
          <cell r="H716" t="str">
            <v>GBP</v>
          </cell>
          <cell r="I716">
            <v>1414972800</v>
          </cell>
          <cell r="J716">
            <v>1412629704</v>
          </cell>
          <cell r="K716" t="b">
            <v>0</v>
          </cell>
          <cell r="L716">
            <v>17</v>
          </cell>
          <cell r="M716" t="b">
            <v>1</v>
          </cell>
          <cell r="N716" t="str">
            <v>theater/plays</v>
          </cell>
          <cell r="O716">
            <v>113</v>
          </cell>
          <cell r="P716">
            <v>20</v>
          </cell>
        </row>
        <row r="717">
          <cell r="B717" t="str">
            <v>REBATEnsemble Presents: ICONS - The Martin Show</v>
          </cell>
          <cell r="C717" t="str">
            <v>Meet the Martins; a modern family dealing with modern issues in a way that is as All-American as apple pie, James Dean and repression.</v>
          </cell>
          <cell r="D717">
            <v>300</v>
          </cell>
          <cell r="E717">
            <v>312</v>
          </cell>
          <cell r="F717" t="str">
            <v>successful</v>
          </cell>
          <cell r="G717" t="str">
            <v>US</v>
          </cell>
          <cell r="H717" t="str">
            <v>USD</v>
          </cell>
          <cell r="I717">
            <v>1414378800</v>
          </cell>
          <cell r="J717">
            <v>1412836990</v>
          </cell>
          <cell r="K717" t="b">
            <v>0</v>
          </cell>
          <cell r="L717">
            <v>6</v>
          </cell>
          <cell r="M717" t="b">
            <v>1</v>
          </cell>
          <cell r="N717" t="str">
            <v>theater/plays</v>
          </cell>
          <cell r="O717">
            <v>104</v>
          </cell>
          <cell r="P717">
            <v>52</v>
          </cell>
        </row>
        <row r="718">
          <cell r="B718" t="str">
            <v>PCSF's Biannual 24-Hour Play Festival</v>
          </cell>
          <cell r="C718" t="str">
            <v>8 ten-minute plays, written, directed, rehearsed, and fully produced in only 24 hours! Are we crazy? You bet we are!</v>
          </cell>
          <cell r="D718">
            <v>1800</v>
          </cell>
          <cell r="E718">
            <v>2076</v>
          </cell>
          <cell r="F718" t="str">
            <v>successful</v>
          </cell>
          <cell r="G718" t="str">
            <v>US</v>
          </cell>
          <cell r="H718" t="str">
            <v>USD</v>
          </cell>
          <cell r="I718">
            <v>1431831600</v>
          </cell>
          <cell r="J718">
            <v>1430761243</v>
          </cell>
          <cell r="K718" t="b">
            <v>0</v>
          </cell>
          <cell r="L718">
            <v>39</v>
          </cell>
          <cell r="M718" t="b">
            <v>1</v>
          </cell>
          <cell r="N718" t="str">
            <v>theater/plays</v>
          </cell>
          <cell r="O718">
            <v>115</v>
          </cell>
          <cell r="P718">
            <v>53.23</v>
          </cell>
        </row>
        <row r="719">
          <cell r="B719" t="str">
            <v>Measure for Measure</v>
          </cell>
          <cell r="C719" t="str">
            <v>Bare Theatre takes on Shakespeare's most notorious "problem play," which asks how far we are willing to go to do what is right.</v>
          </cell>
          <cell r="D719">
            <v>2000</v>
          </cell>
          <cell r="E719">
            <v>2257</v>
          </cell>
          <cell r="F719" t="str">
            <v>successful</v>
          </cell>
          <cell r="G719" t="str">
            <v>US</v>
          </cell>
          <cell r="H719" t="str">
            <v>USD</v>
          </cell>
          <cell r="I719">
            <v>1426539600</v>
          </cell>
          <cell r="J719">
            <v>1424296822</v>
          </cell>
          <cell r="K719" t="b">
            <v>0</v>
          </cell>
          <cell r="L719">
            <v>57</v>
          </cell>
          <cell r="M719" t="b">
            <v>1</v>
          </cell>
          <cell r="N719" t="str">
            <v>theater/plays</v>
          </cell>
          <cell r="O719">
            <v>113</v>
          </cell>
          <cell r="P719">
            <v>39.6</v>
          </cell>
        </row>
        <row r="720">
          <cell r="B720" t="str">
            <v>Civil Rogues</v>
          </cell>
          <cell r="C720" t="str">
            <v>A new comedy about what happened to a band of foolhardy actors when the Puritans closed the theatres in the 1640s.</v>
          </cell>
          <cell r="D720">
            <v>1500</v>
          </cell>
          <cell r="E720">
            <v>1918</v>
          </cell>
          <cell r="F720" t="str">
            <v>successful</v>
          </cell>
          <cell r="G720" t="str">
            <v>GB</v>
          </cell>
          <cell r="H720" t="str">
            <v>GBP</v>
          </cell>
          <cell r="I720">
            <v>1403382680</v>
          </cell>
          <cell r="J720">
            <v>1400790680</v>
          </cell>
          <cell r="K720" t="b">
            <v>0</v>
          </cell>
          <cell r="L720">
            <v>56</v>
          </cell>
          <cell r="M720" t="b">
            <v>1</v>
          </cell>
          <cell r="N720" t="str">
            <v>theater/plays</v>
          </cell>
          <cell r="O720">
            <v>128</v>
          </cell>
          <cell r="P720">
            <v>34.25</v>
          </cell>
        </row>
        <row r="721">
          <cell r="B721" t="str">
            <v>Georgia - the full cast production</v>
          </cell>
          <cell r="C721" t="str">
            <v>Georgia is a play that looks at the taboo topic of rape in a relationship.  It's a play about perspectives and various viewpoints.</v>
          </cell>
          <cell r="D721">
            <v>1500</v>
          </cell>
          <cell r="E721">
            <v>2140</v>
          </cell>
          <cell r="F721" t="str">
            <v>successful</v>
          </cell>
          <cell r="G721" t="str">
            <v>US</v>
          </cell>
          <cell r="H721" t="str">
            <v>USD</v>
          </cell>
          <cell r="I721">
            <v>1436562000</v>
          </cell>
          <cell r="J721">
            <v>1434440227</v>
          </cell>
          <cell r="K721" t="b">
            <v>0</v>
          </cell>
          <cell r="L721">
            <v>13</v>
          </cell>
          <cell r="M721" t="b">
            <v>1</v>
          </cell>
          <cell r="N721" t="str">
            <v>theater/plays</v>
          </cell>
          <cell r="O721">
            <v>143</v>
          </cell>
          <cell r="P721">
            <v>164.62</v>
          </cell>
        </row>
        <row r="722">
          <cell r="B722" t="str">
            <v>FIX THE FITZ</v>
          </cell>
          <cell r="C722" t="str">
            <v>One of Australia's greatest theatres needs your help. Please help us refurnish, fit out and restore this legendary storytelling venue.</v>
          </cell>
          <cell r="D722">
            <v>10000</v>
          </cell>
          <cell r="E722">
            <v>11880</v>
          </cell>
          <cell r="F722" t="str">
            <v>successful</v>
          </cell>
          <cell r="G722" t="str">
            <v>AU</v>
          </cell>
          <cell r="H722" t="str">
            <v>AUD</v>
          </cell>
          <cell r="I722">
            <v>1420178188</v>
          </cell>
          <cell r="J722">
            <v>1418709388</v>
          </cell>
          <cell r="K722" t="b">
            <v>0</v>
          </cell>
          <cell r="L722">
            <v>95</v>
          </cell>
          <cell r="M722" t="b">
            <v>1</v>
          </cell>
          <cell r="N722" t="str">
            <v>theater/plays</v>
          </cell>
          <cell r="O722">
            <v>119</v>
          </cell>
          <cell r="P722">
            <v>125.05</v>
          </cell>
        </row>
        <row r="723">
          <cell r="B723" t="str">
            <v>Old Trunk - Edinburgh 2014</v>
          </cell>
          <cell r="C723" t="str">
            <v>Critically-acclaimed new-writing company Old Trunk make their Edinburgh debut alternating their two darkly comic plays.</v>
          </cell>
          <cell r="D723">
            <v>3000</v>
          </cell>
          <cell r="E723">
            <v>4150</v>
          </cell>
          <cell r="F723" t="str">
            <v>successful</v>
          </cell>
          <cell r="G723" t="str">
            <v>GB</v>
          </cell>
          <cell r="H723" t="str">
            <v>GBP</v>
          </cell>
          <cell r="I723">
            <v>1404671466</v>
          </cell>
          <cell r="J723">
            <v>1402079466</v>
          </cell>
          <cell r="K723" t="b">
            <v>0</v>
          </cell>
          <cell r="L723">
            <v>80</v>
          </cell>
          <cell r="M723" t="b">
            <v>1</v>
          </cell>
          <cell r="N723" t="str">
            <v>theater/plays</v>
          </cell>
          <cell r="O723">
            <v>138</v>
          </cell>
          <cell r="P723">
            <v>51.88</v>
          </cell>
        </row>
        <row r="724">
          <cell r="B724" t="str">
            <v>The Faculty Lounge</v>
          </cell>
          <cell r="C724" t="str">
            <v>Join 5 high school teachers in the lounge of every high school in America.  Hear what they never say in the classroom.</v>
          </cell>
          <cell r="D724">
            <v>3350</v>
          </cell>
          <cell r="E724">
            <v>5358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1404403381</v>
          </cell>
          <cell r="J724">
            <v>1401811381</v>
          </cell>
          <cell r="K724" t="b">
            <v>0</v>
          </cell>
          <cell r="L724">
            <v>133</v>
          </cell>
          <cell r="M724" t="b">
            <v>1</v>
          </cell>
          <cell r="N724" t="str">
            <v>theater/plays</v>
          </cell>
          <cell r="O724">
            <v>160</v>
          </cell>
          <cell r="P724">
            <v>40.29</v>
          </cell>
        </row>
        <row r="725">
          <cell r="B725" t="str">
            <v>Macbeth in the Basement</v>
          </cell>
          <cell r="C725" t="str">
            <v>MACBETH IN THE BASEMENT will premiere at the Capital Fringe Festival in July 2016. A teenage kingâ€™s rise and fall in a vicious game.</v>
          </cell>
          <cell r="D725">
            <v>2500</v>
          </cell>
          <cell r="E725">
            <v>2856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1466014499</v>
          </cell>
          <cell r="J725">
            <v>1463422499</v>
          </cell>
          <cell r="K725" t="b">
            <v>0</v>
          </cell>
          <cell r="L725">
            <v>44</v>
          </cell>
          <cell r="M725" t="b">
            <v>1</v>
          </cell>
          <cell r="N725" t="str">
            <v>theater/plays</v>
          </cell>
          <cell r="O725">
            <v>114</v>
          </cell>
          <cell r="P725">
            <v>64.91</v>
          </cell>
        </row>
        <row r="726">
          <cell r="B726" t="str">
            <v>An Evening with Sarah Pettyfer</v>
          </cell>
          <cell r="C726" t="str">
            <v>We're trying to get our play, "An Evening With Sarah Pettyfer," to the  Orlando Fringe Festival. The only thing is...we need your help!</v>
          </cell>
          <cell r="D726">
            <v>1650</v>
          </cell>
          <cell r="E726">
            <v>1660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1454431080</v>
          </cell>
          <cell r="J726">
            <v>1451839080</v>
          </cell>
          <cell r="K726" t="b">
            <v>0</v>
          </cell>
          <cell r="L726">
            <v>30</v>
          </cell>
          <cell r="M726" t="b">
            <v>1</v>
          </cell>
          <cell r="N726" t="str">
            <v>theater/plays</v>
          </cell>
          <cell r="O726">
            <v>101</v>
          </cell>
          <cell r="P726">
            <v>55.33</v>
          </cell>
        </row>
        <row r="727">
          <cell r="B727" t="str">
            <v>Might As Well Live: Dorothy Parker Does Hollywood Fringe</v>
          </cell>
          <cell r="C727" t="str">
            <v>Dorothy Parker's unforgettable characters come to life onstage in "Might As Well Live" at the 2015 Hollywood Fringe Festival.</v>
          </cell>
          <cell r="D727">
            <v>3000</v>
          </cell>
          <cell r="E727">
            <v>4656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1433314740</v>
          </cell>
          <cell r="J727">
            <v>1430600401</v>
          </cell>
          <cell r="K727" t="b">
            <v>0</v>
          </cell>
          <cell r="L727">
            <v>56</v>
          </cell>
          <cell r="M727" t="b">
            <v>1</v>
          </cell>
          <cell r="N727" t="str">
            <v>theater/plays</v>
          </cell>
          <cell r="O727">
            <v>155</v>
          </cell>
          <cell r="P727">
            <v>83.14</v>
          </cell>
        </row>
        <row r="728">
          <cell r="B728" t="str">
            <v>Jericho Creek</v>
          </cell>
          <cell r="C728" t="str">
            <v>Jericho Creek is an original production by Fledgling Theatre Company which will be performed at The Cockpit Theatre in July 2015</v>
          </cell>
          <cell r="D728">
            <v>2000</v>
          </cell>
          <cell r="E728">
            <v>2555</v>
          </cell>
          <cell r="F728" t="str">
            <v>successful</v>
          </cell>
          <cell r="G728" t="str">
            <v>GB</v>
          </cell>
          <cell r="H728" t="str">
            <v>GBP</v>
          </cell>
          <cell r="I728">
            <v>1435185252</v>
          </cell>
          <cell r="J728">
            <v>1432593252</v>
          </cell>
          <cell r="K728" t="b">
            <v>0</v>
          </cell>
          <cell r="L728">
            <v>66</v>
          </cell>
          <cell r="M728" t="b">
            <v>1</v>
          </cell>
          <cell r="N728" t="str">
            <v>theater/plays</v>
          </cell>
          <cell r="O728">
            <v>128</v>
          </cell>
          <cell r="P728">
            <v>38.71</v>
          </cell>
        </row>
        <row r="729">
          <cell r="B729" t="str">
            <v>Gorilla Theater Productions Presents: Phase 3</v>
          </cell>
          <cell r="C729" t="str">
            <v>GTP has been protected financially by The Director since 2012. Now it's time for the community. Do you want GTP? Are we worth it?</v>
          </cell>
          <cell r="D729">
            <v>3000</v>
          </cell>
          <cell r="E729">
            <v>3636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1429286400</v>
          </cell>
          <cell r="J729">
            <v>1427221560</v>
          </cell>
          <cell r="K729" t="b">
            <v>0</v>
          </cell>
          <cell r="L729">
            <v>29</v>
          </cell>
          <cell r="M729" t="b">
            <v>1</v>
          </cell>
          <cell r="N729" t="str">
            <v>theater/plays</v>
          </cell>
          <cell r="O729">
            <v>121</v>
          </cell>
          <cell r="P729">
            <v>125.38</v>
          </cell>
        </row>
        <row r="730">
          <cell r="B730" t="str">
            <v>"Oh, the Humanity" at the Tabard Theatre this September</v>
          </cell>
          <cell r="C730" t="str">
            <v>A brilliant play by Will Eno. An exciting, young theatre company. A production that promises to wow. You wouldn't want to miss it.</v>
          </cell>
          <cell r="D730">
            <v>5000</v>
          </cell>
          <cell r="E730">
            <v>5635</v>
          </cell>
          <cell r="F730" t="str">
            <v>successful</v>
          </cell>
          <cell r="G730" t="str">
            <v>GB</v>
          </cell>
          <cell r="H730" t="str">
            <v>GBP</v>
          </cell>
          <cell r="I730">
            <v>1400965200</v>
          </cell>
          <cell r="J730">
            <v>1398352531</v>
          </cell>
          <cell r="K730" t="b">
            <v>0</v>
          </cell>
          <cell r="L730">
            <v>72</v>
          </cell>
          <cell r="M730" t="b">
            <v>1</v>
          </cell>
          <cell r="N730" t="str">
            <v>theater/plays</v>
          </cell>
          <cell r="O730">
            <v>113</v>
          </cell>
          <cell r="P730">
            <v>78.260000000000005</v>
          </cell>
        </row>
        <row r="731">
          <cell r="B731" t="str">
            <v>2016 Next Stage Residents Class Presents: When She Had Wings</v>
          </cell>
          <cell r="C731" t="str">
            <v>The 2016 Resident class is producing a family play about one kid's quest to fly. Help us inspire the next generation of theatre lovers!</v>
          </cell>
          <cell r="D731">
            <v>1000</v>
          </cell>
          <cell r="E731">
            <v>1275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1460574924</v>
          </cell>
          <cell r="J731">
            <v>1457982924</v>
          </cell>
          <cell r="K731" t="b">
            <v>0</v>
          </cell>
          <cell r="L731">
            <v>27</v>
          </cell>
          <cell r="M731" t="b">
            <v>1</v>
          </cell>
          <cell r="N731" t="str">
            <v>theater/plays</v>
          </cell>
          <cell r="O731">
            <v>128</v>
          </cell>
          <cell r="P731">
            <v>47.22</v>
          </cell>
        </row>
        <row r="732">
          <cell r="B732" t="str">
            <v>William Shakespeare's The Tempest</v>
          </cell>
          <cell r="C732" t="str">
            <v>Shakespeare Company at UCLA presents The Tempest under the stars in the Fowler Museum Amphitheater. Bring your blankets and enjoy!</v>
          </cell>
          <cell r="D732">
            <v>500</v>
          </cell>
          <cell r="E732">
            <v>791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1431928784</v>
          </cell>
          <cell r="J732">
            <v>1430114384</v>
          </cell>
          <cell r="K732" t="b">
            <v>0</v>
          </cell>
          <cell r="L732">
            <v>10</v>
          </cell>
          <cell r="M732" t="b">
            <v>1</v>
          </cell>
          <cell r="N732" t="str">
            <v>theater/plays</v>
          </cell>
          <cell r="O732">
            <v>158</v>
          </cell>
          <cell r="P732">
            <v>79.099999999999994</v>
          </cell>
        </row>
        <row r="733">
          <cell r="B733" t="str">
            <v>The Man from Willow's Brook, a new play by Kevin Kordis</v>
          </cell>
          <cell r="C733" t="str">
            <v>We have the Blackbox Fellowship at Boston Playwright's Theatre, now all we need is your support to produce Kevin's new play!</v>
          </cell>
          <cell r="D733">
            <v>3800</v>
          </cell>
          <cell r="E733">
            <v>4000.22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1445818397</v>
          </cell>
          <cell r="J733">
            <v>1442794397</v>
          </cell>
          <cell r="K733" t="b">
            <v>0</v>
          </cell>
          <cell r="L733">
            <v>35</v>
          </cell>
          <cell r="M733" t="b">
            <v>1</v>
          </cell>
          <cell r="N733" t="str">
            <v>theater/plays</v>
          </cell>
          <cell r="O733">
            <v>105</v>
          </cell>
          <cell r="P733">
            <v>114.29</v>
          </cell>
        </row>
        <row r="734">
          <cell r="B734" t="str">
            <v>Not Your Garden Variety Theater</v>
          </cell>
          <cell r="C734" t="str">
            <v>We need your help purchasing a stage for our production of the Wizard of Oz! This program is helping children with autism. Thank you!</v>
          </cell>
          <cell r="D734">
            <v>1500</v>
          </cell>
          <cell r="E734">
            <v>1500</v>
          </cell>
          <cell r="F734" t="str">
            <v>successful</v>
          </cell>
          <cell r="G734" t="str">
            <v>US</v>
          </cell>
          <cell r="H734" t="str">
            <v>USD</v>
          </cell>
          <cell r="I734">
            <v>1408252260</v>
          </cell>
          <cell r="J734">
            <v>1406580436</v>
          </cell>
          <cell r="K734" t="b">
            <v>0</v>
          </cell>
          <cell r="L734">
            <v>29</v>
          </cell>
          <cell r="M734" t="b">
            <v>1</v>
          </cell>
          <cell r="N734" t="str">
            <v>theater/plays</v>
          </cell>
          <cell r="O734">
            <v>100</v>
          </cell>
          <cell r="P734">
            <v>51.72</v>
          </cell>
        </row>
        <row r="735">
          <cell r="B735" t="str">
            <v>Special in a Bad Way</v>
          </cell>
          <cell r="C735" t="str">
            <v>"Special in a Bad Way" is a comedy that questions American Public Schools in their treatment of the so called, 'learning disabled.'</v>
          </cell>
          <cell r="D735">
            <v>400</v>
          </cell>
          <cell r="E735">
            <v>400</v>
          </cell>
          <cell r="F735" t="str">
            <v>successful</v>
          </cell>
          <cell r="G735" t="str">
            <v>US</v>
          </cell>
          <cell r="H735" t="str">
            <v>USD</v>
          </cell>
          <cell r="I735">
            <v>1480140000</v>
          </cell>
          <cell r="J735">
            <v>1479186575</v>
          </cell>
          <cell r="K735" t="b">
            <v>0</v>
          </cell>
          <cell r="L735">
            <v>13</v>
          </cell>
          <cell r="M735" t="b">
            <v>1</v>
          </cell>
          <cell r="N735" t="str">
            <v>theater/plays</v>
          </cell>
          <cell r="O735">
            <v>100</v>
          </cell>
          <cell r="P735">
            <v>30.77</v>
          </cell>
        </row>
        <row r="736">
          <cell r="B736" t="str">
            <v>The Village - one woman show</v>
          </cell>
          <cell r="C736" t="str">
            <v>A one-woman show by Canadian artist Tina Milo. it is a multimedia show about an actress auditioning for a role of a depressed woman.</v>
          </cell>
          <cell r="D736">
            <v>5000</v>
          </cell>
          <cell r="E736">
            <v>5343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1414862280</v>
          </cell>
          <cell r="J736">
            <v>1412360309</v>
          </cell>
          <cell r="K736" t="b">
            <v>0</v>
          </cell>
          <cell r="L736">
            <v>72</v>
          </cell>
          <cell r="M736" t="b">
            <v>1</v>
          </cell>
          <cell r="N736" t="str">
            <v>theater/plays</v>
          </cell>
          <cell r="O736">
            <v>107</v>
          </cell>
          <cell r="P736">
            <v>74.209999999999994</v>
          </cell>
        </row>
        <row r="737">
          <cell r="B737" t="str">
            <v>Resurrecting LIZZIE BORDEN LIVE</v>
          </cell>
          <cell r="C737" t="str">
            <v>A one-woman play based on Lizzie Borden who was accused of the brutal hatchet murders of her father and step-mother.  Workshop Oct NYC.</v>
          </cell>
          <cell r="D737">
            <v>3000</v>
          </cell>
          <cell r="E737">
            <v>3732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1473625166</v>
          </cell>
          <cell r="J737">
            <v>1470169166</v>
          </cell>
          <cell r="K737" t="b">
            <v>0</v>
          </cell>
          <cell r="L737">
            <v>78</v>
          </cell>
          <cell r="M737" t="b">
            <v>1</v>
          </cell>
          <cell r="N737" t="str">
            <v>theater/plays</v>
          </cell>
          <cell r="O737">
            <v>124</v>
          </cell>
          <cell r="P737">
            <v>47.85</v>
          </cell>
        </row>
        <row r="738">
          <cell r="B738" t="str">
            <v>Send SACKERSON to SD Fringe</v>
          </cell>
          <cell r="C738" t="str">
            <v>We've been invited to the San Diego International Fringe Festival. Can you help us get there? Special performances in SLC and OREM.</v>
          </cell>
          <cell r="D738">
            <v>1551</v>
          </cell>
          <cell r="E738">
            <v>1686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1464904800</v>
          </cell>
          <cell r="J738">
            <v>1463852904</v>
          </cell>
          <cell r="K738" t="b">
            <v>0</v>
          </cell>
          <cell r="L738">
            <v>49</v>
          </cell>
          <cell r="M738" t="b">
            <v>1</v>
          </cell>
          <cell r="N738" t="str">
            <v>theater/plays</v>
          </cell>
          <cell r="O738">
            <v>109</v>
          </cell>
          <cell r="P738">
            <v>34.409999999999997</v>
          </cell>
        </row>
        <row r="739">
          <cell r="B739" t="str">
            <v>Mamahood: turn and face the strange</v>
          </cell>
          <cell r="C739" t="str">
            <v>This solo show has the power to profoundly impact new mothers and those that love them and to educate &amp; change how we support them.</v>
          </cell>
          <cell r="D739">
            <v>1650</v>
          </cell>
          <cell r="E739">
            <v>1690</v>
          </cell>
          <cell r="F739" t="str">
            <v>successful</v>
          </cell>
          <cell r="G739" t="str">
            <v>CA</v>
          </cell>
          <cell r="H739" t="str">
            <v>CAD</v>
          </cell>
          <cell r="I739">
            <v>1464471840</v>
          </cell>
          <cell r="J739">
            <v>1459309704</v>
          </cell>
          <cell r="K739" t="b">
            <v>0</v>
          </cell>
          <cell r="L739">
            <v>42</v>
          </cell>
          <cell r="M739" t="b">
            <v>1</v>
          </cell>
          <cell r="N739" t="str">
            <v>theater/plays</v>
          </cell>
          <cell r="O739">
            <v>102</v>
          </cell>
          <cell r="P739">
            <v>40.24</v>
          </cell>
        </row>
        <row r="740">
          <cell r="B740" t="str">
            <v>Fefu and Her Friends</v>
          </cell>
          <cell r="C740" t="str">
            <v>Figure 8 Troupe's debut performance! A stunning piece of theatre written by premier female playwright Maria Irene Fornes.</v>
          </cell>
          <cell r="D740">
            <v>2000</v>
          </cell>
          <cell r="E740">
            <v>2110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1435733940</v>
          </cell>
          <cell r="J740">
            <v>1431046325</v>
          </cell>
          <cell r="K740" t="b">
            <v>0</v>
          </cell>
          <cell r="L740">
            <v>35</v>
          </cell>
          <cell r="M740" t="b">
            <v>1</v>
          </cell>
          <cell r="N740" t="str">
            <v>theater/plays</v>
          </cell>
          <cell r="O740">
            <v>106</v>
          </cell>
          <cell r="P740">
            <v>60.29</v>
          </cell>
        </row>
        <row r="741">
          <cell r="B741" t="str">
            <v>The Glass Menagerie: Independent Student-Run Production</v>
          </cell>
          <cell r="C741" t="str">
            <v>A minimalist, post-modern production of the classic play, performed and produced by aspiring theater undergraduates at UMass Amherst.</v>
          </cell>
          <cell r="D741">
            <v>1000</v>
          </cell>
          <cell r="E741">
            <v>1063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1457326740</v>
          </cell>
          <cell r="J741">
            <v>1455919438</v>
          </cell>
          <cell r="K741" t="b">
            <v>0</v>
          </cell>
          <cell r="L741">
            <v>42</v>
          </cell>
          <cell r="M741" t="b">
            <v>1</v>
          </cell>
          <cell r="N741" t="str">
            <v>theater/plays</v>
          </cell>
          <cell r="O741">
            <v>106</v>
          </cell>
          <cell r="P741">
            <v>25.31</v>
          </cell>
        </row>
        <row r="742">
          <cell r="B742" t="str">
            <v>Pig by Alex Oates (London Run)</v>
          </cell>
          <cell r="C742" t="str">
            <v>'Pig' by Alex Oates is an urgent and dark comedy with live music that discusses the vital issue of the state of our police force.</v>
          </cell>
          <cell r="D742">
            <v>1500</v>
          </cell>
          <cell r="E742">
            <v>1510</v>
          </cell>
          <cell r="F742" t="str">
            <v>successful</v>
          </cell>
          <cell r="G742" t="str">
            <v>GB</v>
          </cell>
          <cell r="H742" t="str">
            <v>GBP</v>
          </cell>
          <cell r="I742">
            <v>1441995595</v>
          </cell>
          <cell r="J742">
            <v>1439835595</v>
          </cell>
          <cell r="K742" t="b">
            <v>0</v>
          </cell>
          <cell r="L742">
            <v>42</v>
          </cell>
          <cell r="M742" t="b">
            <v>1</v>
          </cell>
          <cell r="N742" t="str">
            <v>theater/plays</v>
          </cell>
          <cell r="O742">
            <v>101</v>
          </cell>
          <cell r="P742">
            <v>35.950000000000003</v>
          </cell>
        </row>
        <row r="743">
          <cell r="B743" t="str">
            <v>Dickhead</v>
          </cell>
          <cell r="C743" t="str">
            <v>Dickhead is a play about one man's struggle with the dicks in his head. If you want to know more stop being a twat and put out...please</v>
          </cell>
          <cell r="D743">
            <v>4000</v>
          </cell>
          <cell r="E743">
            <v>4216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1458100740</v>
          </cell>
          <cell r="J743">
            <v>1456862924</v>
          </cell>
          <cell r="K743" t="b">
            <v>0</v>
          </cell>
          <cell r="L743">
            <v>31</v>
          </cell>
          <cell r="M743" t="b">
            <v>1</v>
          </cell>
          <cell r="N743" t="str">
            <v>theater/plays</v>
          </cell>
          <cell r="O743">
            <v>105</v>
          </cell>
          <cell r="P743">
            <v>136</v>
          </cell>
        </row>
        <row r="744">
          <cell r="B744" t="str">
            <v>Tarantella</v>
          </cell>
          <cell r="C744" t="str">
            <v>A group of Sicilian immigrants in New York struggle to deal with conflict from both within the family and from without.</v>
          </cell>
          <cell r="D744">
            <v>2500</v>
          </cell>
          <cell r="E744">
            <v>2689</v>
          </cell>
          <cell r="F744" t="str">
            <v>successful</v>
          </cell>
          <cell r="G744" t="str">
            <v>GB</v>
          </cell>
          <cell r="H744" t="str">
            <v>GBP</v>
          </cell>
          <cell r="I744">
            <v>1469359728</v>
          </cell>
          <cell r="J744">
            <v>1466767728</v>
          </cell>
          <cell r="K744" t="b">
            <v>0</v>
          </cell>
          <cell r="L744">
            <v>38</v>
          </cell>
          <cell r="M744" t="b">
            <v>1</v>
          </cell>
          <cell r="N744" t="str">
            <v>theater/plays</v>
          </cell>
          <cell r="O744">
            <v>108</v>
          </cell>
          <cell r="P744">
            <v>70.760000000000005</v>
          </cell>
        </row>
        <row r="745">
          <cell r="B745" t="str">
            <v>Sterling Lion Theater Company</v>
          </cell>
          <cell r="C745" t="str">
            <v>The Sterling Lion Theater Company is a non-profit theater group established for the benefit of the Connecticut lower Naugatuck Valley.</v>
          </cell>
          <cell r="D745">
            <v>1000</v>
          </cell>
          <cell r="E745">
            <v>1000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1447959491</v>
          </cell>
          <cell r="J745">
            <v>1445363891</v>
          </cell>
          <cell r="K745" t="b">
            <v>0</v>
          </cell>
          <cell r="L745">
            <v>8</v>
          </cell>
          <cell r="M745" t="b">
            <v>1</v>
          </cell>
          <cell r="N745" t="str">
            <v>theater/plays</v>
          </cell>
          <cell r="O745">
            <v>100</v>
          </cell>
          <cell r="P745">
            <v>125</v>
          </cell>
        </row>
        <row r="746">
          <cell r="B746" t="str">
            <v>Second Act: The Four Disgracers</v>
          </cell>
          <cell r="C746" t="str">
            <v>Four myths.
Four writers.
Four new takes.
The Four Disgracers comes to the stage to launch a new theatre group, Ixion.</v>
          </cell>
          <cell r="D746">
            <v>2500</v>
          </cell>
          <cell r="E746">
            <v>2594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1399953600</v>
          </cell>
          <cell r="J746">
            <v>1398983245</v>
          </cell>
          <cell r="K746" t="b">
            <v>0</v>
          </cell>
          <cell r="L746">
            <v>39</v>
          </cell>
          <cell r="M746" t="b">
            <v>1</v>
          </cell>
          <cell r="N746" t="str">
            <v>theater/plays</v>
          </cell>
          <cell r="O746">
            <v>104</v>
          </cell>
          <cell r="P746">
            <v>66.510000000000005</v>
          </cell>
        </row>
        <row r="747">
          <cell r="B747" t="str">
            <v>"The Secret" Goes to NYC International Fringe Festival</v>
          </cell>
          <cell r="C747" t="str">
            <v>The Secret is a historical drama about a lawyer who worked for the Spanish Inquisition &amp; crossed the Atlantic with Menendez in 1565.</v>
          </cell>
          <cell r="D747">
            <v>3000</v>
          </cell>
          <cell r="E747">
            <v>3045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1408815440</v>
          </cell>
          <cell r="J747">
            <v>1404927440</v>
          </cell>
          <cell r="K747" t="b">
            <v>0</v>
          </cell>
          <cell r="L747">
            <v>29</v>
          </cell>
          <cell r="M747" t="b">
            <v>1</v>
          </cell>
          <cell r="N747" t="str">
            <v>theater/plays</v>
          </cell>
          <cell r="O747">
            <v>102</v>
          </cell>
          <cell r="P747">
            <v>105</v>
          </cell>
        </row>
        <row r="748">
          <cell r="B748" t="str">
            <v>The Chameleon Fools Theatre Troupe Project</v>
          </cell>
          <cell r="C748" t="str">
            <v>Please help our troupe bring our first project from planning to reality! Join us on one exciting ride!</v>
          </cell>
          <cell r="D748">
            <v>10000</v>
          </cell>
          <cell r="E748">
            <v>10440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1464732537</v>
          </cell>
          <cell r="J748">
            <v>1462140537</v>
          </cell>
          <cell r="K748" t="b">
            <v>0</v>
          </cell>
          <cell r="L748">
            <v>72</v>
          </cell>
          <cell r="M748" t="b">
            <v>1</v>
          </cell>
          <cell r="N748" t="str">
            <v>theater/plays</v>
          </cell>
          <cell r="O748">
            <v>104</v>
          </cell>
          <cell r="P748">
            <v>145</v>
          </cell>
        </row>
        <row r="749">
          <cell r="B749" t="str">
            <v>Roll The Dice Theatre Company</v>
          </cell>
          <cell r="C749" t="str">
            <v>Roll The Dice Theatre Company revolves around taking risks in the game of life vicariously through beloved childhood games.</v>
          </cell>
          <cell r="D749">
            <v>100</v>
          </cell>
          <cell r="E749">
            <v>180</v>
          </cell>
          <cell r="F749" t="str">
            <v>successful</v>
          </cell>
          <cell r="G749" t="str">
            <v>GB</v>
          </cell>
          <cell r="H749" t="str">
            <v>GBP</v>
          </cell>
          <cell r="I749">
            <v>1462914000</v>
          </cell>
          <cell r="J749">
            <v>1460914253</v>
          </cell>
          <cell r="K749" t="b">
            <v>0</v>
          </cell>
          <cell r="L749">
            <v>15</v>
          </cell>
          <cell r="M749" t="b">
            <v>1</v>
          </cell>
          <cell r="N749" t="str">
            <v>theater/plays</v>
          </cell>
          <cell r="O749">
            <v>180</v>
          </cell>
          <cell r="P749">
            <v>12</v>
          </cell>
        </row>
        <row r="750">
          <cell r="B750" t="str">
            <v>PL@Y, an all-original fusion of comedy, rock, and dance</v>
          </cell>
          <cell r="C750" t="str">
            <v>PL@Y is an original comedic fantasy spectacle inspired by the original music of the Amboys and classic rabbit-hole fiction archetypes</v>
          </cell>
          <cell r="D750">
            <v>3000</v>
          </cell>
          <cell r="E750">
            <v>3190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1416545700</v>
          </cell>
          <cell r="J750">
            <v>1415392666</v>
          </cell>
          <cell r="K750" t="b">
            <v>0</v>
          </cell>
          <cell r="L750">
            <v>33</v>
          </cell>
          <cell r="M750" t="b">
            <v>1</v>
          </cell>
          <cell r="N750" t="str">
            <v>theater/plays</v>
          </cell>
          <cell r="O750">
            <v>106</v>
          </cell>
          <cell r="P750">
            <v>96.67</v>
          </cell>
        </row>
        <row r="751">
          <cell r="B751" t="str">
            <v>Shakespeare in the Park: Much Ado About Nothing</v>
          </cell>
          <cell r="C751" t="str">
            <v>The Uncommon Loons return with Much Ado for a 2nd production of Shakespeare in Minnesota's Nature on the banks of the Mississippi!</v>
          </cell>
          <cell r="D751">
            <v>900</v>
          </cell>
          <cell r="E751">
            <v>905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1404312846</v>
          </cell>
          <cell r="J751">
            <v>1402584846</v>
          </cell>
          <cell r="K751" t="b">
            <v>0</v>
          </cell>
          <cell r="L751">
            <v>15</v>
          </cell>
          <cell r="M751" t="b">
            <v>1</v>
          </cell>
          <cell r="N751" t="str">
            <v>theater/plays</v>
          </cell>
          <cell r="O751">
            <v>101</v>
          </cell>
          <cell r="P751">
            <v>60.33</v>
          </cell>
        </row>
        <row r="752">
          <cell r="B752" t="str">
            <v>Silent Planet</v>
          </cell>
          <cell r="C752" t="str">
            <v>The world premiere of the first full-length play by Eve Leigh, at the intimate Finborough Theatre in London.</v>
          </cell>
          <cell r="D752">
            <v>1500</v>
          </cell>
          <cell r="E752">
            <v>1518</v>
          </cell>
          <cell r="F752" t="str">
            <v>successful</v>
          </cell>
          <cell r="G752" t="str">
            <v>GB</v>
          </cell>
          <cell r="H752" t="str">
            <v>GBP</v>
          </cell>
          <cell r="I752">
            <v>1415385000</v>
          </cell>
          <cell r="J752">
            <v>1413406695</v>
          </cell>
          <cell r="K752" t="b">
            <v>0</v>
          </cell>
          <cell r="L752">
            <v>19</v>
          </cell>
          <cell r="M752" t="b">
            <v>1</v>
          </cell>
          <cell r="N752" t="str">
            <v>theater/plays</v>
          </cell>
          <cell r="O752">
            <v>101</v>
          </cell>
          <cell r="P752">
            <v>79.89</v>
          </cell>
        </row>
        <row r="753">
          <cell r="B753" t="str">
            <v>With My Eyes Wide Open</v>
          </cell>
          <cell r="C753" t="str">
            <v>We're making a hard hitting, innovative play which will open your eyes to what mental illness is like in the mind of the sufferer.</v>
          </cell>
          <cell r="D753">
            <v>1000</v>
          </cell>
          <cell r="E753">
            <v>1000</v>
          </cell>
          <cell r="F753" t="str">
            <v>successful</v>
          </cell>
          <cell r="G753" t="str">
            <v>GB</v>
          </cell>
          <cell r="H753" t="str">
            <v>GBP</v>
          </cell>
          <cell r="I753">
            <v>1429789992</v>
          </cell>
          <cell r="J753">
            <v>1424609592</v>
          </cell>
          <cell r="K753" t="b">
            <v>0</v>
          </cell>
          <cell r="L753">
            <v>17</v>
          </cell>
          <cell r="M753" t="b">
            <v>1</v>
          </cell>
          <cell r="N753" t="str">
            <v>theater/plays</v>
          </cell>
          <cell r="O753">
            <v>100</v>
          </cell>
          <cell r="P753">
            <v>58.82</v>
          </cell>
        </row>
        <row r="754">
          <cell r="B754" t="str">
            <v>Send Truth AND Consequences To TNT's 2014 Youth Conference</v>
          </cell>
          <cell r="C754" t="str">
            <v>Brazos Valley TROUPE is taking an original work, Truth AND Consequences, to the Texas Nonprofit Theaters 2014 Youth Conference</v>
          </cell>
          <cell r="D754">
            <v>2800</v>
          </cell>
          <cell r="E754">
            <v>3315</v>
          </cell>
          <cell r="F754" t="str">
            <v>successful</v>
          </cell>
          <cell r="G754" t="str">
            <v>US</v>
          </cell>
          <cell r="H754" t="str">
            <v>USD</v>
          </cell>
          <cell r="I754">
            <v>1401857940</v>
          </cell>
          <cell r="J754">
            <v>1400725112</v>
          </cell>
          <cell r="K754" t="b">
            <v>0</v>
          </cell>
          <cell r="L754">
            <v>44</v>
          </cell>
          <cell r="M754" t="b">
            <v>1</v>
          </cell>
          <cell r="N754" t="str">
            <v>theater/plays</v>
          </cell>
          <cell r="O754">
            <v>118</v>
          </cell>
          <cell r="P754">
            <v>75.34</v>
          </cell>
        </row>
        <row r="755">
          <cell r="B755" t="str">
            <v>In the Hours Before the Bars Open, a play by Nate HarpÃ©l</v>
          </cell>
          <cell r="C755" t="str">
            <v>My play "In the Hour Before the Bars Open" has won an award from KCACTF, but I need to present the play in Georgia to receive it!</v>
          </cell>
          <cell r="D755">
            <v>500</v>
          </cell>
          <cell r="E755">
            <v>550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1422853140</v>
          </cell>
          <cell r="J755">
            <v>1421439552</v>
          </cell>
          <cell r="K755" t="b">
            <v>0</v>
          </cell>
          <cell r="L755">
            <v>10</v>
          </cell>
          <cell r="M755" t="b">
            <v>1</v>
          </cell>
          <cell r="N755" t="str">
            <v>theater/plays</v>
          </cell>
          <cell r="O755">
            <v>110</v>
          </cell>
          <cell r="P755">
            <v>55</v>
          </cell>
        </row>
        <row r="756">
          <cell r="B756" t="str">
            <v>Twelfth Night by William Shakespeare</v>
          </cell>
          <cell r="C756" t="str">
            <v>We are casting an all-inclusive production of Shakespeare's Twelfth Night in a non-traditional performance space.</v>
          </cell>
          <cell r="D756">
            <v>3000</v>
          </cell>
          <cell r="E756">
            <v>3080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1433097171</v>
          </cell>
          <cell r="J756">
            <v>1430505171</v>
          </cell>
          <cell r="K756" t="b">
            <v>0</v>
          </cell>
          <cell r="L756">
            <v>46</v>
          </cell>
          <cell r="M756" t="b">
            <v>1</v>
          </cell>
          <cell r="N756" t="str">
            <v>theater/plays</v>
          </cell>
          <cell r="O756">
            <v>103</v>
          </cell>
          <cell r="P756">
            <v>66.959999999999994</v>
          </cell>
        </row>
        <row r="757">
          <cell r="B757" t="str">
            <v>The March of the Bonus Army</v>
          </cell>
          <cell r="C757" t="str">
            <v>A new play about a lesser known yet pivotal event in American history, about a group of WWI Veterans fighting for their rights.</v>
          </cell>
          <cell r="D757">
            <v>2500</v>
          </cell>
          <cell r="E757">
            <v>2500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1410145200</v>
          </cell>
          <cell r="J757">
            <v>1407197670</v>
          </cell>
          <cell r="K757" t="b">
            <v>0</v>
          </cell>
          <cell r="L757">
            <v>11</v>
          </cell>
          <cell r="M757" t="b">
            <v>1</v>
          </cell>
          <cell r="N757" t="str">
            <v>theater/plays</v>
          </cell>
          <cell r="O757">
            <v>100</v>
          </cell>
          <cell r="P757">
            <v>227.27</v>
          </cell>
        </row>
        <row r="758">
          <cell r="B758" t="str">
            <v>A Bright Room Called Day by Tony Kushner</v>
          </cell>
          <cell r="C758" t="str">
            <v>Support an outstanding cast of actors to take on a professional production of a masterpiece of modern theatre</v>
          </cell>
          <cell r="D758">
            <v>4000</v>
          </cell>
          <cell r="E758">
            <v>4000</v>
          </cell>
          <cell r="F758" t="str">
            <v>successful</v>
          </cell>
          <cell r="G758" t="str">
            <v>GB</v>
          </cell>
          <cell r="H758" t="str">
            <v>GBP</v>
          </cell>
          <cell r="I758">
            <v>1404471600</v>
          </cell>
          <cell r="J758">
            <v>1401910634</v>
          </cell>
          <cell r="K758" t="b">
            <v>0</v>
          </cell>
          <cell r="L758">
            <v>13</v>
          </cell>
          <cell r="M758" t="b">
            <v>1</v>
          </cell>
          <cell r="N758" t="str">
            <v>theater/plays</v>
          </cell>
          <cell r="O758">
            <v>100</v>
          </cell>
          <cell r="P758">
            <v>307.69</v>
          </cell>
        </row>
        <row r="759">
          <cell r="B759" t="str">
            <v>BEASTS OF BAVERLY GROVE</v>
          </cell>
          <cell r="C759" t="str">
            <v>One play.  Two theaters.  See the story from both sides and then decide for yourself - who are the BEASTS OF BAVERLY GROVE?</v>
          </cell>
          <cell r="D759">
            <v>1500</v>
          </cell>
          <cell r="E759">
            <v>1650.69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1412259660</v>
          </cell>
          <cell r="J759">
            <v>1410461299</v>
          </cell>
          <cell r="K759" t="b">
            <v>0</v>
          </cell>
          <cell r="L759">
            <v>33</v>
          </cell>
          <cell r="M759" t="b">
            <v>1</v>
          </cell>
          <cell r="N759" t="str">
            <v>theater/plays</v>
          </cell>
          <cell r="O759">
            <v>110</v>
          </cell>
          <cell r="P759">
            <v>50.02</v>
          </cell>
        </row>
        <row r="760">
          <cell r="B760" t="str">
            <v>Bookstory</v>
          </cell>
          <cell r="C760" t="str">
            <v>Bookstory is a tiny puppet musical with some very big ideas that tells the story of the story in the digital age</v>
          </cell>
          <cell r="D760">
            <v>2000</v>
          </cell>
          <cell r="E760">
            <v>2027</v>
          </cell>
          <cell r="F760" t="str">
            <v>successful</v>
          </cell>
          <cell r="G760" t="str">
            <v>GB</v>
          </cell>
          <cell r="H760" t="str">
            <v>GBP</v>
          </cell>
          <cell r="I760">
            <v>1425478950</v>
          </cell>
          <cell r="J760">
            <v>1422886950</v>
          </cell>
          <cell r="K760" t="b">
            <v>0</v>
          </cell>
          <cell r="L760">
            <v>28</v>
          </cell>
          <cell r="M760" t="b">
            <v>1</v>
          </cell>
          <cell r="N760" t="str">
            <v>theater/plays</v>
          </cell>
          <cell r="O760">
            <v>101</v>
          </cell>
          <cell r="P760">
            <v>72.39</v>
          </cell>
        </row>
        <row r="761">
          <cell r="B761" t="str">
            <v>Protocols</v>
          </cell>
          <cell r="C761" t="str">
            <v>Help us to bring "Protocols" at the 2015 Camden Fringe. The most controversial play of the year.</v>
          </cell>
          <cell r="D761">
            <v>2000</v>
          </cell>
          <cell r="E761">
            <v>2015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1441547220</v>
          </cell>
          <cell r="J761">
            <v>1439322412</v>
          </cell>
          <cell r="K761" t="b">
            <v>0</v>
          </cell>
          <cell r="L761">
            <v>21</v>
          </cell>
          <cell r="M761" t="b">
            <v>1</v>
          </cell>
          <cell r="N761" t="str">
            <v>theater/plays</v>
          </cell>
          <cell r="O761">
            <v>101</v>
          </cell>
          <cell r="P761">
            <v>95.95</v>
          </cell>
        </row>
        <row r="762">
          <cell r="B762" t="str">
            <v>As the Naked Lead the Blind (Play)</v>
          </cell>
          <cell r="C762" t="str">
            <v>A professionally directed/acted workshop &amp; reading for a new play depicting sexual addiction and its crippling effect on relationships.</v>
          </cell>
          <cell r="D762">
            <v>350</v>
          </cell>
          <cell r="E762">
            <v>593</v>
          </cell>
          <cell r="F762" t="str">
            <v>successful</v>
          </cell>
          <cell r="G762" t="str">
            <v>US</v>
          </cell>
          <cell r="H762" t="str">
            <v>USD</v>
          </cell>
          <cell r="I762">
            <v>1411980020</v>
          </cell>
          <cell r="J762">
            <v>1409388020</v>
          </cell>
          <cell r="K762" t="b">
            <v>0</v>
          </cell>
          <cell r="L762">
            <v>13</v>
          </cell>
          <cell r="M762" t="b">
            <v>1</v>
          </cell>
          <cell r="N762" t="str">
            <v>theater/plays</v>
          </cell>
          <cell r="O762">
            <v>169</v>
          </cell>
          <cell r="P762">
            <v>45.62</v>
          </cell>
        </row>
        <row r="763">
          <cell r="B763" t="str">
            <v>'Over the Top: The true-life tale of Dorothy Lawrence'</v>
          </cell>
          <cell r="C763" t="str">
            <v>New show with 2 performers and an original score, bringing the true story of this forgotten WW1 heroine to audiences in the southwest.</v>
          </cell>
          <cell r="D763">
            <v>1395</v>
          </cell>
          <cell r="E763">
            <v>1395</v>
          </cell>
          <cell r="F763" t="str">
            <v>successful</v>
          </cell>
          <cell r="G763" t="str">
            <v>GB</v>
          </cell>
          <cell r="H763" t="str">
            <v>GBP</v>
          </cell>
          <cell r="I763">
            <v>1442311560</v>
          </cell>
          <cell r="J763">
            <v>1439924246</v>
          </cell>
          <cell r="K763" t="b">
            <v>0</v>
          </cell>
          <cell r="L763">
            <v>34</v>
          </cell>
          <cell r="M763" t="b">
            <v>1</v>
          </cell>
          <cell r="N763" t="str">
            <v>theater/plays</v>
          </cell>
          <cell r="O763">
            <v>100</v>
          </cell>
          <cell r="P763">
            <v>41.03</v>
          </cell>
        </row>
        <row r="764">
          <cell r="B764" t="str">
            <v>Magnificence</v>
          </cell>
          <cell r="C764" t="str">
            <v>An old play about our world. Set in 1970s England, Magnificence is a gut-wrenching story of radicalisation, idealism and pity.</v>
          </cell>
          <cell r="D764">
            <v>4000</v>
          </cell>
          <cell r="E764">
            <v>4546</v>
          </cell>
          <cell r="F764" t="str">
            <v>successful</v>
          </cell>
          <cell r="G764" t="str">
            <v>GB</v>
          </cell>
          <cell r="H764" t="str">
            <v>GBP</v>
          </cell>
          <cell r="I764">
            <v>1474844400</v>
          </cell>
          <cell r="J764">
            <v>1469871148</v>
          </cell>
          <cell r="K764" t="b">
            <v>0</v>
          </cell>
          <cell r="L764">
            <v>80</v>
          </cell>
          <cell r="M764" t="b">
            <v>1</v>
          </cell>
          <cell r="N764" t="str">
            <v>theater/plays</v>
          </cell>
          <cell r="O764">
            <v>114</v>
          </cell>
          <cell r="P764">
            <v>56.83</v>
          </cell>
        </row>
        <row r="765">
          <cell r="B765" t="str">
            <v>Sweet, Sweet Spirit</v>
          </cell>
          <cell r="C765" t="str">
            <v>A West Texas matriarch is enraged by the news that her gay grandson has been the victim of a hate crime committed by his own father.</v>
          </cell>
          <cell r="D765">
            <v>10000</v>
          </cell>
          <cell r="E765">
            <v>10156</v>
          </cell>
          <cell r="F765" t="str">
            <v>successful</v>
          </cell>
          <cell r="G765" t="str">
            <v>US</v>
          </cell>
          <cell r="H765" t="str">
            <v>USD</v>
          </cell>
          <cell r="I765">
            <v>1410580800</v>
          </cell>
          <cell r="J765">
            <v>1409336373</v>
          </cell>
          <cell r="K765" t="b">
            <v>0</v>
          </cell>
          <cell r="L765">
            <v>74</v>
          </cell>
          <cell r="M765" t="b">
            <v>1</v>
          </cell>
          <cell r="N765" t="str">
            <v>theater/plays</v>
          </cell>
          <cell r="O765">
            <v>102</v>
          </cell>
          <cell r="P765">
            <v>137.24</v>
          </cell>
        </row>
        <row r="766">
          <cell r="B766" t="str">
            <v>Talk to Me Like The Rain and Let Me Listen</v>
          </cell>
          <cell r="C766" t="str">
            <v>The Attic interns present Tennessee Williams's "Talk to Me Like the Rain and Let Me Listen" performing at The Flea Theater!</v>
          </cell>
          <cell r="D766">
            <v>500</v>
          </cell>
          <cell r="E766">
            <v>530</v>
          </cell>
          <cell r="F766" t="str">
            <v>successful</v>
          </cell>
          <cell r="G766" t="str">
            <v>US</v>
          </cell>
          <cell r="H766" t="str">
            <v>USD</v>
          </cell>
          <cell r="I766">
            <v>1439136000</v>
          </cell>
          <cell r="J766">
            <v>1438188106</v>
          </cell>
          <cell r="K766" t="b">
            <v>0</v>
          </cell>
          <cell r="L766">
            <v>7</v>
          </cell>
          <cell r="M766" t="b">
            <v>1</v>
          </cell>
          <cell r="N766" t="str">
            <v>theater/plays</v>
          </cell>
          <cell r="O766">
            <v>106</v>
          </cell>
          <cell r="P766">
            <v>75.709999999999994</v>
          </cell>
        </row>
        <row r="767">
          <cell r="B767" t="str">
            <v>Human, Kind Theater Project</v>
          </cell>
          <cell r="C767" t="str">
            <v>By day we perform Acts of Kindness, by night we perform free theater, all sustained by the love of our neighbors, not ticket prices.</v>
          </cell>
          <cell r="D767">
            <v>3300</v>
          </cell>
          <cell r="E767">
            <v>3366</v>
          </cell>
          <cell r="F767" t="str">
            <v>successful</v>
          </cell>
          <cell r="G767" t="str">
            <v>US</v>
          </cell>
          <cell r="H767" t="str">
            <v>USD</v>
          </cell>
          <cell r="I767">
            <v>1461823140</v>
          </cell>
          <cell r="J767">
            <v>1459411371</v>
          </cell>
          <cell r="K767" t="b">
            <v>0</v>
          </cell>
          <cell r="L767">
            <v>34</v>
          </cell>
          <cell r="M767" t="b">
            <v>1</v>
          </cell>
          <cell r="N767" t="str">
            <v>theater/plays</v>
          </cell>
          <cell r="O767">
            <v>102</v>
          </cell>
          <cell r="P767">
            <v>99</v>
          </cell>
        </row>
        <row r="768">
          <cell r="B768" t="str">
            <v>Darryl Reuben Hall's THE DINNER Nat'l Premiere in NY Fest!</v>
          </cell>
          <cell r="C768" t="str">
            <v>A 'tasty' new drama ~"Booker T Washington of Tuskegee, Alabama, dined with the President (Roosevelt) last evening."~ the White House.</v>
          </cell>
          <cell r="D768">
            <v>6000</v>
          </cell>
          <cell r="E768">
            <v>7015</v>
          </cell>
          <cell r="F768" t="str">
            <v>successful</v>
          </cell>
          <cell r="G768" t="str">
            <v>US</v>
          </cell>
          <cell r="H768" t="str">
            <v>USD</v>
          </cell>
          <cell r="I768">
            <v>1436587140</v>
          </cell>
          <cell r="J768">
            <v>1434069205</v>
          </cell>
          <cell r="K768" t="b">
            <v>0</v>
          </cell>
          <cell r="L768">
            <v>86</v>
          </cell>
          <cell r="M768" t="b">
            <v>1</v>
          </cell>
          <cell r="N768" t="str">
            <v>theater/plays</v>
          </cell>
          <cell r="O768">
            <v>117</v>
          </cell>
          <cell r="P768">
            <v>81.569999999999993</v>
          </cell>
        </row>
        <row r="769">
          <cell r="B769" t="str">
            <v>World premiere of BIRTHDAY SUIT at the Old Red Lion</v>
          </cell>
          <cell r="C769" t="str">
            <v>pluck. productions present their first four-week run - the world premiere of David K. Barnes' BIRTHDAY SUIT at the Old Red Lion.</v>
          </cell>
          <cell r="D769">
            <v>1650</v>
          </cell>
          <cell r="E769">
            <v>1669</v>
          </cell>
          <cell r="F769" t="str">
            <v>successful</v>
          </cell>
          <cell r="G769" t="str">
            <v>GB</v>
          </cell>
          <cell r="H769" t="str">
            <v>GBP</v>
          </cell>
          <cell r="I769">
            <v>1484740918</v>
          </cell>
          <cell r="J769">
            <v>1483012918</v>
          </cell>
          <cell r="K769" t="b">
            <v>0</v>
          </cell>
          <cell r="L769">
            <v>37</v>
          </cell>
          <cell r="M769" t="b">
            <v>1</v>
          </cell>
          <cell r="N769" t="str">
            <v>theater/plays</v>
          </cell>
          <cell r="O769">
            <v>101</v>
          </cell>
          <cell r="P769">
            <v>45.11</v>
          </cell>
        </row>
        <row r="770">
          <cell r="B770" t="str">
            <v>Face Off Theatre Company Inaugural Season 2015-2016</v>
          </cell>
          <cell r="C770" t="str">
            <v>Partners w/the Black Arts &amp; Cultural Center; we use theatre to EDUCATE &amp; EMPOWER through diverse expressions of the human experience.</v>
          </cell>
          <cell r="D770">
            <v>500</v>
          </cell>
          <cell r="E770">
            <v>660</v>
          </cell>
          <cell r="F770" t="str">
            <v>successful</v>
          </cell>
          <cell r="G770" t="str">
            <v>US</v>
          </cell>
          <cell r="H770" t="str">
            <v>USD</v>
          </cell>
          <cell r="I770">
            <v>1436749200</v>
          </cell>
          <cell r="J770">
            <v>1434997018</v>
          </cell>
          <cell r="K770" t="b">
            <v>0</v>
          </cell>
          <cell r="L770">
            <v>18</v>
          </cell>
          <cell r="M770" t="b">
            <v>1</v>
          </cell>
          <cell r="N770" t="str">
            <v>theater/plays</v>
          </cell>
          <cell r="O770">
            <v>132</v>
          </cell>
          <cell r="P770">
            <v>36.67</v>
          </cell>
        </row>
        <row r="771">
          <cell r="B771" t="str">
            <v>Far From Fiction</v>
          </cell>
          <cell r="C771" t="str">
            <v>â€œFar From Fictionâ€ is a powerful play, written by Sally Willis, offering insights into a new understanding of  female psychology.</v>
          </cell>
          <cell r="D771">
            <v>2750</v>
          </cell>
          <cell r="E771">
            <v>2750</v>
          </cell>
          <cell r="F771" t="str">
            <v>successful</v>
          </cell>
          <cell r="G771" t="str">
            <v>GB</v>
          </cell>
          <cell r="H771" t="str">
            <v>GBP</v>
          </cell>
          <cell r="I771">
            <v>1460318400</v>
          </cell>
          <cell r="J771">
            <v>1457881057</v>
          </cell>
          <cell r="K771" t="b">
            <v>0</v>
          </cell>
          <cell r="L771">
            <v>22</v>
          </cell>
          <cell r="M771" t="b">
            <v>1</v>
          </cell>
          <cell r="N771" t="str">
            <v>theater/plays</v>
          </cell>
          <cell r="O771">
            <v>100</v>
          </cell>
          <cell r="P771">
            <v>125</v>
          </cell>
        </row>
        <row r="772">
          <cell r="B772" t="str">
            <v>The Reinvention of Lily Johnson</v>
          </cell>
          <cell r="C772" t="str">
            <v>A political comedy for a crazy election year</v>
          </cell>
          <cell r="D772">
            <v>1000</v>
          </cell>
          <cell r="E772">
            <v>1280</v>
          </cell>
          <cell r="F772" t="str">
            <v>successful</v>
          </cell>
          <cell r="G772" t="str">
            <v>US</v>
          </cell>
          <cell r="H772" t="str">
            <v>USD</v>
          </cell>
          <cell r="I772">
            <v>1467301334</v>
          </cell>
          <cell r="J772">
            <v>1464709334</v>
          </cell>
          <cell r="K772" t="b">
            <v>0</v>
          </cell>
          <cell r="L772">
            <v>26</v>
          </cell>
          <cell r="M772" t="b">
            <v>1</v>
          </cell>
          <cell r="N772" t="str">
            <v>theater/plays</v>
          </cell>
          <cell r="O772">
            <v>128</v>
          </cell>
          <cell r="P772">
            <v>49.23</v>
          </cell>
        </row>
        <row r="773">
          <cell r="B773" t="str">
            <v>"I Will Speak For Myself"</v>
          </cell>
          <cell r="C773" t="str">
            <v>Our goal: To produce a stirring one-woman show historically based on African-American womenâ€™s experiences, struggles, and journeys.</v>
          </cell>
          <cell r="D773">
            <v>960</v>
          </cell>
          <cell r="E773">
            <v>1142</v>
          </cell>
          <cell r="F773" t="str">
            <v>successful</v>
          </cell>
          <cell r="G773" t="str">
            <v>US</v>
          </cell>
          <cell r="H773" t="str">
            <v>USD</v>
          </cell>
          <cell r="I773">
            <v>1411012740</v>
          </cell>
          <cell r="J773">
            <v>1409667827</v>
          </cell>
          <cell r="K773" t="b">
            <v>0</v>
          </cell>
          <cell r="L773">
            <v>27</v>
          </cell>
          <cell r="M773" t="b">
            <v>1</v>
          </cell>
          <cell r="N773" t="str">
            <v>theater/plays</v>
          </cell>
          <cell r="O773">
            <v>119</v>
          </cell>
          <cell r="P773">
            <v>42.3</v>
          </cell>
        </row>
        <row r="774">
          <cell r="B774" t="str">
            <v>Young Philosophers Theater Company Winter Productions</v>
          </cell>
          <cell r="C774" t="str">
            <v>Two shows! (we're feeling particularly ambitious). Help us produce Eurydice and The Effect of Gamma Rays on Man-in-the-Moon Marigolds!</v>
          </cell>
          <cell r="D774">
            <v>500</v>
          </cell>
          <cell r="E774">
            <v>631</v>
          </cell>
          <cell r="F774" t="str">
            <v>successful</v>
          </cell>
          <cell r="G774" t="str">
            <v>US</v>
          </cell>
          <cell r="H774" t="str">
            <v>USD</v>
          </cell>
          <cell r="I774">
            <v>1447269367</v>
          </cell>
          <cell r="J774">
            <v>1444673767</v>
          </cell>
          <cell r="K774" t="b">
            <v>0</v>
          </cell>
          <cell r="L774">
            <v>8</v>
          </cell>
          <cell r="M774" t="b">
            <v>1</v>
          </cell>
          <cell r="N774" t="str">
            <v>theater/plays</v>
          </cell>
          <cell r="O774">
            <v>126</v>
          </cell>
          <cell r="P774">
            <v>78.88</v>
          </cell>
        </row>
        <row r="775">
          <cell r="B775" t="str">
            <v>Night of Ashes</v>
          </cell>
          <cell r="C775" t="str">
            <v>A Theatrical Prequel to Hell's Rebels, the current Pathfinder Adventure Path from Paizo Publishing</v>
          </cell>
          <cell r="D775">
            <v>5000</v>
          </cell>
          <cell r="E775">
            <v>7810</v>
          </cell>
          <cell r="F775" t="str">
            <v>successful</v>
          </cell>
          <cell r="G775" t="str">
            <v>US</v>
          </cell>
          <cell r="H775" t="str">
            <v>USD</v>
          </cell>
          <cell r="I775">
            <v>1443711623</v>
          </cell>
          <cell r="J775">
            <v>1440687623</v>
          </cell>
          <cell r="K775" t="b">
            <v>0</v>
          </cell>
          <cell r="L775">
            <v>204</v>
          </cell>
          <cell r="M775" t="b">
            <v>1</v>
          </cell>
          <cell r="N775" t="str">
            <v>theater/plays</v>
          </cell>
          <cell r="O775">
            <v>156</v>
          </cell>
          <cell r="P775">
            <v>38.28</v>
          </cell>
        </row>
        <row r="776">
          <cell r="B776" t="str">
            <v>Twelve Angry Women</v>
          </cell>
          <cell r="C776" t="str">
            <v>On the 60th anniversary of Twelve Angry Men, 12 female writers create 12 short pieces about what makes them angry.</v>
          </cell>
          <cell r="D776">
            <v>2000</v>
          </cell>
          <cell r="E776">
            <v>2063</v>
          </cell>
          <cell r="F776" t="str">
            <v>successful</v>
          </cell>
          <cell r="G776" t="str">
            <v>GB</v>
          </cell>
          <cell r="H776" t="str">
            <v>GBP</v>
          </cell>
          <cell r="I776">
            <v>1443808800</v>
          </cell>
          <cell r="J776">
            <v>1441120910</v>
          </cell>
          <cell r="K776" t="b">
            <v>0</v>
          </cell>
          <cell r="L776">
            <v>46</v>
          </cell>
          <cell r="M776" t="b">
            <v>1</v>
          </cell>
          <cell r="N776" t="str">
            <v>theater/plays</v>
          </cell>
          <cell r="O776">
            <v>103</v>
          </cell>
          <cell r="P776">
            <v>44.85</v>
          </cell>
        </row>
        <row r="777">
          <cell r="B777" t="str">
            <v>Paria Exchange at Dave's Leicester Comedy Festival</v>
          </cell>
          <cell r="C777" t="str">
            <v>"Inteligent, Inspired and Inimitable" Nottingham's leading two man improv show is heading to Dave's Leicester Comedy Festival.</v>
          </cell>
          <cell r="D777">
            <v>150</v>
          </cell>
          <cell r="E777">
            <v>230</v>
          </cell>
          <cell r="F777" t="str">
            <v>successful</v>
          </cell>
          <cell r="G777" t="str">
            <v>GB</v>
          </cell>
          <cell r="H777" t="str">
            <v>GBP</v>
          </cell>
          <cell r="I777">
            <v>1450612740</v>
          </cell>
          <cell r="J777">
            <v>1448040425</v>
          </cell>
          <cell r="K777" t="b">
            <v>0</v>
          </cell>
          <cell r="L777">
            <v>17</v>
          </cell>
          <cell r="M777" t="b">
            <v>1</v>
          </cell>
          <cell r="N777" t="str">
            <v>theater/plays</v>
          </cell>
          <cell r="O777">
            <v>153</v>
          </cell>
          <cell r="P777">
            <v>13.53</v>
          </cell>
        </row>
        <row r="778">
          <cell r="B778" t="str">
            <v>The Untold Tales of the Brothers Grimm</v>
          </cell>
          <cell r="C778" t="str">
            <v>A fast-pace, zany comedy involving six actors performing seven usually untold Grimm Fairy Tales about giants, witches, demons and more!</v>
          </cell>
          <cell r="D778">
            <v>675</v>
          </cell>
          <cell r="E778">
            <v>1218</v>
          </cell>
          <cell r="F778" t="str">
            <v>successful</v>
          </cell>
          <cell r="G778" t="str">
            <v>CA</v>
          </cell>
          <cell r="H778" t="str">
            <v>CAD</v>
          </cell>
          <cell r="I778">
            <v>1416211140</v>
          </cell>
          <cell r="J778">
            <v>1413016216</v>
          </cell>
          <cell r="K778" t="b">
            <v>0</v>
          </cell>
          <cell r="L778">
            <v>28</v>
          </cell>
          <cell r="M778" t="b">
            <v>1</v>
          </cell>
          <cell r="N778" t="str">
            <v>theater/plays</v>
          </cell>
          <cell r="O778">
            <v>180</v>
          </cell>
          <cell r="P778">
            <v>43.5</v>
          </cell>
        </row>
        <row r="779">
          <cell r="B779" t="str">
            <v>'Mooring' - Vocal Point Theatre Project</v>
          </cell>
          <cell r="C779" t="str">
            <v>A play about riverside homelessness, inspired by true events. Shows at Brunel Museum, 240 Project and similar community organisations.</v>
          </cell>
          <cell r="D779">
            <v>2000</v>
          </cell>
          <cell r="E779">
            <v>2569</v>
          </cell>
          <cell r="F779" t="str">
            <v>successful</v>
          </cell>
          <cell r="G779" t="str">
            <v>GB</v>
          </cell>
          <cell r="H779" t="str">
            <v>GBP</v>
          </cell>
          <cell r="I779">
            <v>1471428340</v>
          </cell>
          <cell r="J779">
            <v>1469009140</v>
          </cell>
          <cell r="K779" t="b">
            <v>0</v>
          </cell>
          <cell r="L779">
            <v>83</v>
          </cell>
          <cell r="M779" t="b">
            <v>1</v>
          </cell>
          <cell r="N779" t="str">
            <v>theater/plays</v>
          </cell>
          <cell r="O779">
            <v>128</v>
          </cell>
          <cell r="P779">
            <v>30.95</v>
          </cell>
        </row>
        <row r="780">
          <cell r="B780" t="str">
            <v>Chokehold</v>
          </cell>
          <cell r="C780" t="str">
            <v>A searing new play that takes  an unflinching look at the terrible costs of police shootings in the African American community.</v>
          </cell>
          <cell r="D780">
            <v>600</v>
          </cell>
          <cell r="E780">
            <v>718</v>
          </cell>
          <cell r="F780" t="str">
            <v>successful</v>
          </cell>
          <cell r="G780" t="str">
            <v>US</v>
          </cell>
          <cell r="H780" t="str">
            <v>USD</v>
          </cell>
          <cell r="I780">
            <v>1473358122</v>
          </cell>
          <cell r="J780">
            <v>1471543722</v>
          </cell>
          <cell r="K780" t="b">
            <v>0</v>
          </cell>
          <cell r="L780">
            <v>13</v>
          </cell>
          <cell r="M780" t="b">
            <v>1</v>
          </cell>
          <cell r="N780" t="str">
            <v>theater/plays</v>
          </cell>
          <cell r="O780">
            <v>120</v>
          </cell>
          <cell r="P780">
            <v>55.23</v>
          </cell>
        </row>
        <row r="781">
          <cell r="B781" t="str">
            <v>The Silence at the Song's End</v>
          </cell>
          <cell r="C781" t="str">
            <v>A brand new stage adaptation of the Libby Purves/Nicholas Heiney book. A new work involving music, poetry and fajitas. #timetochange</v>
          </cell>
          <cell r="D781">
            <v>300</v>
          </cell>
          <cell r="E781">
            <v>369</v>
          </cell>
          <cell r="F781" t="str">
            <v>successful</v>
          </cell>
          <cell r="G781" t="str">
            <v>GB</v>
          </cell>
          <cell r="H781" t="str">
            <v>GBP</v>
          </cell>
          <cell r="I781">
            <v>1466899491</v>
          </cell>
          <cell r="J781">
            <v>1464307491</v>
          </cell>
          <cell r="K781" t="b">
            <v>0</v>
          </cell>
          <cell r="L781">
            <v>8</v>
          </cell>
          <cell r="M781" t="b">
            <v>1</v>
          </cell>
          <cell r="N781" t="str">
            <v>theater/plays</v>
          </cell>
          <cell r="O781">
            <v>123</v>
          </cell>
          <cell r="P781">
            <v>46.13</v>
          </cell>
        </row>
        <row r="782">
          <cell r="B782" t="str">
            <v>Twelfth Night or What You Will</v>
          </cell>
          <cell r="C782" t="str">
            <v>Yellowbelly Theatre needs your help to bring this incredible play of love, lust and mistaken identity to life in our debut performance!</v>
          </cell>
          <cell r="D782">
            <v>1200</v>
          </cell>
          <cell r="E782">
            <v>1260</v>
          </cell>
          <cell r="F782" t="str">
            <v>successful</v>
          </cell>
          <cell r="G782" t="str">
            <v>GB</v>
          </cell>
          <cell r="H782" t="str">
            <v>GBP</v>
          </cell>
          <cell r="I782">
            <v>1441042275</v>
          </cell>
          <cell r="J782">
            <v>1438882275</v>
          </cell>
          <cell r="K782" t="b">
            <v>0</v>
          </cell>
          <cell r="L782">
            <v>32</v>
          </cell>
          <cell r="M782" t="b">
            <v>1</v>
          </cell>
          <cell r="N782" t="str">
            <v>theater/plays</v>
          </cell>
          <cell r="O782">
            <v>105</v>
          </cell>
          <cell r="P782">
            <v>39.380000000000003</v>
          </cell>
        </row>
        <row r="783">
          <cell r="B783" t="str">
            <v>Gifts of War</v>
          </cell>
          <cell r="C783" t="str">
            <v>Ancient Greece. Giddy, champagne soaked debauchery celebrating the Trojan War's end leads to a shocking and deadly surprise.</v>
          </cell>
          <cell r="D783">
            <v>5500</v>
          </cell>
          <cell r="E783">
            <v>5623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1410099822</v>
          </cell>
          <cell r="J783">
            <v>1404915822</v>
          </cell>
          <cell r="K783" t="b">
            <v>0</v>
          </cell>
          <cell r="L783">
            <v>85</v>
          </cell>
          <cell r="M783" t="b">
            <v>1</v>
          </cell>
          <cell r="N783" t="str">
            <v>theater/plays</v>
          </cell>
          <cell r="O783">
            <v>102</v>
          </cell>
          <cell r="P783">
            <v>66.150000000000006</v>
          </cell>
        </row>
        <row r="784">
          <cell r="B784" t="str">
            <v>"CIRQUE CAPRICIEUX, the greatest one woman show on earth"</v>
          </cell>
          <cell r="C784" t="str">
            <v>A circus theater show. An escaped carousel horse and a beautiful wire dancer let the fantasies run wild.</v>
          </cell>
          <cell r="D784">
            <v>1500</v>
          </cell>
          <cell r="E784">
            <v>1570</v>
          </cell>
          <cell r="F784" t="str">
            <v>successful</v>
          </cell>
          <cell r="G784" t="str">
            <v>DE</v>
          </cell>
          <cell r="H784" t="str">
            <v>EUR</v>
          </cell>
          <cell r="I784">
            <v>1435255659</v>
          </cell>
          <cell r="J784">
            <v>1432663659</v>
          </cell>
          <cell r="K784" t="b">
            <v>0</v>
          </cell>
          <cell r="L784">
            <v>29</v>
          </cell>
          <cell r="M784" t="b">
            <v>1</v>
          </cell>
          <cell r="N784" t="str">
            <v>theater/plays</v>
          </cell>
          <cell r="O784">
            <v>105</v>
          </cell>
          <cell r="P784">
            <v>54.14</v>
          </cell>
        </row>
        <row r="785">
          <cell r="B785" t="str">
            <v>Gruoch, or Lady Macbeth</v>
          </cell>
          <cell r="C785" t="str">
            <v>Death &amp; Pretzels presents the world premiere of Paul Pasulka's Gruoch, or Lady Macbeth</v>
          </cell>
          <cell r="D785">
            <v>2500</v>
          </cell>
          <cell r="E785">
            <v>2500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1425758257</v>
          </cell>
          <cell r="J785">
            <v>1423166257</v>
          </cell>
          <cell r="K785" t="b">
            <v>0</v>
          </cell>
          <cell r="L785">
            <v>24</v>
          </cell>
          <cell r="M785" t="b">
            <v>1</v>
          </cell>
          <cell r="N785" t="str">
            <v>theater/plays</v>
          </cell>
          <cell r="O785">
            <v>100</v>
          </cell>
          <cell r="P785">
            <v>104.17</v>
          </cell>
        </row>
        <row r="786">
          <cell r="B786" t="str">
            <v>Shakespeare!! To fund or not to fund, that is the Question?</v>
          </cell>
          <cell r="C786" t="str">
            <v>FUND our teens in Shakespeare's comedy "The Merchant of Venice". Donating pays for our venue/insurance located in Woodland, CA.</v>
          </cell>
          <cell r="D786">
            <v>250</v>
          </cell>
          <cell r="E786">
            <v>251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1428780159</v>
          </cell>
          <cell r="J786">
            <v>1426188159</v>
          </cell>
          <cell r="K786" t="b">
            <v>0</v>
          </cell>
          <cell r="L786">
            <v>8</v>
          </cell>
          <cell r="M786" t="b">
            <v>1</v>
          </cell>
          <cell r="N786" t="str">
            <v>theater/plays</v>
          </cell>
          <cell r="O786">
            <v>100</v>
          </cell>
          <cell r="P786">
            <v>31.38</v>
          </cell>
        </row>
        <row r="787">
          <cell r="B787" t="str">
            <v>2015 Philadelphia Premier: Bonhoeffer's Cost</v>
          </cell>
          <cell r="C787" t="str">
            <v>Help us produce this revealing play about Nazi-resistance member Dietrich Bonhoeffer and his final years of incarceration during WWII.</v>
          </cell>
          <cell r="D787">
            <v>1100</v>
          </cell>
          <cell r="E787">
            <v>1125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1427860740</v>
          </cell>
          <cell r="J787">
            <v>1426002684</v>
          </cell>
          <cell r="K787" t="b">
            <v>0</v>
          </cell>
          <cell r="L787">
            <v>19</v>
          </cell>
          <cell r="M787" t="b">
            <v>1</v>
          </cell>
          <cell r="N787" t="str">
            <v>theater/plays</v>
          </cell>
          <cell r="O787">
            <v>102</v>
          </cell>
          <cell r="P787">
            <v>59.21</v>
          </cell>
        </row>
        <row r="788">
          <cell r="B788" t="str">
            <v>Tommy and Me by Ray Didinger - Theatre Exile</v>
          </cell>
          <cell r="C788" t="str">
            <v>Help to bring this heart warming story of Ray Didinger's relationship with his boyhood hero Tommy McDonald to life.</v>
          </cell>
          <cell r="D788">
            <v>35000</v>
          </cell>
          <cell r="E788">
            <v>40043.25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1463198340</v>
          </cell>
          <cell r="J788">
            <v>1461117201</v>
          </cell>
          <cell r="K788" t="b">
            <v>0</v>
          </cell>
          <cell r="L788">
            <v>336</v>
          </cell>
          <cell r="M788" t="b">
            <v>1</v>
          </cell>
          <cell r="N788" t="str">
            <v>theater/plays</v>
          </cell>
          <cell r="O788">
            <v>114</v>
          </cell>
          <cell r="P788">
            <v>119.18</v>
          </cell>
        </row>
        <row r="789">
          <cell r="B789" t="str">
            <v>THE UNDERSTUDY @ WORKING STAGE</v>
          </cell>
          <cell r="C789" t="str">
            <v>We're putting together a production of THE UNDERSTUDY by Theresa Rebeck and hope you'll help us share this story.</v>
          </cell>
          <cell r="D789">
            <v>2100</v>
          </cell>
          <cell r="E789">
            <v>2140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1457139600</v>
          </cell>
          <cell r="J789">
            <v>1455230214</v>
          </cell>
          <cell r="K789" t="b">
            <v>0</v>
          </cell>
          <cell r="L789">
            <v>13</v>
          </cell>
          <cell r="M789" t="b">
            <v>1</v>
          </cell>
          <cell r="N789" t="str">
            <v>theater/plays</v>
          </cell>
          <cell r="O789">
            <v>102</v>
          </cell>
          <cell r="P789">
            <v>164.62</v>
          </cell>
        </row>
        <row r="790">
          <cell r="B790" t="str">
            <v>The Munitionettes</v>
          </cell>
          <cell r="C790" t="str">
            <v>Help us bring to life tales of hardship, danger and community of extraordinary women working in WW1 munitions factories.</v>
          </cell>
          <cell r="D790">
            <v>1000</v>
          </cell>
          <cell r="E790">
            <v>1020</v>
          </cell>
          <cell r="F790" t="str">
            <v>successful</v>
          </cell>
          <cell r="G790" t="str">
            <v>GB</v>
          </cell>
          <cell r="H790" t="str">
            <v>GBP</v>
          </cell>
          <cell r="I790">
            <v>1441358873</v>
          </cell>
          <cell r="J790">
            <v>1438939673</v>
          </cell>
          <cell r="K790" t="b">
            <v>0</v>
          </cell>
          <cell r="L790">
            <v>42</v>
          </cell>
          <cell r="M790" t="b">
            <v>1</v>
          </cell>
          <cell r="N790" t="str">
            <v>theater/plays</v>
          </cell>
          <cell r="O790">
            <v>102</v>
          </cell>
          <cell r="P790">
            <v>24.29</v>
          </cell>
        </row>
        <row r="791">
          <cell r="B791" t="str">
            <v>MOONFACE</v>
          </cell>
          <cell r="C791" t="str">
            <v>MOONFACE explores the formative f***k-ups of adolescence. Fresh, incisive new writing. Monologue, movement and striking naturalism.</v>
          </cell>
          <cell r="D791">
            <v>2500</v>
          </cell>
          <cell r="E791">
            <v>2620</v>
          </cell>
          <cell r="F791" t="str">
            <v>successful</v>
          </cell>
          <cell r="G791" t="str">
            <v>GB</v>
          </cell>
          <cell r="H791" t="str">
            <v>GBP</v>
          </cell>
          <cell r="I791">
            <v>1462224398</v>
          </cell>
          <cell r="J791">
            <v>1459632398</v>
          </cell>
          <cell r="K791" t="b">
            <v>0</v>
          </cell>
          <cell r="L791">
            <v>64</v>
          </cell>
          <cell r="M791" t="b">
            <v>1</v>
          </cell>
          <cell r="N791" t="str">
            <v>theater/plays</v>
          </cell>
          <cell r="O791">
            <v>105</v>
          </cell>
          <cell r="P791">
            <v>40.94</v>
          </cell>
        </row>
        <row r="792">
          <cell r="B792" t="str">
            <v>2014 UASPA Theatre Showcase</v>
          </cell>
          <cell r="C792" t="str">
            <v>UASPA is a performing arts high school producing its 2014 Theatre Showcase featuring our strongest performances and original work.</v>
          </cell>
          <cell r="D792">
            <v>1500</v>
          </cell>
          <cell r="E792">
            <v>1527.5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1400796420</v>
          </cell>
          <cell r="J792">
            <v>1398342170</v>
          </cell>
          <cell r="K792" t="b">
            <v>0</v>
          </cell>
          <cell r="L792">
            <v>25</v>
          </cell>
          <cell r="M792" t="b">
            <v>1</v>
          </cell>
          <cell r="N792" t="str">
            <v>theater/plays</v>
          </cell>
          <cell r="O792">
            <v>102</v>
          </cell>
          <cell r="P792">
            <v>61.1</v>
          </cell>
        </row>
        <row r="793">
          <cell r="B793" t="str">
            <v>Lock&amp;Key Theatre present 'Timon of Athens'</v>
          </cell>
          <cell r="C793" t="str">
            <v>Support Lock&amp;Key Theatre's 'Timon of Athens' by donating to our printing! Every penny goes to posters, programmes, flyers and scripts.</v>
          </cell>
          <cell r="D793">
            <v>773</v>
          </cell>
          <cell r="E793">
            <v>773</v>
          </cell>
          <cell r="F793" t="str">
            <v>successful</v>
          </cell>
          <cell r="G793" t="str">
            <v>GB</v>
          </cell>
          <cell r="H793" t="str">
            <v>GBP</v>
          </cell>
          <cell r="I793">
            <v>1403964324</v>
          </cell>
          <cell r="J793">
            <v>1401372324</v>
          </cell>
          <cell r="K793" t="b">
            <v>0</v>
          </cell>
          <cell r="L793">
            <v>20</v>
          </cell>
          <cell r="M793" t="b">
            <v>1</v>
          </cell>
          <cell r="N793" t="str">
            <v>theater/plays</v>
          </cell>
          <cell r="O793">
            <v>100</v>
          </cell>
          <cell r="P793">
            <v>38.65</v>
          </cell>
        </row>
        <row r="794">
          <cell r="B794" t="str">
            <v>Coming Home</v>
          </cell>
          <cell r="C794" t="str">
            <v>Professional actors bring to life the true stories of 5 African-Americans struggling with mental health and their search for healing.</v>
          </cell>
          <cell r="D794">
            <v>5500</v>
          </cell>
          <cell r="E794">
            <v>5845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1439337600</v>
          </cell>
          <cell r="J794">
            <v>1436575280</v>
          </cell>
          <cell r="K794" t="b">
            <v>0</v>
          </cell>
          <cell r="L794">
            <v>104</v>
          </cell>
          <cell r="M794" t="b">
            <v>1</v>
          </cell>
          <cell r="N794" t="str">
            <v>theater/plays</v>
          </cell>
          <cell r="O794">
            <v>106</v>
          </cell>
          <cell r="P794">
            <v>56.2</v>
          </cell>
        </row>
        <row r="795">
          <cell r="B795" t="str">
            <v>MASKS: Off-Broadway Debut</v>
          </cell>
          <cell r="C795" t="str">
            <v>MASKS is a dramedy dealing with what it means to be alive, the reliability of identity, and what it means to suffer.</v>
          </cell>
          <cell r="D795">
            <v>5000</v>
          </cell>
          <cell r="E795">
            <v>5671.11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1423674000</v>
          </cell>
          <cell r="J795">
            <v>1421025159</v>
          </cell>
          <cell r="K795" t="b">
            <v>0</v>
          </cell>
          <cell r="L795">
            <v>53</v>
          </cell>
          <cell r="M795" t="b">
            <v>1</v>
          </cell>
          <cell r="N795" t="str">
            <v>theater/plays</v>
          </cell>
          <cell r="O795">
            <v>113</v>
          </cell>
          <cell r="P795">
            <v>107</v>
          </cell>
        </row>
        <row r="796">
          <cell r="B796" t="str">
            <v>Free Theatre for Kids: Baby Living Room</v>
          </cell>
          <cell r="C796" t="str">
            <v>Baby Living Room is a project created by Spazio Farma Mestre for children: free theatre for kids as sustainable education for families</v>
          </cell>
          <cell r="D796">
            <v>2400</v>
          </cell>
          <cell r="E796">
            <v>2400</v>
          </cell>
          <cell r="F796" t="str">
            <v>successful</v>
          </cell>
          <cell r="G796" t="str">
            <v>IT</v>
          </cell>
          <cell r="H796" t="str">
            <v>EUR</v>
          </cell>
          <cell r="I796">
            <v>1479382594</v>
          </cell>
          <cell r="J796">
            <v>1476786994</v>
          </cell>
          <cell r="K796" t="b">
            <v>0</v>
          </cell>
          <cell r="L796">
            <v>14</v>
          </cell>
          <cell r="M796" t="b">
            <v>1</v>
          </cell>
          <cell r="N796" t="str">
            <v>theater/plays</v>
          </cell>
          <cell r="O796">
            <v>100</v>
          </cell>
          <cell r="P796">
            <v>171.43</v>
          </cell>
        </row>
        <row r="797">
          <cell r="B797" t="str">
            <v>Immortal</v>
          </cell>
          <cell r="C797" t="str">
            <v>'Immortal', a play about five English Air Bombers in WW2, is an exciting first project for the brand new Production Company, GreanTea.</v>
          </cell>
          <cell r="D797">
            <v>2200</v>
          </cell>
          <cell r="E797">
            <v>2210</v>
          </cell>
          <cell r="F797" t="str">
            <v>successful</v>
          </cell>
          <cell r="G797" t="str">
            <v>GB</v>
          </cell>
          <cell r="H797" t="str">
            <v>GBP</v>
          </cell>
          <cell r="I797">
            <v>1408289724</v>
          </cell>
          <cell r="J797">
            <v>1403105724</v>
          </cell>
          <cell r="K797" t="b">
            <v>0</v>
          </cell>
          <cell r="L797">
            <v>20</v>
          </cell>
          <cell r="M797" t="b">
            <v>1</v>
          </cell>
          <cell r="N797" t="str">
            <v>theater/plays</v>
          </cell>
          <cell r="O797">
            <v>100</v>
          </cell>
          <cell r="P797">
            <v>110.5</v>
          </cell>
        </row>
        <row r="798">
          <cell r="B798" t="str">
            <v>Good Bread Alley</v>
          </cell>
          <cell r="C798" t="str">
            <v>A play by April Yvette Thompson. A Gullah Healer Woman and an Afro-Cuban Priest forge a new world of magic &amp; dreams in Jim Crow Miami.</v>
          </cell>
          <cell r="D798">
            <v>100000</v>
          </cell>
          <cell r="E798">
            <v>100036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1399271911</v>
          </cell>
          <cell r="J798">
            <v>1396334311</v>
          </cell>
          <cell r="K798" t="b">
            <v>0</v>
          </cell>
          <cell r="L798">
            <v>558</v>
          </cell>
          <cell r="M798" t="b">
            <v>1</v>
          </cell>
          <cell r="N798" t="str">
            <v>theater/plays</v>
          </cell>
          <cell r="O798">
            <v>100</v>
          </cell>
          <cell r="P798">
            <v>179.28</v>
          </cell>
        </row>
        <row r="799">
          <cell r="B799" t="str">
            <v>SPILL - A verbatim show about sex</v>
          </cell>
          <cell r="C799" t="str">
            <v>We're making a show about sex. Because it's important, everyone wants to talk about it and it's at the start of everything.</v>
          </cell>
          <cell r="D799">
            <v>350</v>
          </cell>
          <cell r="E799">
            <v>504</v>
          </cell>
          <cell r="F799" t="str">
            <v>successful</v>
          </cell>
          <cell r="G799" t="str">
            <v>GB</v>
          </cell>
          <cell r="H799" t="str">
            <v>GBP</v>
          </cell>
          <cell r="I799">
            <v>1435352400</v>
          </cell>
          <cell r="J799">
            <v>1431718575</v>
          </cell>
          <cell r="K799" t="b">
            <v>0</v>
          </cell>
          <cell r="L799">
            <v>22</v>
          </cell>
          <cell r="M799" t="b">
            <v>1</v>
          </cell>
          <cell r="N799" t="str">
            <v>theater/plays</v>
          </cell>
          <cell r="O799">
            <v>144</v>
          </cell>
          <cell r="P799">
            <v>22.91</v>
          </cell>
        </row>
        <row r="800">
          <cell r="B800" t="str">
            <v>Let's Launch Disco Turtle Productions</v>
          </cell>
          <cell r="C800" t="str">
            <v>A theatre company designed to help young people to come out of their shell. Offering workshops and original shows directly to schools.</v>
          </cell>
          <cell r="D800">
            <v>1000</v>
          </cell>
          <cell r="E800">
            <v>1035</v>
          </cell>
          <cell r="F800" t="str">
            <v>successful</v>
          </cell>
          <cell r="G800" t="str">
            <v>AU</v>
          </cell>
          <cell r="H800" t="str">
            <v>AUD</v>
          </cell>
          <cell r="I800">
            <v>1438333080</v>
          </cell>
          <cell r="J800">
            <v>1436408308</v>
          </cell>
          <cell r="K800" t="b">
            <v>0</v>
          </cell>
          <cell r="L800">
            <v>24</v>
          </cell>
          <cell r="M800" t="b">
            <v>1</v>
          </cell>
          <cell r="N800" t="str">
            <v>theater/plays</v>
          </cell>
          <cell r="O800">
            <v>104</v>
          </cell>
          <cell r="P800">
            <v>43.13</v>
          </cell>
        </row>
        <row r="801">
          <cell r="B801" t="str">
            <v>Book Club: A Comedy</v>
          </cell>
          <cell r="C801" t="str">
            <v>The world premiere of an endearing play about love, friendship, men's styling putty, Dungeons &amp; Dragons &amp; our capacity for forbearance.</v>
          </cell>
          <cell r="D801">
            <v>3200</v>
          </cell>
          <cell r="E801">
            <v>3470</v>
          </cell>
          <cell r="F801" t="str">
            <v>successful</v>
          </cell>
          <cell r="G801" t="str">
            <v>CA</v>
          </cell>
          <cell r="H801" t="str">
            <v>CAD</v>
          </cell>
          <cell r="I801">
            <v>1432694700</v>
          </cell>
          <cell r="J801">
            <v>1429651266</v>
          </cell>
          <cell r="K801" t="b">
            <v>0</v>
          </cell>
          <cell r="L801">
            <v>74</v>
          </cell>
          <cell r="M801" t="b">
            <v>1</v>
          </cell>
          <cell r="N801" t="str">
            <v>theater/plays</v>
          </cell>
          <cell r="O801">
            <v>108</v>
          </cell>
          <cell r="P801">
            <v>46.89</v>
          </cell>
        </row>
        <row r="802">
          <cell r="B802" t="str">
            <v>How You Kiss Me... at FringeNYC 2015</v>
          </cell>
          <cell r="C802" t="str">
            <v>How You Kiss Me Is Not How I Like To Be Kissed
a new play by Dan Giles
coming to FringeNYC 2015
www.howyoukissme.com</v>
          </cell>
          <cell r="D802">
            <v>2500</v>
          </cell>
          <cell r="E802">
            <v>2560</v>
          </cell>
          <cell r="F802" t="str">
            <v>successful</v>
          </cell>
          <cell r="G802" t="str">
            <v>US</v>
          </cell>
          <cell r="H802" t="str">
            <v>USD</v>
          </cell>
          <cell r="I802">
            <v>1438799760</v>
          </cell>
          <cell r="J802">
            <v>1437236378</v>
          </cell>
          <cell r="K802" t="b">
            <v>0</v>
          </cell>
          <cell r="L802">
            <v>54</v>
          </cell>
          <cell r="M802" t="b">
            <v>1</v>
          </cell>
          <cell r="N802" t="str">
            <v>theater/plays</v>
          </cell>
          <cell r="O802">
            <v>102</v>
          </cell>
          <cell r="P802">
            <v>47.41</v>
          </cell>
        </row>
        <row r="803">
          <cell r="B803" t="str">
            <v>ThreeWay - A new play about dating and relationships.</v>
          </cell>
          <cell r="C803" t="str">
            <v>ThreeWay is a part-verbatim play that explores dating &amp; what happens when someone finds the love of their life, except itâ€™s two people.</v>
          </cell>
          <cell r="D803">
            <v>315</v>
          </cell>
          <cell r="E803">
            <v>469</v>
          </cell>
          <cell r="F803" t="str">
            <v>successful</v>
          </cell>
          <cell r="G803" t="str">
            <v>GB</v>
          </cell>
          <cell r="H803" t="str">
            <v>GBP</v>
          </cell>
          <cell r="I803">
            <v>1457906400</v>
          </cell>
          <cell r="J803">
            <v>1457115427</v>
          </cell>
          <cell r="K803" t="b">
            <v>0</v>
          </cell>
          <cell r="L803">
            <v>31</v>
          </cell>
          <cell r="M803" t="b">
            <v>1</v>
          </cell>
          <cell r="N803" t="str">
            <v>theater/plays</v>
          </cell>
          <cell r="O803">
            <v>149</v>
          </cell>
          <cell r="P803">
            <v>15.13</v>
          </cell>
        </row>
        <row r="804">
          <cell r="B804" t="str">
            <v>A History, w Nowell Edmurnds at the Edinburgh Fringe!</v>
          </cell>
          <cell r="C804" t="str">
            <v>Written a solo show about celebrity, and I'll be performing it at the famous Just The Tonic this Edinburgh Fringe - Help me get there!</v>
          </cell>
          <cell r="D804">
            <v>500</v>
          </cell>
          <cell r="E804">
            <v>527.45000000000005</v>
          </cell>
          <cell r="F804" t="str">
            <v>successful</v>
          </cell>
          <cell r="G804" t="str">
            <v>GB</v>
          </cell>
          <cell r="H804" t="str">
            <v>GBP</v>
          </cell>
          <cell r="I804">
            <v>1470078000</v>
          </cell>
          <cell r="J804">
            <v>1467648456</v>
          </cell>
          <cell r="K804" t="b">
            <v>0</v>
          </cell>
          <cell r="L804">
            <v>25</v>
          </cell>
          <cell r="M804" t="b">
            <v>1</v>
          </cell>
          <cell r="N804" t="str">
            <v>theater/plays</v>
          </cell>
          <cell r="O804">
            <v>105</v>
          </cell>
          <cell r="P804">
            <v>21.1</v>
          </cell>
        </row>
        <row r="805">
          <cell r="B805" t="str">
            <v>The Pillowman Aberdeen</v>
          </cell>
          <cell r="C805" t="str">
            <v>Multi Award-Winng play THE PILLOWMAN coming to the Arts Centre Theatre, Aberdeen</v>
          </cell>
          <cell r="D805">
            <v>1000</v>
          </cell>
          <cell r="E805">
            <v>1005</v>
          </cell>
          <cell r="F805" t="str">
            <v>successful</v>
          </cell>
          <cell r="G805" t="str">
            <v>GB</v>
          </cell>
          <cell r="H805" t="str">
            <v>GBP</v>
          </cell>
          <cell r="I805">
            <v>1444060800</v>
          </cell>
          <cell r="J805">
            <v>1440082649</v>
          </cell>
          <cell r="K805" t="b">
            <v>0</v>
          </cell>
          <cell r="L805">
            <v>17</v>
          </cell>
          <cell r="M805" t="b">
            <v>1</v>
          </cell>
          <cell r="N805" t="str">
            <v>theater/plays</v>
          </cell>
          <cell r="O805">
            <v>101</v>
          </cell>
          <cell r="P805">
            <v>59.12</v>
          </cell>
        </row>
        <row r="806">
          <cell r="B806" t="str">
            <v>The Honeymoon is Over - An Original Play by Zakry Fin</v>
          </cell>
          <cell r="C806" t="str">
            <v>The Honeymoon is Over is a romantic comedy about a recently eloped couple learning the dynamics of living together for the first time.</v>
          </cell>
          <cell r="D806">
            <v>900</v>
          </cell>
          <cell r="E806">
            <v>1175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1420048208</v>
          </cell>
          <cell r="J806">
            <v>1417456208</v>
          </cell>
          <cell r="K806" t="b">
            <v>0</v>
          </cell>
          <cell r="L806">
            <v>12</v>
          </cell>
          <cell r="M806" t="b">
            <v>1</v>
          </cell>
          <cell r="N806" t="str">
            <v>theater/plays</v>
          </cell>
          <cell r="O806">
            <v>131</v>
          </cell>
          <cell r="P806">
            <v>97.92</v>
          </cell>
        </row>
        <row r="807">
          <cell r="B807" t="str">
            <v>VANITY BITES BACK by Helen Duff</v>
          </cell>
          <cell r="C807" t="str">
            <v>A "bold, subversive and very funny" clown cookery show about searching for self worth in a cheesecake - VAULT Festival &amp; Tour 2015</v>
          </cell>
          <cell r="D807">
            <v>2000</v>
          </cell>
          <cell r="E807">
            <v>2095</v>
          </cell>
          <cell r="F807" t="str">
            <v>successful</v>
          </cell>
          <cell r="G807" t="str">
            <v>GB</v>
          </cell>
          <cell r="H807" t="str">
            <v>GBP</v>
          </cell>
          <cell r="I807">
            <v>1422015083</v>
          </cell>
          <cell r="J807">
            <v>1419423083</v>
          </cell>
          <cell r="K807" t="b">
            <v>0</v>
          </cell>
          <cell r="L807">
            <v>38</v>
          </cell>
          <cell r="M807" t="b">
            <v>1</v>
          </cell>
          <cell r="N807" t="str">
            <v>theater/plays</v>
          </cell>
          <cell r="O807">
            <v>105</v>
          </cell>
          <cell r="P807">
            <v>55.13</v>
          </cell>
        </row>
        <row r="808">
          <cell r="B808" t="str">
            <v>Back To Blackbrick- A new play with live music</v>
          </cell>
          <cell r="C808" t="str">
            <v>First stage adaptation of Sarah Moore Fitzgerald's beautiful novel about Alzheimer's and time travel with a live folk score.</v>
          </cell>
          <cell r="D808">
            <v>1000</v>
          </cell>
          <cell r="E808">
            <v>1088</v>
          </cell>
          <cell r="F808" t="str">
            <v>successful</v>
          </cell>
          <cell r="G808" t="str">
            <v>GB</v>
          </cell>
          <cell r="H808" t="str">
            <v>GBP</v>
          </cell>
          <cell r="I808">
            <v>1433964444</v>
          </cell>
          <cell r="J808">
            <v>1431372444</v>
          </cell>
          <cell r="K808" t="b">
            <v>0</v>
          </cell>
          <cell r="L808">
            <v>41</v>
          </cell>
          <cell r="M808" t="b">
            <v>1</v>
          </cell>
          <cell r="N808" t="str">
            <v>theater/plays</v>
          </cell>
          <cell r="O808">
            <v>109</v>
          </cell>
          <cell r="P808">
            <v>26.54</v>
          </cell>
        </row>
        <row r="809">
          <cell r="B809" t="str">
            <v>The Fairy Tale: A Little Daylight</v>
          </cell>
          <cell r="C809" t="str">
            <v>GK. Jr (for student actors 12 and under) will bring George Macdonald's story to life. 10+ speaking parts &amp; many non-speaking parts!</v>
          </cell>
          <cell r="D809">
            <v>1000</v>
          </cell>
          <cell r="E809">
            <v>1110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1410975994</v>
          </cell>
          <cell r="J809">
            <v>1408383994</v>
          </cell>
          <cell r="K809" t="b">
            <v>0</v>
          </cell>
          <cell r="L809">
            <v>19</v>
          </cell>
          <cell r="M809" t="b">
            <v>1</v>
          </cell>
          <cell r="N809" t="str">
            <v>theater/plays</v>
          </cell>
          <cell r="O809">
            <v>111</v>
          </cell>
          <cell r="P809">
            <v>58.42</v>
          </cell>
        </row>
        <row r="810">
          <cell r="B810" t="str">
            <v>Green Light Productions produces theatre created by women</v>
          </cell>
          <cell r="C810" t="str">
            <v>In 2015, Green Light is producing 3 shows of new plays exclusively written, directed and created by women- help make it happen!</v>
          </cell>
          <cell r="D810">
            <v>5000</v>
          </cell>
          <cell r="E810">
            <v>5024</v>
          </cell>
          <cell r="F810" t="str">
            <v>successful</v>
          </cell>
          <cell r="G810" t="str">
            <v>US</v>
          </cell>
          <cell r="H810" t="str">
            <v>USD</v>
          </cell>
          <cell r="I810">
            <v>1420734696</v>
          </cell>
          <cell r="J810">
            <v>1418142696</v>
          </cell>
          <cell r="K810" t="b">
            <v>0</v>
          </cell>
          <cell r="L810">
            <v>41</v>
          </cell>
          <cell r="M810" t="b">
            <v>1</v>
          </cell>
          <cell r="N810" t="str">
            <v>theater/plays</v>
          </cell>
          <cell r="O810">
            <v>100</v>
          </cell>
          <cell r="P810">
            <v>122.54</v>
          </cell>
        </row>
        <row r="811">
          <cell r="B811" t="str">
            <v>The Lower Depths</v>
          </cell>
          <cell r="C811" t="str">
            <v>Theatre Machine presents an all-new adaptation of Maxim Gorky's classic of Russian theatre, The Lower Depths.</v>
          </cell>
          <cell r="D811">
            <v>2000</v>
          </cell>
          <cell r="E811">
            <v>2287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1420009200</v>
          </cell>
          <cell r="J811">
            <v>1417593483</v>
          </cell>
          <cell r="K811" t="b">
            <v>0</v>
          </cell>
          <cell r="L811">
            <v>26</v>
          </cell>
          <cell r="M811" t="b">
            <v>1</v>
          </cell>
          <cell r="N811" t="str">
            <v>theater/plays</v>
          </cell>
          <cell r="O811">
            <v>114</v>
          </cell>
          <cell r="P811">
            <v>87.96</v>
          </cell>
        </row>
        <row r="812">
          <cell r="B812" t="str">
            <v>Cans at Theatre503</v>
          </cell>
          <cell r="C812" t="str">
            <v>Support Kuleshovâ€™s first full length production; help to build the set and bring a fierce and important new play to life</v>
          </cell>
          <cell r="D812">
            <v>1500</v>
          </cell>
          <cell r="E812">
            <v>1831</v>
          </cell>
          <cell r="F812" t="str">
            <v>successful</v>
          </cell>
          <cell r="G812" t="str">
            <v>GB</v>
          </cell>
          <cell r="H812" t="str">
            <v>GBP</v>
          </cell>
          <cell r="I812">
            <v>1414701413</v>
          </cell>
          <cell r="J812">
            <v>1412109413</v>
          </cell>
          <cell r="K812" t="b">
            <v>0</v>
          </cell>
          <cell r="L812">
            <v>25</v>
          </cell>
          <cell r="M812" t="b">
            <v>1</v>
          </cell>
          <cell r="N812" t="str">
            <v>theater/plays</v>
          </cell>
          <cell r="O812">
            <v>122</v>
          </cell>
          <cell r="P812">
            <v>73.239999999999995</v>
          </cell>
        </row>
        <row r="813">
          <cell r="B813" t="str">
            <v>Monster</v>
          </cell>
          <cell r="C813" t="str">
            <v>A darkly comic one woman show by Abram Rooney as part of The Camden Fringe 2015.</v>
          </cell>
          <cell r="D813">
            <v>500</v>
          </cell>
          <cell r="E813">
            <v>500</v>
          </cell>
          <cell r="F813" t="str">
            <v>successful</v>
          </cell>
          <cell r="G813" t="str">
            <v>GB</v>
          </cell>
          <cell r="H813" t="str">
            <v>GBP</v>
          </cell>
          <cell r="I813">
            <v>1434894082</v>
          </cell>
          <cell r="J813">
            <v>1432302082</v>
          </cell>
          <cell r="K813" t="b">
            <v>0</v>
          </cell>
          <cell r="L813">
            <v>9</v>
          </cell>
          <cell r="M813" t="b">
            <v>1</v>
          </cell>
          <cell r="N813" t="str">
            <v>theater/plays</v>
          </cell>
          <cell r="O813">
            <v>100</v>
          </cell>
          <cell r="P813">
            <v>55.56</v>
          </cell>
        </row>
        <row r="814">
          <cell r="B814" t="str">
            <v>Licensed To Ill</v>
          </cell>
          <cell r="C814" t="str">
            <v>London based theatre makers collaborating to create a new show about the history of HipHop.</v>
          </cell>
          <cell r="D814">
            <v>3000</v>
          </cell>
          <cell r="E814">
            <v>3084</v>
          </cell>
          <cell r="F814" t="str">
            <v>successful</v>
          </cell>
          <cell r="G814" t="str">
            <v>GB</v>
          </cell>
          <cell r="H814" t="str">
            <v>GBP</v>
          </cell>
          <cell r="I814">
            <v>1415440846</v>
          </cell>
          <cell r="J814">
            <v>1412845246</v>
          </cell>
          <cell r="K814" t="b">
            <v>0</v>
          </cell>
          <cell r="L814">
            <v>78</v>
          </cell>
          <cell r="M814" t="b">
            <v>1</v>
          </cell>
          <cell r="N814" t="str">
            <v>theater/plays</v>
          </cell>
          <cell r="O814">
            <v>103</v>
          </cell>
          <cell r="P814">
            <v>39.54</v>
          </cell>
        </row>
        <row r="815">
          <cell r="B815" t="str">
            <v>Galli Theater Fresh Start Fundraiser</v>
          </cell>
          <cell r="C815" t="str">
            <v>Help Galli Theater continue to bring fairytales to children in English &amp; German in our theater and to institutions serving children.</v>
          </cell>
          <cell r="D815">
            <v>5800</v>
          </cell>
          <cell r="E815">
            <v>6155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1415921848</v>
          </cell>
          <cell r="J815">
            <v>1413326248</v>
          </cell>
          <cell r="K815" t="b">
            <v>0</v>
          </cell>
          <cell r="L815">
            <v>45</v>
          </cell>
          <cell r="M815" t="b">
            <v>1</v>
          </cell>
          <cell r="N815" t="str">
            <v>theater/plays</v>
          </cell>
          <cell r="O815">
            <v>106</v>
          </cell>
          <cell r="P815">
            <v>136.78</v>
          </cell>
        </row>
        <row r="816">
          <cell r="B816" t="str">
            <v>AnaiÌˆs Nin Goes to Hell</v>
          </cell>
          <cell r="C816" t="str">
            <v>An island in hell. Cleopatra, Joan of Arc, &amp; Queen Victoria wait, trapped in the memory of who they were... until AnaiÌˆs Nin shows up.</v>
          </cell>
          <cell r="D816">
            <v>10000</v>
          </cell>
          <cell r="E816">
            <v>10133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1470887940</v>
          </cell>
          <cell r="J816">
            <v>1468176527</v>
          </cell>
          <cell r="K816" t="b">
            <v>0</v>
          </cell>
          <cell r="L816">
            <v>102</v>
          </cell>
          <cell r="M816" t="b">
            <v>1</v>
          </cell>
          <cell r="N816" t="str">
            <v>theater/plays</v>
          </cell>
          <cell r="O816">
            <v>101</v>
          </cell>
          <cell r="P816">
            <v>99.34</v>
          </cell>
        </row>
        <row r="817">
          <cell r="B817" t="str">
            <v>Vote for Next Season's Shows!</v>
          </cell>
          <cell r="C817" t="str">
            <v>Vote here for whatever show you want to see next year! No gimmick, no stretch goals, just a simple vote and a free ticket.</v>
          </cell>
          <cell r="D817">
            <v>100</v>
          </cell>
          <cell r="E817">
            <v>100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1480947054</v>
          </cell>
          <cell r="J817">
            <v>1475759454</v>
          </cell>
          <cell r="K817" t="b">
            <v>0</v>
          </cell>
          <cell r="L817">
            <v>5</v>
          </cell>
          <cell r="M817" t="b">
            <v>1</v>
          </cell>
          <cell r="N817" t="str">
            <v>theater/plays</v>
          </cell>
          <cell r="O817">
            <v>100</v>
          </cell>
          <cell r="P817">
            <v>20</v>
          </cell>
        </row>
        <row r="818">
          <cell r="B818" t="str">
            <v>The Laramie Project in Utah County</v>
          </cell>
          <cell r="C818" t="str">
            <v>Our goal is to bring this story of one town's processing of tragedy and their own community identity to Utah County.</v>
          </cell>
          <cell r="D818">
            <v>600</v>
          </cell>
          <cell r="E818">
            <v>780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1430029680</v>
          </cell>
          <cell r="J818">
            <v>1427741583</v>
          </cell>
          <cell r="K818" t="b">
            <v>0</v>
          </cell>
          <cell r="L818">
            <v>27</v>
          </cell>
          <cell r="M818" t="b">
            <v>1</v>
          </cell>
          <cell r="N818" t="str">
            <v>theater/plays</v>
          </cell>
          <cell r="O818">
            <v>130</v>
          </cell>
          <cell r="P818">
            <v>28.89</v>
          </cell>
        </row>
        <row r="819">
          <cell r="B819" t="str">
            <v>Home</v>
          </cell>
          <cell r="C819" t="str">
            <v>An unsparing, slightly surreal look at the effects of the private rented sector on two young women. Based on real events.</v>
          </cell>
          <cell r="D819">
            <v>1500</v>
          </cell>
          <cell r="E819">
            <v>1500.2</v>
          </cell>
          <cell r="F819" t="str">
            <v>successful</v>
          </cell>
          <cell r="G819" t="str">
            <v>GB</v>
          </cell>
          <cell r="H819" t="str">
            <v>GBP</v>
          </cell>
          <cell r="I819">
            <v>1462037777</v>
          </cell>
          <cell r="J819">
            <v>1459445777</v>
          </cell>
          <cell r="K819" t="b">
            <v>0</v>
          </cell>
          <cell r="L819">
            <v>37</v>
          </cell>
          <cell r="M819" t="b">
            <v>1</v>
          </cell>
          <cell r="N819" t="str">
            <v>theater/plays</v>
          </cell>
          <cell r="O819">
            <v>100</v>
          </cell>
          <cell r="P819">
            <v>40.549999999999997</v>
          </cell>
        </row>
        <row r="820">
          <cell r="B820" t="str">
            <v>fEast Theatre presents "Winter '53", a new play by Rob John</v>
          </cell>
          <cell r="C820" t="str">
            <v>Following success with 'The Canada Boys' and 'Parachute', we are looking for financial help from the community with our new production</v>
          </cell>
          <cell r="D820">
            <v>500</v>
          </cell>
          <cell r="E820">
            <v>500</v>
          </cell>
          <cell r="F820" t="str">
            <v>successful</v>
          </cell>
          <cell r="G820" t="str">
            <v>GB</v>
          </cell>
          <cell r="H820" t="str">
            <v>GBP</v>
          </cell>
          <cell r="I820">
            <v>1459444656</v>
          </cell>
          <cell r="J820">
            <v>1456856256</v>
          </cell>
          <cell r="K820" t="b">
            <v>0</v>
          </cell>
          <cell r="L820">
            <v>14</v>
          </cell>
          <cell r="M820" t="b">
            <v>1</v>
          </cell>
          <cell r="N820" t="str">
            <v>theater/plays</v>
          </cell>
          <cell r="O820">
            <v>100</v>
          </cell>
          <cell r="P820">
            <v>35.71</v>
          </cell>
        </row>
        <row r="821">
          <cell r="B821" t="str">
            <v>Annabel Lost</v>
          </cell>
          <cell r="C821" t="str">
            <v>Annabel Lost combines visual art and performance poetry to tell the story of two orphaned refugees, Quetzal and Rhime.</v>
          </cell>
          <cell r="D821">
            <v>900</v>
          </cell>
          <cell r="E821">
            <v>1025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1425185940</v>
          </cell>
          <cell r="J821">
            <v>1421900022</v>
          </cell>
          <cell r="K821" t="b">
            <v>0</v>
          </cell>
          <cell r="L821">
            <v>27</v>
          </cell>
          <cell r="M821" t="b">
            <v>1</v>
          </cell>
          <cell r="N821" t="str">
            <v>theater/plays</v>
          </cell>
          <cell r="O821">
            <v>114</v>
          </cell>
          <cell r="P821">
            <v>37.96</v>
          </cell>
        </row>
        <row r="822">
          <cell r="B822" t="str">
            <v>Get FREAK to the Edinburgh Fringe</v>
          </cell>
          <cell r="C822" t="str">
            <v>An extraordinary, punchy and provocative new play, providing a voice for women to address their sexuality and self worth. #EDFREAK</v>
          </cell>
          <cell r="D822">
            <v>1500</v>
          </cell>
          <cell r="E822">
            <v>1500</v>
          </cell>
          <cell r="F822" t="str">
            <v>successful</v>
          </cell>
          <cell r="G822" t="str">
            <v>GB</v>
          </cell>
          <cell r="H822" t="str">
            <v>GBP</v>
          </cell>
          <cell r="I822">
            <v>1406719110</v>
          </cell>
          <cell r="J822">
            <v>1405509510</v>
          </cell>
          <cell r="K822" t="b">
            <v>0</v>
          </cell>
          <cell r="L822">
            <v>45</v>
          </cell>
          <cell r="M822" t="b">
            <v>1</v>
          </cell>
          <cell r="N822" t="str">
            <v>theater/plays</v>
          </cell>
          <cell r="O822">
            <v>100</v>
          </cell>
          <cell r="P822">
            <v>33.33</v>
          </cell>
        </row>
        <row r="823">
          <cell r="B823" t="str">
            <v>REALLY REALLY</v>
          </cell>
          <cell r="C823" t="str">
            <v>A contemporary American play touching on the scorching realities of growing up in the Millennial generation.</v>
          </cell>
          <cell r="D823">
            <v>1000</v>
          </cell>
          <cell r="E823">
            <v>2870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1459822682</v>
          </cell>
          <cell r="J823">
            <v>1458613082</v>
          </cell>
          <cell r="K823" t="b">
            <v>0</v>
          </cell>
          <cell r="L823">
            <v>49</v>
          </cell>
          <cell r="M823" t="b">
            <v>1</v>
          </cell>
          <cell r="N823" t="str">
            <v>theater/plays</v>
          </cell>
          <cell r="O823">
            <v>287</v>
          </cell>
          <cell r="P823">
            <v>58.57</v>
          </cell>
        </row>
        <row r="824">
          <cell r="B824" t="str">
            <v>The Tragedy of Mario and Juliet</v>
          </cell>
          <cell r="C824" t="str">
            <v>Bumbling architect Romeo and handsome contractor Mario meet their match while building a balcony for Verona, NJ siren, Juliet.</v>
          </cell>
          <cell r="D824">
            <v>3000</v>
          </cell>
          <cell r="E824">
            <v>3255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1460970805</v>
          </cell>
          <cell r="J824">
            <v>1455790405</v>
          </cell>
          <cell r="K824" t="b">
            <v>0</v>
          </cell>
          <cell r="L824">
            <v>24</v>
          </cell>
          <cell r="M824" t="b">
            <v>1</v>
          </cell>
          <cell r="N824" t="str">
            <v>theater/plays</v>
          </cell>
          <cell r="O824">
            <v>109</v>
          </cell>
          <cell r="P824">
            <v>135.63</v>
          </cell>
        </row>
        <row r="825">
          <cell r="B825" t="str">
            <v>Pramkicker - Edinburgh and Beyond</v>
          </cell>
          <cell r="C825" t="str">
            <v>Critically-acclaimed Old Trunk are back with their new play. 
PRAMKICKER. 
Written by Sadie Hasler &amp; directed by Sarah Mayhew.</v>
          </cell>
          <cell r="D825">
            <v>3000</v>
          </cell>
          <cell r="E825">
            <v>3465</v>
          </cell>
          <cell r="F825" t="str">
            <v>successful</v>
          </cell>
          <cell r="G825" t="str">
            <v>GB</v>
          </cell>
          <cell r="H825" t="str">
            <v>GBP</v>
          </cell>
          <cell r="I825">
            <v>1436772944</v>
          </cell>
          <cell r="J825">
            <v>1434180944</v>
          </cell>
          <cell r="K825" t="b">
            <v>0</v>
          </cell>
          <cell r="L825">
            <v>112</v>
          </cell>
          <cell r="M825" t="b">
            <v>1</v>
          </cell>
          <cell r="N825" t="str">
            <v>theater/plays</v>
          </cell>
          <cell r="O825">
            <v>116</v>
          </cell>
          <cell r="P825">
            <v>30.94</v>
          </cell>
        </row>
        <row r="826">
          <cell r="B826" t="str">
            <v>The Lost Boy (a play)</v>
          </cell>
          <cell r="C826" t="str">
            <v>The world premiere of a play, a true story about love, loss, and a man reaching back in time as the only way to move forward.</v>
          </cell>
          <cell r="D826">
            <v>3400</v>
          </cell>
          <cell r="E826">
            <v>4050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1419181890</v>
          </cell>
          <cell r="J826">
            <v>1416589890</v>
          </cell>
          <cell r="K826" t="b">
            <v>0</v>
          </cell>
          <cell r="L826">
            <v>23</v>
          </cell>
          <cell r="M826" t="b">
            <v>1</v>
          </cell>
          <cell r="N826" t="str">
            <v>theater/plays</v>
          </cell>
          <cell r="O826">
            <v>119</v>
          </cell>
          <cell r="P826">
            <v>176.09</v>
          </cell>
        </row>
        <row r="827">
          <cell r="B827" t="str">
            <v>Actors &amp; Musicians who are Blind or Autistic</v>
          </cell>
          <cell r="C827" t="str">
            <v>See Theatre In A New Light</v>
          </cell>
          <cell r="D827">
            <v>7500</v>
          </cell>
          <cell r="E827">
            <v>8207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1474649070</v>
          </cell>
          <cell r="J827">
            <v>1469465070</v>
          </cell>
          <cell r="K827" t="b">
            <v>0</v>
          </cell>
          <cell r="L827">
            <v>54</v>
          </cell>
          <cell r="M827" t="b">
            <v>1</v>
          </cell>
          <cell r="N827" t="str">
            <v>theater/plays</v>
          </cell>
          <cell r="O827">
            <v>109</v>
          </cell>
          <cell r="P827">
            <v>151.97999999999999</v>
          </cell>
        </row>
        <row r="828">
          <cell r="B828" t="str">
            <v>Blue Stockings @ The Cockpit Theatre</v>
          </cell>
          <cell r="C828" t="str">
            <v>The GSA BA (Hons) Acting class of 2016 are taking a transfer of their GSA Production to The Cockpit Theatre in London</v>
          </cell>
          <cell r="D828">
            <v>500</v>
          </cell>
          <cell r="E828">
            <v>633</v>
          </cell>
          <cell r="F828" t="str">
            <v>successful</v>
          </cell>
          <cell r="G828" t="str">
            <v>GB</v>
          </cell>
          <cell r="H828" t="str">
            <v>GBP</v>
          </cell>
          <cell r="I828">
            <v>1467054000</v>
          </cell>
          <cell r="J828">
            <v>1463144254</v>
          </cell>
          <cell r="K828" t="b">
            <v>0</v>
          </cell>
          <cell r="L828">
            <v>28</v>
          </cell>
          <cell r="M828" t="b">
            <v>1</v>
          </cell>
          <cell r="N828" t="str">
            <v>theater/plays</v>
          </cell>
          <cell r="O828">
            <v>127</v>
          </cell>
          <cell r="P828">
            <v>22.61</v>
          </cell>
        </row>
        <row r="829">
          <cell r="B829" t="str">
            <v>MENTAL Play short-tour 2015!</v>
          </cell>
          <cell r="C829" t="str">
            <v>Touring the fast-paced, playful and poignant story of three twenty-somethings in a mental-health support group.</v>
          </cell>
          <cell r="D829">
            <v>200</v>
          </cell>
          <cell r="E829">
            <v>201</v>
          </cell>
          <cell r="F829" t="str">
            <v>successful</v>
          </cell>
          <cell r="G829" t="str">
            <v>GB</v>
          </cell>
          <cell r="H829" t="str">
            <v>GBP</v>
          </cell>
          <cell r="I829">
            <v>1430348400</v>
          </cell>
          <cell r="J829">
            <v>1428436410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theater/plays</v>
          </cell>
          <cell r="O829">
            <v>101</v>
          </cell>
          <cell r="P829">
            <v>18.27</v>
          </cell>
        </row>
        <row r="830">
          <cell r="B830" t="str">
            <v>God is a Woman (The Untitled Mitchell Buckley Project)</v>
          </cell>
          <cell r="C830" t="str">
            <v>After being officially selected for the 2015 FringeNYC Festival, we are looking for your help to put on this new and exciting play!</v>
          </cell>
          <cell r="D830">
            <v>4000</v>
          </cell>
          <cell r="E830">
            <v>5100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1432654347</v>
          </cell>
          <cell r="J830">
            <v>1430494347</v>
          </cell>
          <cell r="K830" t="b">
            <v>0</v>
          </cell>
          <cell r="L830">
            <v>62</v>
          </cell>
          <cell r="M830" t="b">
            <v>1</v>
          </cell>
          <cell r="N830" t="str">
            <v>theater/plays</v>
          </cell>
          <cell r="O830">
            <v>128</v>
          </cell>
          <cell r="P830">
            <v>82.26</v>
          </cell>
        </row>
        <row r="831">
          <cell r="B831" t="str">
            <v>The Glasshouse</v>
          </cell>
          <cell r="C831" t="str">
            <v>Two men on trial for desertion, confined within a Glasshouse. How long can friendship last? How much can a man stand before he breaks?</v>
          </cell>
          <cell r="D831">
            <v>5000</v>
          </cell>
          <cell r="E831">
            <v>5003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1413792034</v>
          </cell>
          <cell r="J831">
            <v>1411200034</v>
          </cell>
          <cell r="K831" t="b">
            <v>0</v>
          </cell>
          <cell r="L831">
            <v>73</v>
          </cell>
          <cell r="M831" t="b">
            <v>1</v>
          </cell>
          <cell r="N831" t="str">
            <v>theater/plays</v>
          </cell>
          <cell r="O831">
            <v>100</v>
          </cell>
          <cell r="P831">
            <v>68.53</v>
          </cell>
        </row>
        <row r="832">
          <cell r="B832" t="str">
            <v>The Boy at the Edge of Everything NEXT STAGE RESIDENT SHOW</v>
          </cell>
          <cell r="C832" t="str">
            <v>We are trying to produce a kid friendly show about an imaginative journey through space and time. Help us create our wonderland!!</v>
          </cell>
          <cell r="D832">
            <v>700</v>
          </cell>
          <cell r="E832">
            <v>1225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1422075540</v>
          </cell>
          <cell r="J832">
            <v>1419979544</v>
          </cell>
          <cell r="K832" t="b">
            <v>0</v>
          </cell>
          <cell r="L832">
            <v>18</v>
          </cell>
          <cell r="M832" t="b">
            <v>1</v>
          </cell>
          <cell r="N832" t="str">
            <v>theater/plays</v>
          </cell>
          <cell r="O832">
            <v>175</v>
          </cell>
          <cell r="P832">
            <v>68.06</v>
          </cell>
        </row>
        <row r="833">
          <cell r="B833" t="str">
            <v>boom- a play by Peter Sinn Nachtrieb</v>
          </cell>
          <cell r="C833" t="str">
            <v>Sex. Fish. A COMET THAT DESTROYS THE WORLD. boom a play by Peter Sinn Nachtrieb- Feb 19-21 at The Bridge in NYC.</v>
          </cell>
          <cell r="D833">
            <v>2000</v>
          </cell>
          <cell r="E833">
            <v>2545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1423630740</v>
          </cell>
          <cell r="J833">
            <v>1418673307</v>
          </cell>
          <cell r="K833" t="b">
            <v>0</v>
          </cell>
          <cell r="L833">
            <v>35</v>
          </cell>
          <cell r="M833" t="b">
            <v>1</v>
          </cell>
          <cell r="N833" t="str">
            <v>theater/plays</v>
          </cell>
          <cell r="O833">
            <v>127</v>
          </cell>
          <cell r="P833">
            <v>72.709999999999994</v>
          </cell>
        </row>
        <row r="834">
          <cell r="B834" t="str">
            <v>"Lucy &amp; Vincente" A New Play about Lucille Ball</v>
          </cell>
          <cell r="C834" t="str">
            <v>A staged reading for "Lucy &amp; Vincente" in NYC. A new play about Lucille Ball &amp; Vincente Minnelli in Hollywood, 1953.</v>
          </cell>
          <cell r="D834">
            <v>3000</v>
          </cell>
          <cell r="E834">
            <v>3319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1420489560</v>
          </cell>
          <cell r="J834">
            <v>1417469639</v>
          </cell>
          <cell r="K834" t="b">
            <v>0</v>
          </cell>
          <cell r="L834">
            <v>43</v>
          </cell>
          <cell r="M834" t="b">
            <v>1</v>
          </cell>
          <cell r="N834" t="str">
            <v>theater/plays</v>
          </cell>
          <cell r="O834">
            <v>111</v>
          </cell>
          <cell r="P834">
            <v>77.19</v>
          </cell>
        </row>
        <row r="835">
          <cell r="B835" t="str">
            <v>HEDDA</v>
          </cell>
          <cell r="C835" t="str">
            <v>An adaptation that realizes the internal struggle of Ibsenâ€™s most renowned protagonist as she traverses a claustrophobic social world</v>
          </cell>
          <cell r="D835">
            <v>1600</v>
          </cell>
          <cell r="E835">
            <v>2015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1472952982</v>
          </cell>
          <cell r="J835">
            <v>1470792982</v>
          </cell>
          <cell r="K835" t="b">
            <v>0</v>
          </cell>
          <cell r="L835">
            <v>36</v>
          </cell>
          <cell r="M835" t="b">
            <v>1</v>
          </cell>
          <cell r="N835" t="str">
            <v>theater/plays</v>
          </cell>
          <cell r="O835">
            <v>126</v>
          </cell>
          <cell r="P835">
            <v>55.97</v>
          </cell>
        </row>
        <row r="836">
          <cell r="B836" t="str">
            <v>The Flu Season</v>
          </cell>
          <cell r="C836" t="str">
            <v>A new theatre company staging Will Eno's The Flu Season in Seattle</v>
          </cell>
          <cell r="D836">
            <v>2600</v>
          </cell>
          <cell r="E836">
            <v>3081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1426229940</v>
          </cell>
          <cell r="J836">
            <v>1423959123</v>
          </cell>
          <cell r="K836" t="b">
            <v>0</v>
          </cell>
          <cell r="L836">
            <v>62</v>
          </cell>
          <cell r="M836" t="b">
            <v>1</v>
          </cell>
          <cell r="N836" t="str">
            <v>theater/plays</v>
          </cell>
          <cell r="O836">
            <v>119</v>
          </cell>
          <cell r="P836">
            <v>49.69</v>
          </cell>
        </row>
        <row r="837">
          <cell r="B837" t="str">
            <v>SHADFLY - NEW PLAY AT THE ARTS PROJECT</v>
          </cell>
          <cell r="C837" t="str">
            <v>A play about the last eight years of the life of Egon Schiele, one of the most influential Austrian Expressionist artists.</v>
          </cell>
          <cell r="D837">
            <v>1100</v>
          </cell>
          <cell r="E837">
            <v>1185</v>
          </cell>
          <cell r="F837" t="str">
            <v>successful</v>
          </cell>
          <cell r="G837" t="str">
            <v>CA</v>
          </cell>
          <cell r="H837" t="str">
            <v>CAD</v>
          </cell>
          <cell r="I837">
            <v>1409072982</v>
          </cell>
          <cell r="J837">
            <v>1407258582</v>
          </cell>
          <cell r="K837" t="b">
            <v>0</v>
          </cell>
          <cell r="L837">
            <v>15</v>
          </cell>
          <cell r="M837" t="b">
            <v>1</v>
          </cell>
          <cell r="N837" t="str">
            <v>theater/plays</v>
          </cell>
          <cell r="O837">
            <v>108</v>
          </cell>
          <cell r="P837">
            <v>79</v>
          </cell>
        </row>
        <row r="838">
          <cell r="B838" t="str">
            <v>Akvavit Theatre presents NOTHING OF ME by Arne Lygre</v>
          </cell>
          <cell r="C838" t="str">
            <v>"I think that I have my own will. I can stop this, I tell myself. But it's not true."</v>
          </cell>
          <cell r="D838">
            <v>2500</v>
          </cell>
          <cell r="E838">
            <v>2565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1456984740</v>
          </cell>
          <cell r="J838">
            <v>1455717790</v>
          </cell>
          <cell r="K838" t="b">
            <v>0</v>
          </cell>
          <cell r="L838">
            <v>33</v>
          </cell>
          <cell r="M838" t="b">
            <v>1</v>
          </cell>
          <cell r="N838" t="str">
            <v>theater/plays</v>
          </cell>
          <cell r="O838">
            <v>103</v>
          </cell>
          <cell r="P838">
            <v>77.73</v>
          </cell>
        </row>
        <row r="839">
          <cell r="B839" t="str">
            <v>Cinderella</v>
          </cell>
          <cell r="C839" t="str">
            <v>River City Theatre Company needs your support as we embark on our thirteenth production, CINDERELLA!</v>
          </cell>
          <cell r="D839">
            <v>1000</v>
          </cell>
          <cell r="E839">
            <v>1101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1409720340</v>
          </cell>
          <cell r="J839">
            <v>1408129822</v>
          </cell>
          <cell r="K839" t="b">
            <v>0</v>
          </cell>
          <cell r="L839">
            <v>27</v>
          </cell>
          <cell r="M839" t="b">
            <v>1</v>
          </cell>
          <cell r="N839" t="str">
            <v>theater/plays</v>
          </cell>
          <cell r="O839">
            <v>110</v>
          </cell>
          <cell r="P839">
            <v>40.78</v>
          </cell>
        </row>
        <row r="840">
          <cell r="B840" t="str">
            <v>Promised Land</v>
          </cell>
          <cell r="C840" t="str">
            <v>Help Chrysalis get this production off the ground!  An original play, we only need $500 to get this production on its feet!</v>
          </cell>
          <cell r="D840">
            <v>500</v>
          </cell>
          <cell r="E840">
            <v>1010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1440892800</v>
          </cell>
          <cell r="J840">
            <v>1438715077</v>
          </cell>
          <cell r="K840" t="b">
            <v>0</v>
          </cell>
          <cell r="L840">
            <v>17</v>
          </cell>
          <cell r="M840" t="b">
            <v>1</v>
          </cell>
          <cell r="N840" t="str">
            <v>theater/plays</v>
          </cell>
          <cell r="O840">
            <v>202</v>
          </cell>
          <cell r="P840">
            <v>59.41</v>
          </cell>
        </row>
        <row r="841">
          <cell r="B841" t="str">
            <v>Pariah</v>
          </cell>
          <cell r="C841" t="str">
            <v>The First Play From The Man Who Brought You The Black James Bond!</v>
          </cell>
          <cell r="D841">
            <v>10</v>
          </cell>
          <cell r="E841">
            <v>13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1476390164</v>
          </cell>
          <cell r="J841">
            <v>1473970964</v>
          </cell>
          <cell r="K841" t="b">
            <v>0</v>
          </cell>
          <cell r="L841">
            <v>4</v>
          </cell>
          <cell r="M841" t="b">
            <v>1</v>
          </cell>
          <cell r="N841" t="str">
            <v>theater/plays</v>
          </cell>
          <cell r="O841">
            <v>130</v>
          </cell>
          <cell r="P841">
            <v>3.25</v>
          </cell>
        </row>
        <row r="842">
          <cell r="B842" t="str">
            <v>Pink Confetti at The Courtyard Theatre, Hoxton</v>
          </cell>
          <cell r="C842" t="str">
            <v>New play 'Pink Confetti' by Paul Roberts at The Courtyard Theatre produced by Etch and directed by Oliver Dawe.</v>
          </cell>
          <cell r="D842">
            <v>2000</v>
          </cell>
          <cell r="E842">
            <v>2087</v>
          </cell>
          <cell r="F842" t="str">
            <v>successful</v>
          </cell>
          <cell r="G842" t="str">
            <v>GB</v>
          </cell>
          <cell r="H842" t="str">
            <v>GBP</v>
          </cell>
          <cell r="I842">
            <v>1421452682</v>
          </cell>
          <cell r="J842">
            <v>1418860682</v>
          </cell>
          <cell r="K842" t="b">
            <v>0</v>
          </cell>
          <cell r="L842">
            <v>53</v>
          </cell>
          <cell r="M842" t="b">
            <v>1</v>
          </cell>
          <cell r="N842" t="str">
            <v>theater/plays</v>
          </cell>
          <cell r="O842">
            <v>104</v>
          </cell>
          <cell r="P842">
            <v>39.380000000000003</v>
          </cell>
        </row>
        <row r="843">
          <cell r="B843" t="str">
            <v>Red Lion Theatre Presents Shakespeare's Macbeth</v>
          </cell>
          <cell r="C843" t="str">
            <v>A student directed and student performed production of Shakespeare's Macbeth in Milwaukee's beautiful Lake Park on June 3rd &amp; 4th</v>
          </cell>
          <cell r="D843">
            <v>4000</v>
          </cell>
          <cell r="E843">
            <v>4002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1463520479</v>
          </cell>
          <cell r="J843">
            <v>1458336479</v>
          </cell>
          <cell r="K843" t="b">
            <v>0</v>
          </cell>
          <cell r="L843">
            <v>49</v>
          </cell>
          <cell r="M843" t="b">
            <v>1</v>
          </cell>
          <cell r="N843" t="str">
            <v>theater/plays</v>
          </cell>
          <cell r="O843">
            <v>100</v>
          </cell>
          <cell r="P843">
            <v>81.67</v>
          </cell>
        </row>
        <row r="844">
          <cell r="B844" t="str">
            <v>Thank You For Waiting</v>
          </cell>
          <cell r="C844" t="str">
            <v>Help produce "Thank You For Waiting," a new play that explores friendship, loss, and mental illness, at the 2016 Frigid Festival!</v>
          </cell>
          <cell r="D844">
            <v>1500</v>
          </cell>
          <cell r="E844">
            <v>2560</v>
          </cell>
          <cell r="F844" t="str">
            <v>successful</v>
          </cell>
          <cell r="G844" t="str">
            <v>US</v>
          </cell>
          <cell r="H844" t="str">
            <v>USD</v>
          </cell>
          <cell r="I844">
            <v>1446759880</v>
          </cell>
          <cell r="J844">
            <v>1444164280</v>
          </cell>
          <cell r="K844" t="b">
            <v>0</v>
          </cell>
          <cell r="L844">
            <v>57</v>
          </cell>
          <cell r="M844" t="b">
            <v>1</v>
          </cell>
          <cell r="N844" t="str">
            <v>theater/plays</v>
          </cell>
          <cell r="O844">
            <v>171</v>
          </cell>
          <cell r="P844">
            <v>44.91</v>
          </cell>
        </row>
        <row r="845">
          <cell r="B845" t="str">
            <v>Suddenly Split &amp; Swiping Over</v>
          </cell>
          <cell r="C845" t="str">
            <v>â€œSuddenly Split &amp; Swiping Overâ€ is a sassy and heartfelt one-woman show about ending a longterm relationship and starting over.</v>
          </cell>
          <cell r="D845">
            <v>3000</v>
          </cell>
          <cell r="E845">
            <v>3385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1461913140</v>
          </cell>
          <cell r="J845">
            <v>1461370956</v>
          </cell>
          <cell r="K845" t="b">
            <v>0</v>
          </cell>
          <cell r="L845">
            <v>69</v>
          </cell>
          <cell r="M845" t="b">
            <v>1</v>
          </cell>
          <cell r="N845" t="str">
            <v>theater/plays</v>
          </cell>
          <cell r="O845">
            <v>113</v>
          </cell>
          <cell r="P845">
            <v>49.06</v>
          </cell>
        </row>
        <row r="846">
          <cell r="B846" t="str">
            <v>Amateur production of The Blue Room by David Hare</v>
          </cell>
          <cell r="C846" t="str">
            <v>We are a new Theatre Company who are fundraising to put on a new production of the play 'The Blue Room' in High Wycombe and Maidenhead</v>
          </cell>
          <cell r="D846">
            <v>250</v>
          </cell>
          <cell r="E846">
            <v>460</v>
          </cell>
          <cell r="F846" t="str">
            <v>successful</v>
          </cell>
          <cell r="G846" t="str">
            <v>GB</v>
          </cell>
          <cell r="H846" t="str">
            <v>GBP</v>
          </cell>
          <cell r="I846">
            <v>1455390126</v>
          </cell>
          <cell r="J846">
            <v>1452798126</v>
          </cell>
          <cell r="K846" t="b">
            <v>0</v>
          </cell>
          <cell r="L846">
            <v>15</v>
          </cell>
          <cell r="M846" t="b">
            <v>1</v>
          </cell>
          <cell r="N846" t="str">
            <v>theater/plays</v>
          </cell>
          <cell r="O846">
            <v>184</v>
          </cell>
          <cell r="P846">
            <v>30.67</v>
          </cell>
        </row>
        <row r="847">
          <cell r="B847" t="str">
            <v>Critical Ambition - BLINK by Phil Porter</v>
          </cell>
          <cell r="C847" t="str">
            <v>Support Swansea's youngest theatre company Critical Ambition, in their co-production of BLINK with Volcano and The Other Room.</v>
          </cell>
          <cell r="D847">
            <v>3000</v>
          </cell>
          <cell r="E847">
            <v>3908</v>
          </cell>
          <cell r="F847" t="str">
            <v>successful</v>
          </cell>
          <cell r="G847" t="str">
            <v>GB</v>
          </cell>
          <cell r="H847" t="str">
            <v>GBP</v>
          </cell>
          <cell r="I847">
            <v>1471185057</v>
          </cell>
          <cell r="J847">
            <v>1468593057</v>
          </cell>
          <cell r="K847" t="b">
            <v>0</v>
          </cell>
          <cell r="L847">
            <v>64</v>
          </cell>
          <cell r="M847" t="b">
            <v>1</v>
          </cell>
          <cell r="N847" t="str">
            <v>theater/plays</v>
          </cell>
          <cell r="O847">
            <v>130</v>
          </cell>
          <cell r="P847">
            <v>61.06</v>
          </cell>
        </row>
        <row r="848">
          <cell r="B848" t="str">
            <v>E15 at The Pleasance and CPT</v>
          </cell>
          <cell r="C848" t="str">
            <v>'E15' is a verbatim project that looks at the story of the Focus E15 Campaign</v>
          </cell>
          <cell r="D848">
            <v>550</v>
          </cell>
          <cell r="E848">
            <v>580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1450137600</v>
          </cell>
          <cell r="J848">
            <v>1448924882</v>
          </cell>
          <cell r="K848" t="b">
            <v>0</v>
          </cell>
          <cell r="L848">
            <v>20</v>
          </cell>
          <cell r="M848" t="b">
            <v>1</v>
          </cell>
          <cell r="N848" t="str">
            <v>theater/plays</v>
          </cell>
          <cell r="O848">
            <v>105</v>
          </cell>
          <cell r="P848">
            <v>29</v>
          </cell>
        </row>
        <row r="849">
          <cell r="B849" t="str">
            <v>Petrification</v>
          </cell>
          <cell r="C849" t="str">
            <v>Help us get the show on the road! Petrification is a new play about home, memory and identity and we need your help to tour.</v>
          </cell>
          <cell r="D849">
            <v>800</v>
          </cell>
          <cell r="E849">
            <v>800</v>
          </cell>
          <cell r="F849" t="str">
            <v>successful</v>
          </cell>
          <cell r="G849" t="str">
            <v>GB</v>
          </cell>
          <cell r="H849" t="str">
            <v>GBP</v>
          </cell>
          <cell r="I849">
            <v>1466172000</v>
          </cell>
          <cell r="J849">
            <v>1463418090</v>
          </cell>
          <cell r="K849" t="b">
            <v>0</v>
          </cell>
          <cell r="L849">
            <v>27</v>
          </cell>
          <cell r="M849" t="b">
            <v>1</v>
          </cell>
          <cell r="N849" t="str">
            <v>theater/plays</v>
          </cell>
          <cell r="O849">
            <v>100</v>
          </cell>
          <cell r="P849">
            <v>29.63</v>
          </cell>
        </row>
        <row r="850">
          <cell r="B850" t="str">
            <v>KHOJALY - Giving a voice to refugees across the world</v>
          </cell>
          <cell r="C850" t="str">
            <v>KHOJALY is a new play that gives a voice to refugees the world over, telling the story of the survivors of the 1992 massacre in Khojaly</v>
          </cell>
          <cell r="D850">
            <v>1960</v>
          </cell>
          <cell r="E850">
            <v>3005</v>
          </cell>
          <cell r="F850" t="str">
            <v>successful</v>
          </cell>
          <cell r="G850" t="str">
            <v>GB</v>
          </cell>
          <cell r="H850" t="str">
            <v>GBP</v>
          </cell>
          <cell r="I850">
            <v>1459378085</v>
          </cell>
          <cell r="J850">
            <v>1456789685</v>
          </cell>
          <cell r="K850" t="b">
            <v>0</v>
          </cell>
          <cell r="L850">
            <v>21</v>
          </cell>
          <cell r="M850" t="b">
            <v>1</v>
          </cell>
          <cell r="N850" t="str">
            <v>theater/plays</v>
          </cell>
          <cell r="O850">
            <v>153</v>
          </cell>
          <cell r="P850">
            <v>143.1</v>
          </cell>
        </row>
        <row r="851">
          <cell r="B851" t="str">
            <v>The Florence Company presents 'America'</v>
          </cell>
          <cell r="C851" t="str">
            <v>The Florence Company premieres its first stage play at the Chelsea Theatre in London with an original piece of writing</v>
          </cell>
          <cell r="D851">
            <v>1000</v>
          </cell>
          <cell r="E851">
            <v>1623</v>
          </cell>
          <cell r="F851" t="str">
            <v>successful</v>
          </cell>
          <cell r="G851" t="str">
            <v>GB</v>
          </cell>
          <cell r="H851" t="str">
            <v>GBP</v>
          </cell>
          <cell r="I851">
            <v>1439806936</v>
          </cell>
          <cell r="J851">
            <v>1437214936</v>
          </cell>
          <cell r="K851" t="b">
            <v>0</v>
          </cell>
          <cell r="L851">
            <v>31</v>
          </cell>
          <cell r="M851" t="b">
            <v>1</v>
          </cell>
          <cell r="N851" t="str">
            <v>theater/plays</v>
          </cell>
          <cell r="O851">
            <v>162</v>
          </cell>
          <cell r="P851">
            <v>52.35</v>
          </cell>
        </row>
        <row r="852">
          <cell r="B852" t="str">
            <v>Xavier Project: Leftovers</v>
          </cell>
          <cell r="C852" t="str">
            <v>How do you retain a sense identity after losing your home, your family and your country? Leftovers is a play about refugees in Nairobi.</v>
          </cell>
          <cell r="D852">
            <v>2500</v>
          </cell>
          <cell r="E852">
            <v>3400</v>
          </cell>
          <cell r="F852" t="str">
            <v>successful</v>
          </cell>
          <cell r="G852" t="str">
            <v>GB</v>
          </cell>
          <cell r="H852" t="str">
            <v>GBP</v>
          </cell>
          <cell r="I852">
            <v>1428483201</v>
          </cell>
          <cell r="J852">
            <v>1425891201</v>
          </cell>
          <cell r="K852" t="b">
            <v>0</v>
          </cell>
          <cell r="L852">
            <v>51</v>
          </cell>
          <cell r="M852" t="b">
            <v>1</v>
          </cell>
          <cell r="N852" t="str">
            <v>theater/plays</v>
          </cell>
          <cell r="O852">
            <v>136</v>
          </cell>
          <cell r="P852">
            <v>66.67</v>
          </cell>
        </row>
        <row r="853">
          <cell r="B853" t="str">
            <v>Welcome Back To Harlem: A Hellfighter's Story</v>
          </cell>
          <cell r="C853" t="str">
            <v>A Harlem Hellfighter struggles to re-integrate into his community after heroically fighting for his country in WW1.</v>
          </cell>
          <cell r="D853">
            <v>5000</v>
          </cell>
          <cell r="E853">
            <v>7220</v>
          </cell>
          <cell r="F853" t="str">
            <v>successful</v>
          </cell>
          <cell r="G853" t="str">
            <v>CA</v>
          </cell>
          <cell r="H853" t="str">
            <v>CAD</v>
          </cell>
          <cell r="I853">
            <v>1402334811</v>
          </cell>
          <cell r="J853">
            <v>1401470811</v>
          </cell>
          <cell r="K853" t="b">
            <v>0</v>
          </cell>
          <cell r="L853">
            <v>57</v>
          </cell>
          <cell r="M853" t="b">
            <v>1</v>
          </cell>
          <cell r="N853" t="str">
            <v>theater/plays</v>
          </cell>
          <cell r="O853">
            <v>144</v>
          </cell>
          <cell r="P853">
            <v>126.67</v>
          </cell>
        </row>
        <row r="854">
          <cell r="B854" t="str">
            <v>HIS NAME IS ARTHUR HOLMBERG</v>
          </cell>
          <cell r="C854" t="str">
            <v>a woman walks into a bar except she looks like a man and no one's serving drinks. one night only</v>
          </cell>
          <cell r="D854">
            <v>1250</v>
          </cell>
          <cell r="E854">
            <v>1250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1403964574</v>
          </cell>
          <cell r="J854">
            <v>1401372574</v>
          </cell>
          <cell r="K854" t="b">
            <v>0</v>
          </cell>
          <cell r="L854">
            <v>20</v>
          </cell>
          <cell r="M854" t="b">
            <v>1</v>
          </cell>
          <cell r="N854" t="str">
            <v>theater/plays</v>
          </cell>
          <cell r="O854">
            <v>100</v>
          </cell>
          <cell r="P854">
            <v>62.5</v>
          </cell>
        </row>
        <row r="855">
          <cell r="B855" t="str">
            <v>Gruesome Playground Injuries</v>
          </cell>
          <cell r="C855" t="str">
            <v>A production of "Gruesome Playground Injuries" by Rajiv Joseph July 24th-August 9th at The Bakery in Denver, CO.</v>
          </cell>
          <cell r="D855">
            <v>2500</v>
          </cell>
          <cell r="E855">
            <v>2520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1434675616</v>
          </cell>
          <cell r="J855">
            <v>1432083616</v>
          </cell>
          <cell r="K855" t="b">
            <v>0</v>
          </cell>
          <cell r="L855">
            <v>71</v>
          </cell>
          <cell r="M855" t="b">
            <v>1</v>
          </cell>
          <cell r="N855" t="str">
            <v>theater/plays</v>
          </cell>
          <cell r="O855">
            <v>101</v>
          </cell>
          <cell r="P855">
            <v>35.49</v>
          </cell>
        </row>
        <row r="856">
          <cell r="B856" t="str">
            <v>See Bob Run by Daniel MacIvor</v>
          </cell>
          <cell r="C856" t="str">
            <v>Bob is on the road. Bob is on the run. But from what? Will she make it to her destination and what will she find whens she gets there?</v>
          </cell>
          <cell r="D856">
            <v>2500</v>
          </cell>
          <cell r="E856">
            <v>2670</v>
          </cell>
          <cell r="F856" t="str">
            <v>successful</v>
          </cell>
          <cell r="G856" t="str">
            <v>GB</v>
          </cell>
          <cell r="H856" t="str">
            <v>GBP</v>
          </cell>
          <cell r="I856">
            <v>1449756896</v>
          </cell>
          <cell r="J856">
            <v>1447164896</v>
          </cell>
          <cell r="K856" t="b">
            <v>0</v>
          </cell>
          <cell r="L856">
            <v>72</v>
          </cell>
          <cell r="M856" t="b">
            <v>1</v>
          </cell>
          <cell r="N856" t="str">
            <v>theater/plays</v>
          </cell>
          <cell r="O856">
            <v>107</v>
          </cell>
          <cell r="P856">
            <v>37.08</v>
          </cell>
        </row>
        <row r="857">
          <cell r="B857" t="str">
            <v>Taming of the Shrew - New Wimbledon Theatre</v>
          </cell>
          <cell r="C857" t="str">
            <v>A vibrant, gender-inverted film-noir adaptation of Shakespeare's brutal comedy Taming of the Shrew, a visceral physical spectacle.</v>
          </cell>
          <cell r="D857">
            <v>2500</v>
          </cell>
          <cell r="E857">
            <v>3120</v>
          </cell>
          <cell r="F857" t="str">
            <v>successful</v>
          </cell>
          <cell r="G857" t="str">
            <v>GB</v>
          </cell>
          <cell r="H857" t="str">
            <v>GBP</v>
          </cell>
          <cell r="I857">
            <v>1426801664</v>
          </cell>
          <cell r="J857">
            <v>1424213264</v>
          </cell>
          <cell r="K857" t="b">
            <v>0</v>
          </cell>
          <cell r="L857">
            <v>45</v>
          </cell>
          <cell r="M857" t="b">
            <v>1</v>
          </cell>
          <cell r="N857" t="str">
            <v>theater/plays</v>
          </cell>
          <cell r="O857">
            <v>125</v>
          </cell>
          <cell r="P857">
            <v>69.33</v>
          </cell>
        </row>
        <row r="858">
          <cell r="B858" t="str">
            <v>One Good Night by Aisling Caffrey</v>
          </cell>
          <cell r="C858" t="str">
            <v>Venue hire and payment of designer for a darkly comic, all female play about power - losing it, wanting it and fighting to get it back</v>
          </cell>
          <cell r="D858">
            <v>740</v>
          </cell>
          <cell r="E858">
            <v>880</v>
          </cell>
          <cell r="F858" t="str">
            <v>successful</v>
          </cell>
          <cell r="G858" t="str">
            <v>GB</v>
          </cell>
          <cell r="H858" t="str">
            <v>GBP</v>
          </cell>
          <cell r="I858">
            <v>1488240000</v>
          </cell>
          <cell r="J858">
            <v>1486996729</v>
          </cell>
          <cell r="K858" t="b">
            <v>0</v>
          </cell>
          <cell r="L858">
            <v>51</v>
          </cell>
          <cell r="M858" t="b">
            <v>1</v>
          </cell>
          <cell r="N858" t="str">
            <v>theater/plays</v>
          </cell>
          <cell r="O858">
            <v>119</v>
          </cell>
          <cell r="P858">
            <v>17.25</v>
          </cell>
        </row>
        <row r="859">
          <cell r="B859" t="str">
            <v>Checkpoint 22</v>
          </cell>
          <cell r="C859" t="str">
            <v>The play yet to be described as "A surefire Edinburgh Fringe Festival Cult Hit". Coming to the Underbelly, Edinburgh, 5th-30th August.</v>
          </cell>
          <cell r="D859">
            <v>2000</v>
          </cell>
          <cell r="E859">
            <v>2020</v>
          </cell>
          <cell r="F859" t="str">
            <v>successful</v>
          </cell>
          <cell r="G859" t="str">
            <v>GB</v>
          </cell>
          <cell r="H859" t="str">
            <v>GBP</v>
          </cell>
          <cell r="I859">
            <v>1433343850</v>
          </cell>
          <cell r="J859">
            <v>1430751850</v>
          </cell>
          <cell r="K859" t="b">
            <v>0</v>
          </cell>
          <cell r="L859">
            <v>56</v>
          </cell>
          <cell r="M859" t="b">
            <v>1</v>
          </cell>
          <cell r="N859" t="str">
            <v>theater/plays</v>
          </cell>
          <cell r="O859">
            <v>101</v>
          </cell>
          <cell r="P859">
            <v>36.07</v>
          </cell>
        </row>
        <row r="860">
          <cell r="B860" t="str">
            <v>VST presents Sincerity Forever</v>
          </cell>
          <cell r="C860" t="str">
            <v>We are a fledgling theatre company based in Atlanta looking to fund our first show, Sincerity Forever by playwright Mac Wellman.</v>
          </cell>
          <cell r="D860">
            <v>1000</v>
          </cell>
          <cell r="E860">
            <v>1130</v>
          </cell>
          <cell r="F860" t="str">
            <v>successful</v>
          </cell>
          <cell r="G860" t="str">
            <v>US</v>
          </cell>
          <cell r="H860" t="str">
            <v>USD</v>
          </cell>
          <cell r="I860">
            <v>1479592800</v>
          </cell>
          <cell r="J860">
            <v>1476760226</v>
          </cell>
          <cell r="K860" t="b">
            <v>0</v>
          </cell>
          <cell r="L860">
            <v>17</v>
          </cell>
          <cell r="M860" t="b">
            <v>1</v>
          </cell>
          <cell r="N860" t="str">
            <v>theater/plays</v>
          </cell>
          <cell r="O860">
            <v>113</v>
          </cell>
          <cell r="P860">
            <v>66.47</v>
          </cell>
        </row>
        <row r="861">
          <cell r="B861" t="str">
            <v>The Irish play MISTERMAN by Enda Walsh, heads to Boulder</v>
          </cell>
          <cell r="C861" t="str">
            <v>An Irish show about mental illness though the eyes of the man experiencing it. Support this show and help get it to Boulder and NYC.</v>
          </cell>
          <cell r="D861">
            <v>10500</v>
          </cell>
          <cell r="E861">
            <v>11045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1425528000</v>
          </cell>
          <cell r="J861">
            <v>1422916261</v>
          </cell>
          <cell r="K861" t="b">
            <v>0</v>
          </cell>
          <cell r="L861">
            <v>197</v>
          </cell>
          <cell r="M861" t="b">
            <v>1</v>
          </cell>
          <cell r="N861" t="str">
            <v>theater/plays</v>
          </cell>
          <cell r="O861">
            <v>105</v>
          </cell>
          <cell r="P861">
            <v>56.07</v>
          </cell>
        </row>
        <row r="862">
          <cell r="B862" t="str">
            <v>EverScape</v>
          </cell>
          <cell r="C862" t="str">
            <v>Bare Theatre and Sonorous Road collaborate on the NC debut of  Allan Maule's gamer fantasy play that was extended in New York.</v>
          </cell>
          <cell r="D862">
            <v>3000</v>
          </cell>
          <cell r="E862">
            <v>3292</v>
          </cell>
          <cell r="F862" t="str">
            <v>successful</v>
          </cell>
          <cell r="G862" t="str">
            <v>US</v>
          </cell>
          <cell r="H862" t="str">
            <v>USD</v>
          </cell>
          <cell r="I862">
            <v>1475269200</v>
          </cell>
          <cell r="J862">
            <v>1473200844</v>
          </cell>
          <cell r="K862" t="b">
            <v>0</v>
          </cell>
          <cell r="L862">
            <v>70</v>
          </cell>
          <cell r="M862" t="b">
            <v>1</v>
          </cell>
          <cell r="N862" t="str">
            <v>theater/plays</v>
          </cell>
          <cell r="O862">
            <v>110</v>
          </cell>
          <cell r="P862">
            <v>47.03</v>
          </cell>
        </row>
        <row r="863">
          <cell r="B863" t="str">
            <v>Shakespeare's Pericles, Prince of Tyre</v>
          </cell>
          <cell r="C863" t="str">
            <v>5 actors. 39 characters. 1 epic adventure. Presented by the Cradle Theatre Company.</v>
          </cell>
          <cell r="D863">
            <v>1000</v>
          </cell>
          <cell r="E863">
            <v>1000.99</v>
          </cell>
          <cell r="F863" t="str">
            <v>successful</v>
          </cell>
          <cell r="G863" t="str">
            <v>US</v>
          </cell>
          <cell r="H863" t="str">
            <v>USD</v>
          </cell>
          <cell r="I863">
            <v>1411874580</v>
          </cell>
          <cell r="J863">
            <v>1409030371</v>
          </cell>
          <cell r="K863" t="b">
            <v>0</v>
          </cell>
          <cell r="L863">
            <v>21</v>
          </cell>
          <cell r="M863" t="b">
            <v>1</v>
          </cell>
          <cell r="N863" t="str">
            <v>theater/plays</v>
          </cell>
          <cell r="O863">
            <v>100</v>
          </cell>
          <cell r="P863">
            <v>47.67</v>
          </cell>
        </row>
        <row r="864">
          <cell r="B864" t="str">
            <v>Since I've Been Here</v>
          </cell>
          <cell r="C864" t="str">
            <v>An original play exploring the complications of romantic relationships in all forms.</v>
          </cell>
          <cell r="D864">
            <v>2500</v>
          </cell>
          <cell r="E864">
            <v>3000</v>
          </cell>
          <cell r="F864" t="str">
            <v>successful</v>
          </cell>
          <cell r="G864" t="str">
            <v>US</v>
          </cell>
          <cell r="H864" t="str">
            <v>USD</v>
          </cell>
          <cell r="I864">
            <v>1406358000</v>
          </cell>
          <cell r="J864">
            <v>1404841270</v>
          </cell>
          <cell r="K864" t="b">
            <v>0</v>
          </cell>
          <cell r="L864">
            <v>34</v>
          </cell>
          <cell r="M864" t="b">
            <v>1</v>
          </cell>
          <cell r="N864" t="str">
            <v>theater/plays</v>
          </cell>
          <cell r="O864">
            <v>120</v>
          </cell>
          <cell r="P864">
            <v>88.24</v>
          </cell>
        </row>
        <row r="865">
          <cell r="B865" t="str">
            <v>"The Next Event"</v>
          </cell>
          <cell r="C865" t="str">
            <v>â€œThe Event of a Lifetimeâ€¦â€
After the books stopped selling, and family disappears..the next event is closer than expected for him.</v>
          </cell>
          <cell r="D865">
            <v>3000</v>
          </cell>
          <cell r="E865">
            <v>3148</v>
          </cell>
          <cell r="F865" t="str">
            <v>successful</v>
          </cell>
          <cell r="G865" t="str">
            <v>US</v>
          </cell>
          <cell r="H865" t="str">
            <v>USD</v>
          </cell>
          <cell r="I865">
            <v>1471977290</v>
          </cell>
          <cell r="J865">
            <v>1466793290</v>
          </cell>
          <cell r="K865" t="b">
            <v>0</v>
          </cell>
          <cell r="L865">
            <v>39</v>
          </cell>
          <cell r="M865" t="b">
            <v>1</v>
          </cell>
          <cell r="N865" t="str">
            <v>theater/plays</v>
          </cell>
          <cell r="O865">
            <v>105</v>
          </cell>
          <cell r="P865">
            <v>80.72</v>
          </cell>
        </row>
        <row r="866">
          <cell r="B866" t="str">
            <v>Village Pub Theatre- FRINGE 2015</v>
          </cell>
          <cell r="C866" t="str">
            <v>Help us run Leithâ€™s acclaimed, year round pub theatre VPT as part of Edinburgh Fringe 2015. Presenting 72 short plays over two weeks.</v>
          </cell>
          <cell r="D866">
            <v>3000</v>
          </cell>
          <cell r="E866">
            <v>3080</v>
          </cell>
          <cell r="F866" t="str">
            <v>successful</v>
          </cell>
          <cell r="G866" t="str">
            <v>GB</v>
          </cell>
          <cell r="H866" t="str">
            <v>GBP</v>
          </cell>
          <cell r="I866">
            <v>1435851577</v>
          </cell>
          <cell r="J866">
            <v>1433259577</v>
          </cell>
          <cell r="K866" t="b">
            <v>0</v>
          </cell>
          <cell r="L866">
            <v>78</v>
          </cell>
          <cell r="M866" t="b">
            <v>1</v>
          </cell>
          <cell r="N866" t="str">
            <v>theater/plays</v>
          </cell>
          <cell r="O866">
            <v>103</v>
          </cell>
          <cell r="P866">
            <v>39.49</v>
          </cell>
        </row>
        <row r="867">
          <cell r="B867" t="str">
            <v>These are your lives.</v>
          </cell>
          <cell r="C867" t="str">
            <v>The first four-week performance run for our dance-theatre company, Geste Records, to be performed at The Yard Theatre in September.</v>
          </cell>
          <cell r="D867">
            <v>4000</v>
          </cell>
          <cell r="E867">
            <v>4073</v>
          </cell>
          <cell r="F867" t="str">
            <v>successful</v>
          </cell>
          <cell r="G867" t="str">
            <v>GB</v>
          </cell>
          <cell r="H867" t="str">
            <v>GBP</v>
          </cell>
          <cell r="I867">
            <v>1408204857</v>
          </cell>
          <cell r="J867">
            <v>1406390457</v>
          </cell>
          <cell r="K867" t="b">
            <v>0</v>
          </cell>
          <cell r="L867">
            <v>48</v>
          </cell>
          <cell r="M867" t="b">
            <v>1</v>
          </cell>
          <cell r="N867" t="str">
            <v>theater/plays</v>
          </cell>
          <cell r="O867">
            <v>102</v>
          </cell>
          <cell r="P867">
            <v>84.85</v>
          </cell>
        </row>
        <row r="868">
          <cell r="B868" t="str">
            <v>One Shot Theatre Company</v>
          </cell>
          <cell r="C868" t="str">
            <v>One Shot Theatre Company is an organization that promotes youth theatre for social change, putting on shows that open a social dialogue</v>
          </cell>
          <cell r="D868">
            <v>2000</v>
          </cell>
          <cell r="E868">
            <v>2000</v>
          </cell>
          <cell r="F868" t="str">
            <v>successful</v>
          </cell>
          <cell r="G868" t="str">
            <v>US</v>
          </cell>
          <cell r="H868" t="str">
            <v>USD</v>
          </cell>
          <cell r="I868">
            <v>1463803140</v>
          </cell>
          <cell r="J868">
            <v>1459446487</v>
          </cell>
          <cell r="K868" t="b">
            <v>0</v>
          </cell>
          <cell r="L868">
            <v>29</v>
          </cell>
          <cell r="M868" t="b">
            <v>1</v>
          </cell>
          <cell r="N868" t="str">
            <v>theater/plays</v>
          </cell>
          <cell r="O868">
            <v>100</v>
          </cell>
          <cell r="P868">
            <v>68.97</v>
          </cell>
        </row>
        <row r="869">
          <cell r="B869" t="str">
            <v>Moth Theater Lives</v>
          </cell>
          <cell r="C869" t="str">
            <v>Help Moth Live! Support Moth and its artist collective to achieve its 2014/15 season.</v>
          </cell>
          <cell r="D869">
            <v>40000</v>
          </cell>
          <cell r="E869">
            <v>40153</v>
          </cell>
          <cell r="F869" t="str">
            <v>successful</v>
          </cell>
          <cell r="G869" t="str">
            <v>US</v>
          </cell>
          <cell r="H869" t="str">
            <v>USD</v>
          </cell>
          <cell r="I869">
            <v>1412492445</v>
          </cell>
          <cell r="J869">
            <v>1409900445</v>
          </cell>
          <cell r="K869" t="b">
            <v>0</v>
          </cell>
          <cell r="L869">
            <v>73</v>
          </cell>
          <cell r="M869" t="b">
            <v>1</v>
          </cell>
          <cell r="N869" t="str">
            <v>theater/plays</v>
          </cell>
          <cell r="O869">
            <v>100</v>
          </cell>
          <cell r="P869">
            <v>550.04</v>
          </cell>
        </row>
        <row r="870">
          <cell r="B870" t="str">
            <v>Honest Aesop's Fables - Tall tales for short people</v>
          </cell>
          <cell r="C870" t="str">
            <v>Monies raised will help offset production costs of  transportation of set and actors, theatre rental and advertising costs.</v>
          </cell>
          <cell r="D870">
            <v>750</v>
          </cell>
          <cell r="E870">
            <v>780</v>
          </cell>
          <cell r="F870" t="str">
            <v>successful</v>
          </cell>
          <cell r="G870" t="str">
            <v>CA</v>
          </cell>
          <cell r="H870" t="str">
            <v>CAD</v>
          </cell>
          <cell r="I870">
            <v>1402938394</v>
          </cell>
          <cell r="J870">
            <v>1400691994</v>
          </cell>
          <cell r="K870" t="b">
            <v>0</v>
          </cell>
          <cell r="L870">
            <v>8</v>
          </cell>
          <cell r="M870" t="b">
            <v>1</v>
          </cell>
          <cell r="N870" t="str">
            <v>theater/plays</v>
          </cell>
          <cell r="O870">
            <v>104</v>
          </cell>
          <cell r="P870">
            <v>97.5</v>
          </cell>
        </row>
        <row r="871">
          <cell r="B871" t="str">
            <v>Weald at The Finborough Theatre</v>
          </cell>
          <cell r="C871" t="str">
            <v>A terse and delicate dissection of male emotions from a rural perspective: fathers and sons, legacy and heritage, molasses and mud.</v>
          </cell>
          <cell r="D871">
            <v>500</v>
          </cell>
          <cell r="E871">
            <v>500</v>
          </cell>
          <cell r="F871" t="str">
            <v>successful</v>
          </cell>
          <cell r="G871" t="str">
            <v>GB</v>
          </cell>
          <cell r="H871" t="str">
            <v>GBP</v>
          </cell>
          <cell r="I871">
            <v>1454412584</v>
          </cell>
          <cell r="J871">
            <v>1452598184</v>
          </cell>
          <cell r="K871" t="b">
            <v>0</v>
          </cell>
          <cell r="L871">
            <v>17</v>
          </cell>
          <cell r="M871" t="b">
            <v>1</v>
          </cell>
          <cell r="N871" t="str">
            <v>theater/plays</v>
          </cell>
          <cell r="O871">
            <v>100</v>
          </cell>
          <cell r="P871">
            <v>29.41</v>
          </cell>
        </row>
        <row r="872">
          <cell r="B872" t="str">
            <v>Staged Reading of "The Rise and Fall of Little Voice"</v>
          </cell>
          <cell r="C872" t="str">
            <v>A Chicago staged reading of Jim Cartwright's 1992 play-with-music, "The Rise and Fall of Little Voice."</v>
          </cell>
          <cell r="D872">
            <v>500</v>
          </cell>
          <cell r="E872">
            <v>520</v>
          </cell>
          <cell r="F872" t="str">
            <v>successful</v>
          </cell>
          <cell r="G872" t="str">
            <v>US</v>
          </cell>
          <cell r="H872" t="str">
            <v>USD</v>
          </cell>
          <cell r="I872">
            <v>1407686340</v>
          </cell>
          <cell r="J872">
            <v>1404833442</v>
          </cell>
          <cell r="K872" t="b">
            <v>0</v>
          </cell>
          <cell r="L872">
            <v>9</v>
          </cell>
          <cell r="M872" t="b">
            <v>1</v>
          </cell>
          <cell r="N872" t="str">
            <v>theater/plays</v>
          </cell>
          <cell r="O872">
            <v>104</v>
          </cell>
          <cell r="P872">
            <v>57.78</v>
          </cell>
        </row>
        <row r="873">
          <cell r="B873" t="str">
            <v>A Midsummer Night's Dream</v>
          </cell>
          <cell r="C873" t="str">
            <v>A new take on a classic. Under the direction of Rosanna Saracino, We are exploring the darker elements of A Midsummer Night's Dream.</v>
          </cell>
          <cell r="D873">
            <v>300</v>
          </cell>
          <cell r="E873">
            <v>752</v>
          </cell>
          <cell r="F873" t="str">
            <v>successful</v>
          </cell>
          <cell r="G873" t="str">
            <v>CA</v>
          </cell>
          <cell r="H873" t="str">
            <v>CAD</v>
          </cell>
          <cell r="I873">
            <v>1472097540</v>
          </cell>
          <cell r="J873">
            <v>1471188502</v>
          </cell>
          <cell r="K873" t="b">
            <v>0</v>
          </cell>
          <cell r="L873">
            <v>17</v>
          </cell>
          <cell r="M873" t="b">
            <v>1</v>
          </cell>
          <cell r="N873" t="str">
            <v>theater/plays</v>
          </cell>
          <cell r="O873">
            <v>251</v>
          </cell>
          <cell r="P873">
            <v>44.24</v>
          </cell>
        </row>
        <row r="874">
          <cell r="B874" t="str">
            <v>ALLIE</v>
          </cell>
          <cell r="C874" t="str">
            <v>ALLIE is a new dark comedy play which will premiere at the Edinburgh Festival Fringe 2015. Written and produced by Ruaraidh Murray.</v>
          </cell>
          <cell r="D874">
            <v>2000</v>
          </cell>
          <cell r="E874">
            <v>2010</v>
          </cell>
          <cell r="F874" t="str">
            <v>successful</v>
          </cell>
          <cell r="G874" t="str">
            <v>GB</v>
          </cell>
          <cell r="H874" t="str">
            <v>GBP</v>
          </cell>
          <cell r="I874">
            <v>1438764207</v>
          </cell>
          <cell r="J874">
            <v>1436172207</v>
          </cell>
          <cell r="K874" t="b">
            <v>0</v>
          </cell>
          <cell r="L874">
            <v>33</v>
          </cell>
          <cell r="M874" t="b">
            <v>1</v>
          </cell>
          <cell r="N874" t="str">
            <v>theater/plays</v>
          </cell>
          <cell r="O874">
            <v>101</v>
          </cell>
          <cell r="P874">
            <v>60.91</v>
          </cell>
        </row>
        <row r="875">
          <cell r="B875" t="str">
            <v>Funding for 'Cooked' a dark comedy by Christopher Adams</v>
          </cell>
          <cell r="C875" t="str">
            <v>Miranda Conquest is Britainâ€™s top celebrity chef. One problem: she canâ€™t cook. A comedy about control, celebrity and kitchen knives.</v>
          </cell>
          <cell r="D875">
            <v>1500</v>
          </cell>
          <cell r="E875">
            <v>2616</v>
          </cell>
          <cell r="F875" t="str">
            <v>successful</v>
          </cell>
          <cell r="G875" t="str">
            <v>GB</v>
          </cell>
          <cell r="H875" t="str">
            <v>GBP</v>
          </cell>
          <cell r="I875">
            <v>1459702800</v>
          </cell>
          <cell r="J875">
            <v>1457690386</v>
          </cell>
          <cell r="K875" t="b">
            <v>0</v>
          </cell>
          <cell r="L875">
            <v>38</v>
          </cell>
          <cell r="M875" t="b">
            <v>1</v>
          </cell>
          <cell r="N875" t="str">
            <v>theater/plays</v>
          </cell>
          <cell r="O875">
            <v>174</v>
          </cell>
          <cell r="P875">
            <v>68.84</v>
          </cell>
        </row>
        <row r="876">
          <cell r="B876" t="str">
            <v>The Tumbleweed Zephyr</v>
          </cell>
          <cell r="C876" t="str">
            <v>All aboard for the world premiere of a new steampunk-inspired train adventure play, written by Maggie Lee and directed by Amy Poisson!</v>
          </cell>
          <cell r="D876">
            <v>5000</v>
          </cell>
          <cell r="E876">
            <v>5813</v>
          </cell>
          <cell r="F876" t="str">
            <v>successful</v>
          </cell>
          <cell r="G876" t="str">
            <v>US</v>
          </cell>
          <cell r="H876" t="str">
            <v>USD</v>
          </cell>
          <cell r="I876">
            <v>1437202740</v>
          </cell>
          <cell r="J876">
            <v>1434654998</v>
          </cell>
          <cell r="K876" t="b">
            <v>0</v>
          </cell>
          <cell r="L876">
            <v>79</v>
          </cell>
          <cell r="M876" t="b">
            <v>1</v>
          </cell>
          <cell r="N876" t="str">
            <v>theater/plays</v>
          </cell>
          <cell r="O876">
            <v>116</v>
          </cell>
          <cell r="P876">
            <v>73.58</v>
          </cell>
        </row>
        <row r="877">
          <cell r="B877" t="str">
            <v>AG Theater RÃ¤mibÃ¼hl Projekt 2017</v>
          </cell>
          <cell r="C877" t="str">
            <v>Auch dieses Jahr soll wieder unter der Leitung von Christian Seiler &amp; Bruno Catalano ein Projekt der AG Theater stattfinden.</v>
          </cell>
          <cell r="D877">
            <v>5000</v>
          </cell>
          <cell r="E877">
            <v>5291</v>
          </cell>
          <cell r="F877" t="str">
            <v>successful</v>
          </cell>
          <cell r="G877" t="str">
            <v>CH</v>
          </cell>
          <cell r="H877" t="str">
            <v>CHF</v>
          </cell>
          <cell r="I877">
            <v>1485989940</v>
          </cell>
          <cell r="J877">
            <v>1483393836</v>
          </cell>
          <cell r="K877" t="b">
            <v>0</v>
          </cell>
          <cell r="L877">
            <v>46</v>
          </cell>
          <cell r="M877" t="b">
            <v>1</v>
          </cell>
          <cell r="N877" t="str">
            <v>theater/plays</v>
          </cell>
          <cell r="O877">
            <v>106</v>
          </cell>
          <cell r="P877">
            <v>115.02</v>
          </cell>
        </row>
        <row r="878">
          <cell r="B878" t="str">
            <v>Teaterforestilling: Shakespeare patchwork</v>
          </cell>
          <cell r="C878" t="str">
            <v>Vi mindes 400-Ã¥ret for Shakespeares dÃ¸d ved at producere en forestilling, som indeholder alt det, som vi kender Shakespeare for.</v>
          </cell>
          <cell r="D878">
            <v>2000</v>
          </cell>
          <cell r="E878">
            <v>2215</v>
          </cell>
          <cell r="F878" t="str">
            <v>successful</v>
          </cell>
          <cell r="G878" t="str">
            <v>DK</v>
          </cell>
          <cell r="H878" t="str">
            <v>DKK</v>
          </cell>
          <cell r="I878">
            <v>1464817320</v>
          </cell>
          <cell r="J878">
            <v>1462806419</v>
          </cell>
          <cell r="K878" t="b">
            <v>0</v>
          </cell>
          <cell r="L878">
            <v>20</v>
          </cell>
          <cell r="M878" t="b">
            <v>1</v>
          </cell>
          <cell r="N878" t="str">
            <v>theater/plays</v>
          </cell>
          <cell r="O878">
            <v>111</v>
          </cell>
          <cell r="P878">
            <v>110.75</v>
          </cell>
        </row>
        <row r="879">
          <cell r="B879" t="str">
            <v>Mr. Marmalade</v>
          </cell>
          <cell r="C879" t="str">
            <v>Life is hard when your own imaginary friend can't make time for you.</v>
          </cell>
          <cell r="D879">
            <v>1500</v>
          </cell>
          <cell r="E879">
            <v>1510</v>
          </cell>
          <cell r="F879" t="str">
            <v>successful</v>
          </cell>
          <cell r="G879" t="str">
            <v>US</v>
          </cell>
          <cell r="H879" t="str">
            <v>USD</v>
          </cell>
          <cell r="I879">
            <v>1404273540</v>
          </cell>
          <cell r="J879">
            <v>1400272580</v>
          </cell>
          <cell r="K879" t="b">
            <v>0</v>
          </cell>
          <cell r="L879">
            <v>20</v>
          </cell>
          <cell r="M879" t="b">
            <v>1</v>
          </cell>
          <cell r="N879" t="str">
            <v>theater/plays</v>
          </cell>
          <cell r="O879">
            <v>101</v>
          </cell>
          <cell r="P879">
            <v>75.5</v>
          </cell>
        </row>
        <row r="880">
          <cell r="B880" t="str">
            <v>Reality of Love Remix (Love in Disguise)</v>
          </cell>
          <cell r="C880" t="str">
            <v>We want you to analyze while we dramatize if people who romanticize can recognize true love in a disguise.</v>
          </cell>
          <cell r="D880">
            <v>3000</v>
          </cell>
          <cell r="E880">
            <v>3061</v>
          </cell>
          <cell r="F880" t="str">
            <v>successful</v>
          </cell>
          <cell r="G880" t="str">
            <v>US</v>
          </cell>
          <cell r="H880" t="str">
            <v>USD</v>
          </cell>
          <cell r="I880">
            <v>1426775940</v>
          </cell>
          <cell r="J880">
            <v>1424414350</v>
          </cell>
          <cell r="K880" t="b">
            <v>0</v>
          </cell>
          <cell r="L880">
            <v>13</v>
          </cell>
          <cell r="M880" t="b">
            <v>1</v>
          </cell>
          <cell r="N880" t="str">
            <v>theater/plays</v>
          </cell>
          <cell r="O880">
            <v>102</v>
          </cell>
          <cell r="P880">
            <v>235.46</v>
          </cell>
        </row>
        <row r="881">
          <cell r="B881" t="str">
            <v>ThÃ©rÃ¨se Raquin at The Courtyard Theatre</v>
          </cell>
          <cell r="C881" t="str">
            <v>We are a young company who have been accepted to put on our play at The Courtyard Theatre. We need Â£250 for flyers, props and costume!</v>
          </cell>
          <cell r="D881">
            <v>250</v>
          </cell>
          <cell r="E881">
            <v>250</v>
          </cell>
          <cell r="F881" t="str">
            <v>successful</v>
          </cell>
          <cell r="G881" t="str">
            <v>GB</v>
          </cell>
          <cell r="H881" t="str">
            <v>GBP</v>
          </cell>
          <cell r="I881">
            <v>1419368925</v>
          </cell>
          <cell r="J881">
            <v>1417208925</v>
          </cell>
          <cell r="K881" t="b">
            <v>0</v>
          </cell>
          <cell r="L881">
            <v>22</v>
          </cell>
          <cell r="M881" t="b">
            <v>1</v>
          </cell>
          <cell r="N881" t="str">
            <v>theater/plays</v>
          </cell>
          <cell r="O881">
            <v>100</v>
          </cell>
          <cell r="P881">
            <v>11.36</v>
          </cell>
        </row>
        <row r="882">
          <cell r="B882" t="str">
            <v>AENY's Production of An Invisible Piece of this World</v>
          </cell>
          <cell r="C882" t="str">
            <v>AENY-Spanish Artists in NY brings Juan Diego Botto's "brilliant script" (El PaÃ­s) for "An Invisible Piece of this World" to the stage.</v>
          </cell>
          <cell r="D882">
            <v>3000</v>
          </cell>
          <cell r="E882">
            <v>3330</v>
          </cell>
          <cell r="F882" t="str">
            <v>successful</v>
          </cell>
          <cell r="G882" t="str">
            <v>US</v>
          </cell>
          <cell r="H882" t="str">
            <v>USD</v>
          </cell>
          <cell r="I882">
            <v>1460260800</v>
          </cell>
          <cell r="J882">
            <v>1458336672</v>
          </cell>
          <cell r="K882" t="b">
            <v>0</v>
          </cell>
          <cell r="L882">
            <v>36</v>
          </cell>
          <cell r="M882" t="b">
            <v>1</v>
          </cell>
          <cell r="N882" t="str">
            <v>theater/plays</v>
          </cell>
          <cell r="O882">
            <v>111</v>
          </cell>
          <cell r="P882">
            <v>92.5</v>
          </cell>
        </row>
        <row r="883">
          <cell r="B883" t="str">
            <v>Searching for Tookoolito. An Inuk Woman's Arctic Expedition.</v>
          </cell>
          <cell r="C883" t="str">
            <v>I'm an Inuit playwright chosen for the esteemed Arctic Circle Residency in Svalbard to write about 1800's Inuk woman guide, Tookoolito.</v>
          </cell>
          <cell r="D883">
            <v>8000</v>
          </cell>
          <cell r="E883">
            <v>8114</v>
          </cell>
          <cell r="F883" t="str">
            <v>successful</v>
          </cell>
          <cell r="G883" t="str">
            <v>CA</v>
          </cell>
          <cell r="H883" t="str">
            <v>CAD</v>
          </cell>
          <cell r="I883">
            <v>1427775414</v>
          </cell>
          <cell r="J883">
            <v>1425187014</v>
          </cell>
          <cell r="K883" t="b">
            <v>0</v>
          </cell>
          <cell r="L883">
            <v>40</v>
          </cell>
          <cell r="M883" t="b">
            <v>1</v>
          </cell>
          <cell r="N883" t="str">
            <v>theater/plays</v>
          </cell>
          <cell r="O883">
            <v>101</v>
          </cell>
          <cell r="P883">
            <v>202.85</v>
          </cell>
        </row>
        <row r="884">
          <cell r="B884" t="str">
            <v>IHDC's 2017 Pantomime - Jack and the Beanstalk</v>
          </cell>
          <cell r="C884" t="str">
            <v>Each year our community comes together to put on a fun and funny family show. We need your help to keep our annual event going.</v>
          </cell>
          <cell r="D884">
            <v>225</v>
          </cell>
          <cell r="E884">
            <v>234</v>
          </cell>
          <cell r="F884" t="str">
            <v>successful</v>
          </cell>
          <cell r="G884" t="str">
            <v>GB</v>
          </cell>
          <cell r="H884" t="str">
            <v>GBP</v>
          </cell>
          <cell r="I884">
            <v>1482321030</v>
          </cell>
          <cell r="J884">
            <v>1477133430</v>
          </cell>
          <cell r="K884" t="b">
            <v>0</v>
          </cell>
          <cell r="L884">
            <v>9</v>
          </cell>
          <cell r="M884" t="b">
            <v>1</v>
          </cell>
          <cell r="N884" t="str">
            <v>theater/plays</v>
          </cell>
          <cell r="O884">
            <v>104</v>
          </cell>
          <cell r="P884">
            <v>26</v>
          </cell>
        </row>
        <row r="885">
          <cell r="B885" t="str">
            <v>Cubs: an Original Work</v>
          </cell>
          <cell r="C885" t="str">
            <v>An Original Short Play: two young women search for answers about sexuality, the history they are taught, and their animal instincts.</v>
          </cell>
          <cell r="D885">
            <v>800</v>
          </cell>
          <cell r="E885">
            <v>875</v>
          </cell>
          <cell r="F885" t="str">
            <v>successful</v>
          </cell>
          <cell r="G885" t="str">
            <v>US</v>
          </cell>
          <cell r="H885" t="str">
            <v>USD</v>
          </cell>
          <cell r="I885">
            <v>1466056689</v>
          </cell>
          <cell r="J885">
            <v>1464847089</v>
          </cell>
          <cell r="K885" t="b">
            <v>0</v>
          </cell>
          <cell r="L885">
            <v>19</v>
          </cell>
          <cell r="M885" t="b">
            <v>1</v>
          </cell>
          <cell r="N885" t="str">
            <v>theater/plays</v>
          </cell>
          <cell r="O885">
            <v>109</v>
          </cell>
          <cell r="P885">
            <v>46.05</v>
          </cell>
        </row>
        <row r="886">
          <cell r="B886" t="str">
            <v>Napoleon in Scotland / NapolÃ©on en Ecosse</v>
          </cell>
          <cell r="C886" t="str">
            <v>A Fantastic creation about Napoleon, through his words and letters, sublimated by a musical score of rare beauty. Magnificent poetry!</v>
          </cell>
          <cell r="D886">
            <v>620</v>
          </cell>
          <cell r="E886">
            <v>714</v>
          </cell>
          <cell r="F886" t="str">
            <v>successful</v>
          </cell>
          <cell r="G886" t="str">
            <v>FR</v>
          </cell>
          <cell r="H886" t="str">
            <v>EUR</v>
          </cell>
          <cell r="I886">
            <v>1446062040</v>
          </cell>
          <cell r="J886">
            <v>1445109822</v>
          </cell>
          <cell r="K886" t="b">
            <v>0</v>
          </cell>
          <cell r="L886">
            <v>14</v>
          </cell>
          <cell r="M886" t="b">
            <v>1</v>
          </cell>
          <cell r="N886" t="str">
            <v>theater/plays</v>
          </cell>
          <cell r="O886">
            <v>115</v>
          </cell>
          <cell r="P886">
            <v>51</v>
          </cell>
        </row>
        <row r="887">
          <cell r="B887" t="str">
            <v>Israel LÃ³pez @ Ojai Playwrights Conference</v>
          </cell>
          <cell r="C887" t="str">
            <v>Artistic Internship @ Ojai Playwrights Conference</v>
          </cell>
          <cell r="D887">
            <v>1200</v>
          </cell>
          <cell r="E887">
            <v>1200</v>
          </cell>
          <cell r="F887" t="str">
            <v>successful</v>
          </cell>
          <cell r="G887" t="str">
            <v>US</v>
          </cell>
          <cell r="H887" t="str">
            <v>USD</v>
          </cell>
          <cell r="I887">
            <v>1406185200</v>
          </cell>
          <cell r="J887">
            <v>1404337382</v>
          </cell>
          <cell r="K887" t="b">
            <v>0</v>
          </cell>
          <cell r="L887">
            <v>38</v>
          </cell>
          <cell r="M887" t="b">
            <v>1</v>
          </cell>
          <cell r="N887" t="str">
            <v>theater/plays</v>
          </cell>
          <cell r="O887">
            <v>100</v>
          </cell>
          <cell r="P887">
            <v>31.58</v>
          </cell>
        </row>
        <row r="888">
          <cell r="B888" t="str">
            <v>The Stolen Inches, Edinburgh 2015</v>
          </cell>
          <cell r="C888" t="str">
            <v>A short man takes his tall family to court for stealing his height. Help Small Things Theatre take this big story to EdFringe 2015!</v>
          </cell>
          <cell r="D888">
            <v>3000</v>
          </cell>
          <cell r="E888">
            <v>3095.11</v>
          </cell>
          <cell r="F888" t="str">
            <v>successful</v>
          </cell>
          <cell r="G888" t="str">
            <v>GB</v>
          </cell>
          <cell r="H888" t="str">
            <v>GBP</v>
          </cell>
          <cell r="I888">
            <v>1437261419</v>
          </cell>
          <cell r="J888">
            <v>1434669419</v>
          </cell>
          <cell r="K888" t="b">
            <v>0</v>
          </cell>
          <cell r="L888">
            <v>58</v>
          </cell>
          <cell r="M888" t="b">
            <v>1</v>
          </cell>
          <cell r="N888" t="str">
            <v>theater/plays</v>
          </cell>
          <cell r="O888">
            <v>103</v>
          </cell>
          <cell r="P888">
            <v>53.36</v>
          </cell>
        </row>
        <row r="889">
          <cell r="B889" t="str">
            <v>Lemming Theatrical's Smell of the Kill</v>
          </cell>
          <cell r="C889" t="str">
            <v>A stunning production of Michele Lowe's biting play, The Smell of the Kill.  Brought to you by Michael Sheeks and his friends &amp; heroes.</v>
          </cell>
          <cell r="D889">
            <v>1000</v>
          </cell>
          <cell r="E889">
            <v>1035</v>
          </cell>
          <cell r="F889" t="str">
            <v>successful</v>
          </cell>
          <cell r="G889" t="str">
            <v>US</v>
          </cell>
          <cell r="H889" t="str">
            <v>USD</v>
          </cell>
          <cell r="I889">
            <v>1437676380</v>
          </cell>
          <cell r="J889">
            <v>1435670452</v>
          </cell>
          <cell r="K889" t="b">
            <v>0</v>
          </cell>
          <cell r="L889">
            <v>28</v>
          </cell>
          <cell r="M889" t="b">
            <v>1</v>
          </cell>
          <cell r="N889" t="str">
            <v>theater/plays</v>
          </cell>
          <cell r="O889">
            <v>104</v>
          </cell>
          <cell r="P889">
            <v>36.96</v>
          </cell>
        </row>
        <row r="890">
          <cell r="B890" t="str">
            <v>Prowl Theatre Company</v>
          </cell>
          <cell r="C890" t="str">
            <v>Prowl Theatre Company is brand new. We are putting on our first play 'Sexual perversity in Chicago', from the 10th to the 16th August</v>
          </cell>
          <cell r="D890">
            <v>1000</v>
          </cell>
          <cell r="E890">
            <v>1382</v>
          </cell>
          <cell r="F890" t="str">
            <v>successful</v>
          </cell>
          <cell r="G890" t="str">
            <v>GB</v>
          </cell>
          <cell r="H890" t="str">
            <v>GBP</v>
          </cell>
          <cell r="I890">
            <v>1434039137</v>
          </cell>
          <cell r="J890">
            <v>1431447137</v>
          </cell>
          <cell r="K890" t="b">
            <v>0</v>
          </cell>
          <cell r="L890">
            <v>17</v>
          </cell>
          <cell r="M890" t="b">
            <v>1</v>
          </cell>
          <cell r="N890" t="str">
            <v>theater/plays</v>
          </cell>
          <cell r="O890">
            <v>138</v>
          </cell>
          <cell r="P890">
            <v>81.290000000000006</v>
          </cell>
        </row>
        <row r="891">
          <cell r="B891" t="str">
            <v>Royal Holloway's Drama Society Presents 'Posh'</v>
          </cell>
          <cell r="C891" t="str">
            <v>Debauchery, laughter, violence and politics. Why wouldn't you want help Drama Soc's production of 'Posh' be the best it can be?</v>
          </cell>
          <cell r="D891">
            <v>220</v>
          </cell>
          <cell r="E891">
            <v>241</v>
          </cell>
          <cell r="F891" t="str">
            <v>successful</v>
          </cell>
          <cell r="G891" t="str">
            <v>GB</v>
          </cell>
          <cell r="H891" t="str">
            <v>GBP</v>
          </cell>
          <cell r="I891">
            <v>1433113200</v>
          </cell>
          <cell r="J891">
            <v>1431951611</v>
          </cell>
          <cell r="K891" t="b">
            <v>0</v>
          </cell>
          <cell r="L891">
            <v>12</v>
          </cell>
          <cell r="M891" t="b">
            <v>1</v>
          </cell>
          <cell r="N891" t="str">
            <v>theater/plays</v>
          </cell>
          <cell r="O891">
            <v>110</v>
          </cell>
          <cell r="P891">
            <v>20.079999999999998</v>
          </cell>
        </row>
        <row r="892">
          <cell r="B892" t="str">
            <v>Kylie for President</v>
          </cell>
          <cell r="C892" t="str">
            <v>Bring a touring character education play about making wise choices to elementary students in Kentuckiana. Vote Kylie for President!</v>
          </cell>
          <cell r="D892">
            <v>3500</v>
          </cell>
          <cell r="E892">
            <v>3530</v>
          </cell>
          <cell r="F892" t="str">
            <v>successful</v>
          </cell>
          <cell r="G892" t="str">
            <v>US</v>
          </cell>
          <cell r="H892" t="str">
            <v>USD</v>
          </cell>
          <cell r="I892">
            <v>1405915140</v>
          </cell>
          <cell r="J892">
            <v>1404140667</v>
          </cell>
          <cell r="K892" t="b">
            <v>0</v>
          </cell>
          <cell r="L892">
            <v>40</v>
          </cell>
          <cell r="M892" t="b">
            <v>1</v>
          </cell>
          <cell r="N892" t="str">
            <v>theater/plays</v>
          </cell>
          <cell r="O892">
            <v>101</v>
          </cell>
          <cell r="P892">
            <v>88.25</v>
          </cell>
        </row>
        <row r="893">
          <cell r="B893" t="str">
            <v>The Bombing of the Grand Hotel. A compelling new play</v>
          </cell>
          <cell r="C893" t="str">
            <v>1984. An IRA bomb explodes at the Grand Hotel. Years on, the bomber and a victim's daughter meet. The meeting changes both their lives.</v>
          </cell>
          <cell r="D893">
            <v>3000</v>
          </cell>
          <cell r="E893">
            <v>3046</v>
          </cell>
          <cell r="F893" t="str">
            <v>successful</v>
          </cell>
          <cell r="G893" t="str">
            <v>GB</v>
          </cell>
          <cell r="H893" t="str">
            <v>GBP</v>
          </cell>
          <cell r="I893">
            <v>1411771384</v>
          </cell>
          <cell r="J893">
            <v>1409179384</v>
          </cell>
          <cell r="K893" t="b">
            <v>0</v>
          </cell>
          <cell r="L893">
            <v>57</v>
          </cell>
          <cell r="M893" t="b">
            <v>1</v>
          </cell>
          <cell r="N893" t="str">
            <v>theater/plays</v>
          </cell>
          <cell r="O893">
            <v>102</v>
          </cell>
          <cell r="P893">
            <v>53.44</v>
          </cell>
        </row>
        <row r="894">
          <cell r="B894" t="str">
            <v>CHILD Z</v>
          </cell>
          <cell r="C894" t="str">
            <v>Zoe is a teenage girl growing up in a deeply disturbing society. If those paid to protect her aren't listening, then who is?</v>
          </cell>
          <cell r="D894">
            <v>4000</v>
          </cell>
          <cell r="E894">
            <v>4545</v>
          </cell>
          <cell r="F894" t="str">
            <v>successful</v>
          </cell>
          <cell r="G894" t="str">
            <v>GB</v>
          </cell>
          <cell r="H894" t="str">
            <v>GBP</v>
          </cell>
          <cell r="I894">
            <v>1415191920</v>
          </cell>
          <cell r="J894">
            <v>1412233497</v>
          </cell>
          <cell r="K894" t="b">
            <v>0</v>
          </cell>
          <cell r="L894">
            <v>114</v>
          </cell>
          <cell r="M894" t="b">
            <v>1</v>
          </cell>
          <cell r="N894" t="str">
            <v>theater/plays</v>
          </cell>
          <cell r="O894">
            <v>114</v>
          </cell>
          <cell r="P894">
            <v>39.869999999999997</v>
          </cell>
        </row>
        <row r="895">
          <cell r="B895" t="str">
            <v>FAUST.hier und jetzt</v>
          </cell>
          <cell r="C895" t="str">
            <v>Theaterprojekt 12. Kl. Waldorfschule Essen. 2 junge Regisseure bringen volles Engagement &amp; Zeit ein. FÃ¼r ihre Finanzierung sammeln wir.</v>
          </cell>
          <cell r="D895">
            <v>4500</v>
          </cell>
          <cell r="E895">
            <v>4500</v>
          </cell>
          <cell r="F895" t="str">
            <v>successful</v>
          </cell>
          <cell r="G895" t="str">
            <v>DE</v>
          </cell>
          <cell r="H895" t="str">
            <v>EUR</v>
          </cell>
          <cell r="I895">
            <v>1472936229</v>
          </cell>
          <cell r="J895">
            <v>1467752229</v>
          </cell>
          <cell r="K895" t="b">
            <v>0</v>
          </cell>
          <cell r="L895">
            <v>31</v>
          </cell>
          <cell r="M895" t="b">
            <v>1</v>
          </cell>
          <cell r="N895" t="str">
            <v>theater/plays</v>
          </cell>
          <cell r="O895">
            <v>100</v>
          </cell>
          <cell r="P895">
            <v>145.16</v>
          </cell>
        </row>
        <row r="896">
          <cell r="B896" t="str">
            <v>Memoir of a Forgotten Past</v>
          </cell>
          <cell r="C896" t="str">
            <v>3 decades, 3 generations, 3 friends, one house. Real Eyes Theatre explore how our lives are influenced by the decades we grow up in.</v>
          </cell>
          <cell r="D896">
            <v>50</v>
          </cell>
          <cell r="E896">
            <v>70</v>
          </cell>
          <cell r="F896" t="str">
            <v>successful</v>
          </cell>
          <cell r="G896" t="str">
            <v>GB</v>
          </cell>
          <cell r="H896" t="str">
            <v>GBP</v>
          </cell>
          <cell r="I896">
            <v>1463353200</v>
          </cell>
          <cell r="J896">
            <v>1462285182</v>
          </cell>
          <cell r="K896" t="b">
            <v>0</v>
          </cell>
          <cell r="L896">
            <v>3</v>
          </cell>
          <cell r="M896" t="b">
            <v>1</v>
          </cell>
          <cell r="N896" t="str">
            <v>theater/plays</v>
          </cell>
          <cell r="O896">
            <v>140</v>
          </cell>
          <cell r="P896">
            <v>23.33</v>
          </cell>
        </row>
        <row r="897">
          <cell r="B897" t="str">
            <v>The Black and White Theatre Company Inc.</v>
          </cell>
          <cell r="C897" t="str">
            <v>The Black and White Theatre Company Inc. is a small company who loves to perform and entertain, but needs your support to succeed!</v>
          </cell>
          <cell r="D897">
            <v>800</v>
          </cell>
          <cell r="E897">
            <v>1030</v>
          </cell>
          <cell r="F897" t="str">
            <v>successful</v>
          </cell>
          <cell r="G897" t="str">
            <v>US</v>
          </cell>
          <cell r="H897" t="str">
            <v>USD</v>
          </cell>
          <cell r="I897">
            <v>1410550484</v>
          </cell>
          <cell r="J897">
            <v>1408995284</v>
          </cell>
          <cell r="K897" t="b">
            <v>0</v>
          </cell>
          <cell r="L897">
            <v>16</v>
          </cell>
          <cell r="M897" t="b">
            <v>1</v>
          </cell>
          <cell r="N897" t="str">
            <v>theater/plays</v>
          </cell>
          <cell r="O897">
            <v>129</v>
          </cell>
          <cell r="P897">
            <v>64.38</v>
          </cell>
        </row>
        <row r="898">
          <cell r="B898" t="str">
            <v>Goldfish Memory Productions</v>
          </cell>
          <cell r="C898" t="str">
            <v>Goldfish Memory Productions seeks at least $12,000 to begin their first 3 professional projects.</v>
          </cell>
          <cell r="D898">
            <v>12000</v>
          </cell>
          <cell r="E898">
            <v>12348.5</v>
          </cell>
          <cell r="F898" t="str">
            <v>successful</v>
          </cell>
          <cell r="G898" t="str">
            <v>US</v>
          </cell>
          <cell r="H898" t="str">
            <v>USD</v>
          </cell>
          <cell r="I898">
            <v>1404359940</v>
          </cell>
          <cell r="J898">
            <v>1402580818</v>
          </cell>
          <cell r="K898" t="b">
            <v>0</v>
          </cell>
          <cell r="L898">
            <v>199</v>
          </cell>
          <cell r="M898" t="b">
            <v>1</v>
          </cell>
          <cell r="N898" t="str">
            <v>theater/plays</v>
          </cell>
          <cell r="O898">
            <v>103</v>
          </cell>
          <cell r="P898">
            <v>62.05</v>
          </cell>
        </row>
        <row r="899">
          <cell r="B899" t="str">
            <v>Some big Some bang</v>
          </cell>
          <cell r="C899" t="str">
            <v>The Ugly Collective takes Some big Some bang to the Underbelly Venues at the Edinburgh Fringe!</v>
          </cell>
          <cell r="D899">
            <v>2000</v>
          </cell>
          <cell r="E899">
            <v>2050</v>
          </cell>
          <cell r="F899" t="str">
            <v>successful</v>
          </cell>
          <cell r="G899" t="str">
            <v>GB</v>
          </cell>
          <cell r="H899" t="str">
            <v>GBP</v>
          </cell>
          <cell r="I899">
            <v>1433076298</v>
          </cell>
          <cell r="J899">
            <v>1430052298</v>
          </cell>
          <cell r="K899" t="b">
            <v>0</v>
          </cell>
          <cell r="L899">
            <v>31</v>
          </cell>
          <cell r="M899" t="b">
            <v>1</v>
          </cell>
          <cell r="N899" t="str">
            <v>theater/plays</v>
          </cell>
          <cell r="O899">
            <v>103</v>
          </cell>
          <cell r="P899">
            <v>66.13</v>
          </cell>
        </row>
        <row r="900">
          <cell r="B900" t="str">
            <v>DOG SEES GOD: Confessions of a Teenage Blockhead</v>
          </cell>
          <cell r="C900" t="str">
            <v>Bert V. Royal makes a strong statement about drug use, suicide, teen violence, rebellion and sexual identity in this powerful play.</v>
          </cell>
          <cell r="D900">
            <v>2000</v>
          </cell>
          <cell r="E900">
            <v>2202</v>
          </cell>
          <cell r="F900" t="str">
            <v>successful</v>
          </cell>
          <cell r="G900" t="str">
            <v>US</v>
          </cell>
          <cell r="H900" t="str">
            <v>USD</v>
          </cell>
          <cell r="I900">
            <v>1404190740</v>
          </cell>
          <cell r="J900">
            <v>1401214581</v>
          </cell>
          <cell r="K900" t="b">
            <v>0</v>
          </cell>
          <cell r="L900">
            <v>30</v>
          </cell>
          <cell r="M900" t="b">
            <v>1</v>
          </cell>
          <cell r="N900" t="str">
            <v>theater/plays</v>
          </cell>
          <cell r="O900">
            <v>110</v>
          </cell>
          <cell r="P900">
            <v>73.400000000000006</v>
          </cell>
        </row>
        <row r="901">
          <cell r="B901" t="str">
            <v>Loading Dock Theatre Presents: The Dudleys! A Family Game</v>
          </cell>
          <cell r="C901" t="str">
            <v>In The Dudleys! family memories are brought to life as a malfunctioning 8-bit video game. Press Start.</v>
          </cell>
          <cell r="D901">
            <v>3000</v>
          </cell>
          <cell r="E901">
            <v>3383</v>
          </cell>
          <cell r="F901" t="str">
            <v>successful</v>
          </cell>
          <cell r="G901" t="str">
            <v>US</v>
          </cell>
          <cell r="H901" t="str">
            <v>USD</v>
          </cell>
          <cell r="I901">
            <v>1475664834</v>
          </cell>
          <cell r="J901">
            <v>1473850434</v>
          </cell>
          <cell r="K901" t="b">
            <v>0</v>
          </cell>
          <cell r="L901">
            <v>34</v>
          </cell>
          <cell r="M901" t="b">
            <v>1</v>
          </cell>
          <cell r="N901" t="str">
            <v>theater/plays</v>
          </cell>
          <cell r="O901">
            <v>113</v>
          </cell>
          <cell r="P901">
            <v>99.5</v>
          </cell>
        </row>
        <row r="902">
          <cell r="B902" t="str">
            <v>"So Amazing" produced at the Kraine Theater NYC</v>
          </cell>
          <cell r="C902" t="str">
            <v>HBOâ€™s Going Clear meets Netflixâ€™s Unbreakable Kimmy Schmidt in this one-woman comedy that takes you into and out of a destructive cult.</v>
          </cell>
          <cell r="D902">
            <v>1000</v>
          </cell>
          <cell r="E902">
            <v>1119</v>
          </cell>
          <cell r="F902" t="str">
            <v>successful</v>
          </cell>
          <cell r="G902" t="str">
            <v>US</v>
          </cell>
          <cell r="H902" t="str">
            <v>USD</v>
          </cell>
          <cell r="I902">
            <v>1452872290</v>
          </cell>
          <cell r="J902">
            <v>1452008290</v>
          </cell>
          <cell r="K902" t="b">
            <v>0</v>
          </cell>
          <cell r="L902">
            <v>18</v>
          </cell>
          <cell r="M902" t="b">
            <v>1</v>
          </cell>
          <cell r="N902" t="str">
            <v>theater/plays</v>
          </cell>
          <cell r="O902">
            <v>112</v>
          </cell>
          <cell r="P902">
            <v>62.17</v>
          </cell>
        </row>
        <row r="903">
          <cell r="B903" t="str">
            <v>"Unexpectedly Expecting" - A One-Woman Show</v>
          </cell>
          <cell r="C903" t="str">
            <v>My one-woman show invites audiences to join me on my path to pregnancy as I share my neuroses, challenges and revelations.</v>
          </cell>
          <cell r="D903">
            <v>3000</v>
          </cell>
          <cell r="E903">
            <v>4176</v>
          </cell>
          <cell r="F903" t="str">
            <v>successful</v>
          </cell>
          <cell r="G903" t="str">
            <v>US</v>
          </cell>
          <cell r="H903" t="str">
            <v>USD</v>
          </cell>
          <cell r="I903">
            <v>1402901940</v>
          </cell>
          <cell r="J903">
            <v>1399998418</v>
          </cell>
          <cell r="K903" t="b">
            <v>0</v>
          </cell>
          <cell r="L903">
            <v>67</v>
          </cell>
          <cell r="M903" t="b">
            <v>1</v>
          </cell>
          <cell r="N903" t="str">
            <v>theater/plays</v>
          </cell>
          <cell r="O903">
            <v>139</v>
          </cell>
          <cell r="P903">
            <v>62.33</v>
          </cell>
        </row>
        <row r="904">
          <cell r="B904" t="str">
            <v>A Krumpus Story - World Premiere</v>
          </cell>
          <cell r="C904" t="str">
            <v>A Krumpus Story is a dark holiday comedy for anyone who wants a little more spice in their holiday fare.</v>
          </cell>
          <cell r="D904">
            <v>3500</v>
          </cell>
          <cell r="E904">
            <v>3880</v>
          </cell>
          <cell r="F904" t="str">
            <v>successful</v>
          </cell>
          <cell r="G904" t="str">
            <v>US</v>
          </cell>
          <cell r="H904" t="str">
            <v>USD</v>
          </cell>
          <cell r="I904">
            <v>1476931696</v>
          </cell>
          <cell r="J904">
            <v>1474339696</v>
          </cell>
          <cell r="K904" t="b">
            <v>0</v>
          </cell>
          <cell r="L904">
            <v>66</v>
          </cell>
          <cell r="M904" t="b">
            <v>1</v>
          </cell>
          <cell r="N904" t="str">
            <v>theater/plays</v>
          </cell>
          <cell r="O904">
            <v>111</v>
          </cell>
          <cell r="P904">
            <v>58.79</v>
          </cell>
        </row>
        <row r="905">
          <cell r="B905" t="str">
            <v>Cassiopeia</v>
          </cell>
          <cell r="C905" t="str">
            <v>Thespis Theater Festival presents Cassiopeia: A romantic tale of a bride finding her way to her unknown groom before it is too late.</v>
          </cell>
          <cell r="D905">
            <v>750</v>
          </cell>
          <cell r="E905">
            <v>1043</v>
          </cell>
          <cell r="F905" t="str">
            <v>successful</v>
          </cell>
          <cell r="G905" t="str">
            <v>US</v>
          </cell>
          <cell r="H905" t="str">
            <v>USD</v>
          </cell>
          <cell r="I905">
            <v>1441167586</v>
          </cell>
          <cell r="J905">
            <v>1438575586</v>
          </cell>
          <cell r="K905" t="b">
            <v>0</v>
          </cell>
          <cell r="L905">
            <v>23</v>
          </cell>
          <cell r="M905" t="b">
            <v>1</v>
          </cell>
          <cell r="N905" t="str">
            <v>theater/plays</v>
          </cell>
          <cell r="O905">
            <v>139</v>
          </cell>
          <cell r="P905">
            <v>45.35</v>
          </cell>
        </row>
        <row r="906">
          <cell r="B906" t="str">
            <v>Two Noble Kinsmen: Fire &amp; Shadows</v>
          </cell>
          <cell r="C906" t="str">
            <v>Bare Theatre &amp; Cirque de Vol Studios are back for another outdoor adventure in the amphitheatre at Raleigh Little Theatre!</v>
          </cell>
          <cell r="D906">
            <v>5000</v>
          </cell>
          <cell r="E906">
            <v>5285</v>
          </cell>
          <cell r="F906" t="str">
            <v>successful</v>
          </cell>
          <cell r="G906" t="str">
            <v>US</v>
          </cell>
          <cell r="H906" t="str">
            <v>USD</v>
          </cell>
          <cell r="I906">
            <v>1400533200</v>
          </cell>
          <cell r="J906">
            <v>1398348859</v>
          </cell>
          <cell r="K906" t="b">
            <v>0</v>
          </cell>
          <cell r="L906">
            <v>126</v>
          </cell>
          <cell r="M906" t="b">
            <v>1</v>
          </cell>
          <cell r="N906" t="str">
            <v>theater/plays</v>
          </cell>
          <cell r="O906">
            <v>106</v>
          </cell>
          <cell r="P906">
            <v>41.94</v>
          </cell>
        </row>
        <row r="907">
          <cell r="B907" t="str">
            <v>Dog sees God by Bert V. Royal @ FSU</v>
          </cell>
          <cell r="C907" t="str">
            <v>This October, in association with Rogue Productions at FSU, I will be directing a production of Dog sees God.</v>
          </cell>
          <cell r="D907">
            <v>350</v>
          </cell>
          <cell r="E907">
            <v>355</v>
          </cell>
          <cell r="F907" t="str">
            <v>successful</v>
          </cell>
          <cell r="G907" t="str">
            <v>US</v>
          </cell>
          <cell r="H907" t="str">
            <v>USD</v>
          </cell>
          <cell r="I907">
            <v>1440820740</v>
          </cell>
          <cell r="J907">
            <v>1439567660</v>
          </cell>
          <cell r="K907" t="b">
            <v>0</v>
          </cell>
          <cell r="L907">
            <v>6</v>
          </cell>
          <cell r="M907" t="b">
            <v>1</v>
          </cell>
          <cell r="N907" t="str">
            <v>theater/plays</v>
          </cell>
          <cell r="O907">
            <v>101</v>
          </cell>
          <cell r="P907">
            <v>59.17</v>
          </cell>
        </row>
        <row r="908">
          <cell r="B908" t="str">
            <v>death (and straight boys)</v>
          </cell>
          <cell r="C908" t="str">
            <v>"death (and straight boys)" is a 5 play cycle, loosely founded on the KÃ¼bler-Ross model, more commonly known as the 5 stages of grief.</v>
          </cell>
          <cell r="D908">
            <v>5000</v>
          </cell>
          <cell r="E908">
            <v>5012.25</v>
          </cell>
          <cell r="F908" t="str">
            <v>successful</v>
          </cell>
          <cell r="G908" t="str">
            <v>US</v>
          </cell>
          <cell r="H908" t="str">
            <v>USD</v>
          </cell>
          <cell r="I908">
            <v>1403846055</v>
          </cell>
          <cell r="J908">
            <v>1401254055</v>
          </cell>
          <cell r="K908" t="b">
            <v>0</v>
          </cell>
          <cell r="L908">
            <v>25</v>
          </cell>
          <cell r="M908" t="b">
            <v>1</v>
          </cell>
          <cell r="N908" t="str">
            <v>theater/plays</v>
          </cell>
          <cell r="O908">
            <v>100</v>
          </cell>
          <cell r="P908">
            <v>200.49</v>
          </cell>
        </row>
        <row r="909">
          <cell r="B909" t="str">
            <v>The Tulip Tree 2014</v>
          </cell>
          <cell r="C909" t="str">
            <v>The Tulip Tree is a project I have been passionate about for 5 years. It is an unforgettable story that has never been told.</v>
          </cell>
          <cell r="D909">
            <v>3000</v>
          </cell>
          <cell r="E909">
            <v>3275</v>
          </cell>
          <cell r="F909" t="str">
            <v>successful</v>
          </cell>
          <cell r="G909" t="str">
            <v>GB</v>
          </cell>
          <cell r="H909" t="str">
            <v>GBP</v>
          </cell>
          <cell r="I909">
            <v>1407524004</v>
          </cell>
          <cell r="J909">
            <v>1404932004</v>
          </cell>
          <cell r="K909" t="b">
            <v>0</v>
          </cell>
          <cell r="L909">
            <v>39</v>
          </cell>
          <cell r="M909" t="b">
            <v>1</v>
          </cell>
          <cell r="N909" t="str">
            <v>theater/plays</v>
          </cell>
          <cell r="O909">
            <v>109</v>
          </cell>
          <cell r="P909">
            <v>83.97</v>
          </cell>
        </row>
        <row r="910">
          <cell r="B910" t="str">
            <v>Random Us</v>
          </cell>
          <cell r="C910" t="str">
            <v>A humorous, touching play about the joys and challenges of a married couple's tender, yet intense relationship "Love is never random"</v>
          </cell>
          <cell r="D910">
            <v>3000</v>
          </cell>
          <cell r="E910">
            <v>3550</v>
          </cell>
          <cell r="F910" t="str">
            <v>successful</v>
          </cell>
          <cell r="G910" t="str">
            <v>US</v>
          </cell>
          <cell r="H910" t="str">
            <v>USD</v>
          </cell>
          <cell r="I910">
            <v>1434925500</v>
          </cell>
          <cell r="J910">
            <v>1432410639</v>
          </cell>
          <cell r="K910" t="b">
            <v>0</v>
          </cell>
          <cell r="L910">
            <v>62</v>
          </cell>
          <cell r="M910" t="b">
            <v>1</v>
          </cell>
          <cell r="N910" t="str">
            <v>theater/plays</v>
          </cell>
          <cell r="O910">
            <v>118</v>
          </cell>
          <cell r="P910">
            <v>57.26</v>
          </cell>
        </row>
        <row r="911">
          <cell r="B911" t="str">
            <v>We Rise</v>
          </cell>
          <cell r="C911" t="str">
            <v>A play honoring the lives and legacies of the activists and those remembered at the 1992 ACT UP Ashes Action at The White House</v>
          </cell>
          <cell r="D911">
            <v>1500</v>
          </cell>
          <cell r="E911">
            <v>1800</v>
          </cell>
          <cell r="F911" t="str">
            <v>successful</v>
          </cell>
          <cell r="G911" t="str">
            <v>US</v>
          </cell>
          <cell r="H911" t="str">
            <v>USD</v>
          </cell>
          <cell r="I911">
            <v>1417101683</v>
          </cell>
          <cell r="J911">
            <v>1414506083</v>
          </cell>
          <cell r="K911" t="b">
            <v>0</v>
          </cell>
          <cell r="L911">
            <v>31</v>
          </cell>
          <cell r="M911" t="b">
            <v>1</v>
          </cell>
          <cell r="N911" t="str">
            <v>theater/plays</v>
          </cell>
          <cell r="O911">
            <v>120</v>
          </cell>
          <cell r="P911">
            <v>58.06</v>
          </cell>
        </row>
        <row r="912">
          <cell r="B912" t="str">
            <v>Most Dangerous Man in America (WEB DuBois) by Amiri  Baraka</v>
          </cell>
          <cell r="C912" t="str">
            <v>World Premiere of last play written by Amiri Baraka</v>
          </cell>
          <cell r="D912">
            <v>40000</v>
          </cell>
          <cell r="E912">
            <v>51184</v>
          </cell>
          <cell r="F912" t="str">
            <v>successful</v>
          </cell>
          <cell r="G912" t="str">
            <v>US</v>
          </cell>
          <cell r="H912" t="str">
            <v>USD</v>
          </cell>
          <cell r="I912">
            <v>1425272340</v>
          </cell>
          <cell r="J912">
            <v>1421426929</v>
          </cell>
          <cell r="K912" t="b">
            <v>0</v>
          </cell>
          <cell r="L912">
            <v>274</v>
          </cell>
          <cell r="M912" t="b">
            <v>1</v>
          </cell>
          <cell r="N912" t="str">
            <v>theater/plays</v>
          </cell>
          <cell r="O912">
            <v>128</v>
          </cell>
          <cell r="P912">
            <v>186.8</v>
          </cell>
        </row>
        <row r="913">
          <cell r="B913" t="str">
            <v>An Evening With Durang</v>
          </cell>
          <cell r="C913" t="str">
            <v>Help us independently produce two great comedies by Christopher Durang.</v>
          </cell>
          <cell r="D913">
            <v>1000</v>
          </cell>
          <cell r="E913">
            <v>1260</v>
          </cell>
          <cell r="F913" t="str">
            <v>successful</v>
          </cell>
          <cell r="G913" t="str">
            <v>US</v>
          </cell>
          <cell r="H913" t="str">
            <v>USD</v>
          </cell>
          <cell r="I913">
            <v>1411084800</v>
          </cell>
          <cell r="J913">
            <v>1410304179</v>
          </cell>
          <cell r="K913" t="b">
            <v>0</v>
          </cell>
          <cell r="L913">
            <v>17</v>
          </cell>
          <cell r="M913" t="b">
            <v>1</v>
          </cell>
          <cell r="N913" t="str">
            <v>theater/plays</v>
          </cell>
          <cell r="O913">
            <v>126</v>
          </cell>
          <cell r="P913">
            <v>74.12</v>
          </cell>
        </row>
        <row r="914">
          <cell r="B914" t="str">
            <v>Jason (Georgia on My Mind)</v>
          </cell>
          <cell r="C914" t="str">
            <v>Jason (Georgia on My Mind), a solo play about a modern quest to the Republic of Georgia in the ancient steps of Jason &amp; the Argonauts</v>
          </cell>
          <cell r="D914">
            <v>333</v>
          </cell>
          <cell r="E914">
            <v>430</v>
          </cell>
          <cell r="F914" t="str">
            <v>successful</v>
          </cell>
          <cell r="G914" t="str">
            <v>GB</v>
          </cell>
          <cell r="H914" t="str">
            <v>GBP</v>
          </cell>
          <cell r="I914">
            <v>1448922600</v>
          </cell>
          <cell r="J914">
            <v>1446352529</v>
          </cell>
          <cell r="K914" t="b">
            <v>0</v>
          </cell>
          <cell r="L914">
            <v>14</v>
          </cell>
          <cell r="M914" t="b">
            <v>1</v>
          </cell>
          <cell r="N914" t="str">
            <v>theater/plays</v>
          </cell>
          <cell r="O914">
            <v>129</v>
          </cell>
          <cell r="P914">
            <v>30.71</v>
          </cell>
        </row>
        <row r="915">
          <cell r="B915" t="str">
            <v>Three Christs - Presented at Dixon Place</v>
          </cell>
          <cell r="C915" t="str">
            <v>A new play exploring themes of reverence, belief, and certainty. 
"Because what is is, and what is cannot not be..."</v>
          </cell>
          <cell r="D915">
            <v>3500</v>
          </cell>
          <cell r="E915">
            <v>3760</v>
          </cell>
          <cell r="F915" t="str">
            <v>successful</v>
          </cell>
          <cell r="G915" t="str">
            <v>US</v>
          </cell>
          <cell r="H915" t="str">
            <v>USD</v>
          </cell>
          <cell r="I915">
            <v>1465178400</v>
          </cell>
          <cell r="J915">
            <v>1461985967</v>
          </cell>
          <cell r="K915" t="b">
            <v>0</v>
          </cell>
          <cell r="L915">
            <v>60</v>
          </cell>
          <cell r="M915" t="b">
            <v>1</v>
          </cell>
          <cell r="N915" t="str">
            <v>theater/plays</v>
          </cell>
          <cell r="O915">
            <v>107</v>
          </cell>
          <cell r="P915">
            <v>62.67</v>
          </cell>
        </row>
        <row r="916">
          <cell r="B916" t="str">
            <v>The History Boys at USC</v>
          </cell>
          <cell r="C916" t="str">
            <v>Tony-Award Winning Play, The History Boys brought to you by the Independent Student Production Company Narrative Series: Page to Stage!</v>
          </cell>
          <cell r="D916">
            <v>4000</v>
          </cell>
          <cell r="E916">
            <v>4005</v>
          </cell>
          <cell r="F916" t="str">
            <v>successful</v>
          </cell>
          <cell r="G916" t="str">
            <v>US</v>
          </cell>
          <cell r="H916" t="str">
            <v>USD</v>
          </cell>
          <cell r="I916">
            <v>1421009610</v>
          </cell>
          <cell r="J916">
            <v>1419281610</v>
          </cell>
          <cell r="K916" t="b">
            <v>0</v>
          </cell>
          <cell r="L916">
            <v>33</v>
          </cell>
          <cell r="M916" t="b">
            <v>1</v>
          </cell>
          <cell r="N916" t="str">
            <v>theater/plays</v>
          </cell>
          <cell r="O916">
            <v>100</v>
          </cell>
          <cell r="P916">
            <v>121.36</v>
          </cell>
        </row>
        <row r="917">
          <cell r="B917" t="str">
            <v>"Lifted" - The Theatre Shed's 10 Year Anniversary Show</v>
          </cell>
          <cell r="C917" t="str">
            <v>We are 10 years old - please help us celebrate the last 10 years and secure our future for the next 10 years.</v>
          </cell>
          <cell r="D917">
            <v>2000</v>
          </cell>
          <cell r="E917">
            <v>3100</v>
          </cell>
          <cell r="F917" t="str">
            <v>successful</v>
          </cell>
          <cell r="G917" t="str">
            <v>GB</v>
          </cell>
          <cell r="H917" t="str">
            <v>GBP</v>
          </cell>
          <cell r="I917">
            <v>1423838916</v>
          </cell>
          <cell r="J917">
            <v>1418654916</v>
          </cell>
          <cell r="K917" t="b">
            <v>0</v>
          </cell>
          <cell r="L917">
            <v>78</v>
          </cell>
          <cell r="M917" t="b">
            <v>1</v>
          </cell>
          <cell r="N917" t="str">
            <v>theater/plays</v>
          </cell>
          <cell r="O917">
            <v>155</v>
          </cell>
          <cell r="P917">
            <v>39.74</v>
          </cell>
        </row>
        <row r="918">
          <cell r="B918" t="str">
            <v>Sid the tour 2016</v>
          </cell>
          <cell r="C918" t="str">
            <v>With your support this one-man show will tour various theatres in the UK - it's a story of hero worship and love beyond the grave.</v>
          </cell>
          <cell r="D918">
            <v>2000</v>
          </cell>
          <cell r="E918">
            <v>2160</v>
          </cell>
          <cell r="F918" t="str">
            <v>successful</v>
          </cell>
          <cell r="G918" t="str">
            <v>GB</v>
          </cell>
          <cell r="H918" t="str">
            <v>GBP</v>
          </cell>
          <cell r="I918">
            <v>1462878648</v>
          </cell>
          <cell r="J918">
            <v>1461064248</v>
          </cell>
          <cell r="K918" t="b">
            <v>0</v>
          </cell>
          <cell r="L918">
            <v>30</v>
          </cell>
          <cell r="M918" t="b">
            <v>1</v>
          </cell>
          <cell r="N918" t="str">
            <v>theater/plays</v>
          </cell>
          <cell r="O918">
            <v>108</v>
          </cell>
          <cell r="P918">
            <v>72</v>
          </cell>
        </row>
        <row r="919">
          <cell r="B919" t="str">
            <v>CORIOLANUS | THE NORMAL HEART @ The Lab Theater</v>
          </cell>
          <cell r="C919" t="str">
            <v>Two great political plays, separated in authorship by four hundred years but united in their urgency.</v>
          </cell>
          <cell r="D919">
            <v>5000</v>
          </cell>
          <cell r="E919">
            <v>5526</v>
          </cell>
          <cell r="F919" t="str">
            <v>successful</v>
          </cell>
          <cell r="G919" t="str">
            <v>US</v>
          </cell>
          <cell r="H919" t="str">
            <v>USD</v>
          </cell>
          <cell r="I919">
            <v>1456946487</v>
          </cell>
          <cell r="J919">
            <v>1454354487</v>
          </cell>
          <cell r="K919" t="b">
            <v>0</v>
          </cell>
          <cell r="L919">
            <v>136</v>
          </cell>
          <cell r="M919" t="b">
            <v>1</v>
          </cell>
          <cell r="N919" t="str">
            <v>theater/plays</v>
          </cell>
          <cell r="O919">
            <v>111</v>
          </cell>
          <cell r="P919">
            <v>40.630000000000003</v>
          </cell>
        </row>
        <row r="920">
          <cell r="B920" t="str">
            <v>Tell Me That You Love Me</v>
          </cell>
          <cell r="C920" t="str">
            <v>Tell Me That You Love Me, a new play about the love affair between Actress and Writer, with the novel Arch of Triumph as the backdrop</v>
          </cell>
          <cell r="D920">
            <v>2500</v>
          </cell>
          <cell r="E920">
            <v>2520</v>
          </cell>
          <cell r="F920" t="str">
            <v>successful</v>
          </cell>
          <cell r="G920" t="str">
            <v>US</v>
          </cell>
          <cell r="H920" t="str">
            <v>USD</v>
          </cell>
          <cell r="I920">
            <v>1413383216</v>
          </cell>
          <cell r="J920">
            <v>1410791216</v>
          </cell>
          <cell r="K920" t="b">
            <v>0</v>
          </cell>
          <cell r="L920">
            <v>40</v>
          </cell>
          <cell r="M920" t="b">
            <v>1</v>
          </cell>
          <cell r="N920" t="str">
            <v>theater/plays</v>
          </cell>
          <cell r="O920">
            <v>101</v>
          </cell>
          <cell r="P920">
            <v>63</v>
          </cell>
        </row>
        <row r="921">
          <cell r="B921" t="str">
            <v>Generations (Senior Project)</v>
          </cell>
          <cell r="C921" t="str">
            <v>Help me produce the play I have written for my senior project!</v>
          </cell>
          <cell r="D921">
            <v>500</v>
          </cell>
          <cell r="E921">
            <v>606</v>
          </cell>
          <cell r="F921" t="str">
            <v>successful</v>
          </cell>
          <cell r="G921" t="str">
            <v>US</v>
          </cell>
          <cell r="H921" t="str">
            <v>USD</v>
          </cell>
          <cell r="I921">
            <v>1412092800</v>
          </cell>
          <cell r="J921">
            <v>1409493800</v>
          </cell>
          <cell r="K921" t="b">
            <v>0</v>
          </cell>
          <cell r="L921">
            <v>18</v>
          </cell>
          <cell r="M921" t="b">
            <v>1</v>
          </cell>
          <cell r="N921" t="str">
            <v>theater/plays</v>
          </cell>
          <cell r="O921">
            <v>121</v>
          </cell>
          <cell r="P921">
            <v>33.67</v>
          </cell>
        </row>
        <row r="922">
          <cell r="B922" t="str">
            <v>Dog Show</v>
          </cell>
          <cell r="C922" t="str">
            <v>Part-silent film, part-thriller, Dog Show sees four actors play a community of dogs and their owners. One autumn, a killer strikes.</v>
          </cell>
          <cell r="D922">
            <v>1500</v>
          </cell>
          <cell r="E922">
            <v>1505</v>
          </cell>
          <cell r="F922" t="str">
            <v>successful</v>
          </cell>
          <cell r="G922" t="str">
            <v>GB</v>
          </cell>
          <cell r="H922" t="str">
            <v>GBP</v>
          </cell>
          <cell r="I922">
            <v>1433422793</v>
          </cell>
          <cell r="J922">
            <v>1430830793</v>
          </cell>
          <cell r="K922" t="b">
            <v>0</v>
          </cell>
          <cell r="L922">
            <v>39</v>
          </cell>
          <cell r="M922" t="b">
            <v>1</v>
          </cell>
          <cell r="N922" t="str">
            <v>theater/plays</v>
          </cell>
          <cell r="O922">
            <v>100</v>
          </cell>
          <cell r="P922">
            <v>38.590000000000003</v>
          </cell>
        </row>
        <row r="923">
          <cell r="B923" t="str">
            <v>SANKARA</v>
          </cell>
          <cell r="C923" t="str">
            <v>Shakespeare's "Julius Caesar" inspires the unforgettable story of the "African Che Guevara" Thomas Sankara, President of Burkina Faso.</v>
          </cell>
          <cell r="D923">
            <v>3000</v>
          </cell>
          <cell r="E923">
            <v>3275</v>
          </cell>
          <cell r="F923" t="str">
            <v>successful</v>
          </cell>
          <cell r="G923" t="str">
            <v>GB</v>
          </cell>
          <cell r="H923" t="str">
            <v>GBP</v>
          </cell>
          <cell r="I923">
            <v>1468191540</v>
          </cell>
          <cell r="J923">
            <v>1464958484</v>
          </cell>
          <cell r="K923" t="b">
            <v>0</v>
          </cell>
          <cell r="L923">
            <v>21</v>
          </cell>
          <cell r="M923" t="b">
            <v>1</v>
          </cell>
          <cell r="N923" t="str">
            <v>theater/plays</v>
          </cell>
          <cell r="O923">
            <v>109</v>
          </cell>
          <cell r="P923">
            <v>155.94999999999999</v>
          </cell>
        </row>
        <row r="924">
          <cell r="B924" t="str">
            <v>REBATEnsemble Presents: "The Tempest" by William Shakespeare</v>
          </cell>
          <cell r="C924" t="str">
            <v>Dancing spirits and blood magic come together in-the-park to depict an image of retaliation against oppression in "The Tempest"</v>
          </cell>
          <cell r="D924">
            <v>1050</v>
          </cell>
          <cell r="E924">
            <v>1296</v>
          </cell>
          <cell r="F924" t="str">
            <v>successful</v>
          </cell>
          <cell r="G924" t="str">
            <v>US</v>
          </cell>
          <cell r="H924" t="str">
            <v>USD</v>
          </cell>
          <cell r="I924">
            <v>1471071540</v>
          </cell>
          <cell r="J924">
            <v>1467720388</v>
          </cell>
          <cell r="K924" t="b">
            <v>0</v>
          </cell>
          <cell r="L924">
            <v>30</v>
          </cell>
          <cell r="M924" t="b">
            <v>1</v>
          </cell>
          <cell r="N924" t="str">
            <v>theater/plays</v>
          </cell>
          <cell r="O924">
            <v>123</v>
          </cell>
          <cell r="P924">
            <v>43.2</v>
          </cell>
        </row>
        <row r="925">
          <cell r="B925" t="str">
            <v>Constellations by Nick Payne at the Nottingham New Theatre</v>
          </cell>
          <cell r="C925" t="str">
            <v>The award-winning Nottingham New Theatre presents an exciting experimental play about the multi-universe theory and love.</v>
          </cell>
          <cell r="D925">
            <v>300</v>
          </cell>
          <cell r="E925">
            <v>409.01</v>
          </cell>
          <cell r="F925" t="str">
            <v>successful</v>
          </cell>
          <cell r="G925" t="str">
            <v>GB</v>
          </cell>
          <cell r="H925" t="str">
            <v>GBP</v>
          </cell>
          <cell r="I925">
            <v>1464712394</v>
          </cell>
          <cell r="J925">
            <v>1459528394</v>
          </cell>
          <cell r="K925" t="b">
            <v>0</v>
          </cell>
          <cell r="L925">
            <v>27</v>
          </cell>
          <cell r="M925" t="b">
            <v>1</v>
          </cell>
          <cell r="N925" t="str">
            <v>theater/plays</v>
          </cell>
          <cell r="O925">
            <v>136</v>
          </cell>
          <cell r="P925">
            <v>15.15</v>
          </cell>
        </row>
        <row r="926">
          <cell r="B926" t="str">
            <v>Pennywinkle: A New Chicago Comedy</v>
          </cell>
          <cell r="C926" t="str">
            <v>The play satirizes the Chicago improvisation scene exposing the rules of the craft and the eccentricities of its participants</v>
          </cell>
          <cell r="D926">
            <v>2827</v>
          </cell>
          <cell r="E926">
            <v>2925</v>
          </cell>
          <cell r="F926" t="str">
            <v>successful</v>
          </cell>
          <cell r="G926" t="str">
            <v>US</v>
          </cell>
          <cell r="H926" t="str">
            <v>USD</v>
          </cell>
          <cell r="I926">
            <v>1403546400</v>
          </cell>
          <cell r="J926">
            <v>1401714114</v>
          </cell>
          <cell r="K926" t="b">
            <v>0</v>
          </cell>
          <cell r="L926">
            <v>35</v>
          </cell>
          <cell r="M926" t="b">
            <v>1</v>
          </cell>
          <cell r="N926" t="str">
            <v>theater/plays</v>
          </cell>
          <cell r="O926">
            <v>103</v>
          </cell>
          <cell r="P926">
            <v>83.57</v>
          </cell>
        </row>
        <row r="927">
          <cell r="B927" t="str">
            <v>The Drama Factory presents : The Magic Flute</v>
          </cell>
          <cell r="C927" t="str">
            <v>Our original dramatic adaption of this Mozart opera is staged to create visually stunning fun with live music.</v>
          </cell>
          <cell r="D927">
            <v>1500</v>
          </cell>
          <cell r="E927">
            <v>1820</v>
          </cell>
          <cell r="F927" t="str">
            <v>successful</v>
          </cell>
          <cell r="G927" t="str">
            <v>US</v>
          </cell>
          <cell r="H927" t="str">
            <v>USD</v>
          </cell>
          <cell r="I927">
            <v>1410558949</v>
          </cell>
          <cell r="J927">
            <v>1409262949</v>
          </cell>
          <cell r="K927" t="b">
            <v>0</v>
          </cell>
          <cell r="L927">
            <v>13</v>
          </cell>
          <cell r="M927" t="b">
            <v>1</v>
          </cell>
          <cell r="N927" t="str">
            <v>theater/plays</v>
          </cell>
          <cell r="O927">
            <v>121</v>
          </cell>
          <cell r="P927">
            <v>140</v>
          </cell>
        </row>
        <row r="928">
          <cell r="B928" t="str">
            <v>A KC Fringe World Premiere: DESPERATE ACTS</v>
          </cell>
          <cell r="C928" t="str">
            <v>Support this collection of new plays by Kansas City writers and the artists who are bringing it to life!</v>
          </cell>
          <cell r="D928">
            <v>1000</v>
          </cell>
          <cell r="E928">
            <v>1860</v>
          </cell>
          <cell r="F928" t="str">
            <v>successful</v>
          </cell>
          <cell r="G928" t="str">
            <v>US</v>
          </cell>
          <cell r="H928" t="str">
            <v>USD</v>
          </cell>
          <cell r="I928">
            <v>1469165160</v>
          </cell>
          <cell r="J928">
            <v>1467335378</v>
          </cell>
          <cell r="K928" t="b">
            <v>0</v>
          </cell>
          <cell r="L928">
            <v>23</v>
          </cell>
          <cell r="M928" t="b">
            <v>1</v>
          </cell>
          <cell r="N928" t="str">
            <v>theater/plays</v>
          </cell>
          <cell r="O928">
            <v>186</v>
          </cell>
          <cell r="P928">
            <v>80.87</v>
          </cell>
        </row>
        <row r="929">
          <cell r="B929" t="str">
            <v>Much Ado About Nothing</v>
          </cell>
          <cell r="C929" t="str">
            <v>Dear Stone Theater Company brings its inaugural production of Much Ado About Nothing to Logan Square, Chicago. Thanks for watching!</v>
          </cell>
          <cell r="D929">
            <v>700</v>
          </cell>
          <cell r="E929">
            <v>2100</v>
          </cell>
          <cell r="F929" t="str">
            <v>successful</v>
          </cell>
          <cell r="G929" t="str">
            <v>US</v>
          </cell>
          <cell r="H929" t="str">
            <v>USD</v>
          </cell>
          <cell r="I929">
            <v>1404444286</v>
          </cell>
          <cell r="J929">
            <v>1403234686</v>
          </cell>
          <cell r="K929" t="b">
            <v>0</v>
          </cell>
          <cell r="L929">
            <v>39</v>
          </cell>
          <cell r="M929" t="b">
            <v>1</v>
          </cell>
          <cell r="N929" t="str">
            <v>theater/plays</v>
          </cell>
          <cell r="O929">
            <v>300</v>
          </cell>
          <cell r="P929">
            <v>53.85</v>
          </cell>
        </row>
        <row r="930">
          <cell r="B930" t="str">
            <v>The Ruby Darlings Show</v>
          </cell>
          <cell r="C930" t="str">
            <v>The filthily talented Ruby and Darling, take you on a raunch-tastic musical discovery of life with a vagina. #sayno</v>
          </cell>
          <cell r="D930">
            <v>1000</v>
          </cell>
          <cell r="E930">
            <v>1082.5</v>
          </cell>
          <cell r="F930" t="str">
            <v>successful</v>
          </cell>
          <cell r="G930" t="str">
            <v>GB</v>
          </cell>
          <cell r="H930" t="str">
            <v>GBP</v>
          </cell>
          <cell r="I930">
            <v>1403715546</v>
          </cell>
          <cell r="J930">
            <v>1401123546</v>
          </cell>
          <cell r="K930" t="b">
            <v>0</v>
          </cell>
          <cell r="L930">
            <v>35</v>
          </cell>
          <cell r="M930" t="b">
            <v>1</v>
          </cell>
          <cell r="N930" t="str">
            <v>theater/plays</v>
          </cell>
          <cell r="O930">
            <v>108</v>
          </cell>
          <cell r="P930">
            <v>30.93</v>
          </cell>
        </row>
        <row r="931">
          <cell r="B931" t="str">
            <v>"Loving Alanis" Rocky Mountain Regional Premier</v>
          </cell>
          <cell r="C931" t="str">
            <v>A comedy about, life, death, men, women, and the power of a good Kegel.</v>
          </cell>
          <cell r="D931">
            <v>1300</v>
          </cell>
          <cell r="E931">
            <v>1835</v>
          </cell>
          <cell r="F931" t="str">
            <v>successful</v>
          </cell>
          <cell r="G931" t="str">
            <v>US</v>
          </cell>
          <cell r="H931" t="str">
            <v>USD</v>
          </cell>
          <cell r="I931">
            <v>1428068988</v>
          </cell>
          <cell r="J931">
            <v>1425908988</v>
          </cell>
          <cell r="K931" t="b">
            <v>0</v>
          </cell>
          <cell r="L931">
            <v>27</v>
          </cell>
          <cell r="M931" t="b">
            <v>1</v>
          </cell>
          <cell r="N931" t="str">
            <v>theater/plays</v>
          </cell>
          <cell r="O931">
            <v>141</v>
          </cell>
          <cell r="P931">
            <v>67.959999999999994</v>
          </cell>
        </row>
        <row r="932">
          <cell r="B932" t="str">
            <v>The Youth Shakespeare Project 2014</v>
          </cell>
          <cell r="C932" t="str">
            <v>Two teachers and twenty kids bring one of Shakespeare's plays to life!</v>
          </cell>
          <cell r="D932">
            <v>500</v>
          </cell>
          <cell r="E932">
            <v>570</v>
          </cell>
          <cell r="F932" t="str">
            <v>successful</v>
          </cell>
          <cell r="G932" t="str">
            <v>US</v>
          </cell>
          <cell r="H932" t="str">
            <v>USD</v>
          </cell>
          <cell r="I932">
            <v>1402848000</v>
          </cell>
          <cell r="J932">
            <v>1400606573</v>
          </cell>
          <cell r="K932" t="b">
            <v>0</v>
          </cell>
          <cell r="L932">
            <v>21</v>
          </cell>
          <cell r="M932" t="b">
            <v>1</v>
          </cell>
          <cell r="N932" t="str">
            <v>theater/plays</v>
          </cell>
          <cell r="O932">
            <v>114</v>
          </cell>
          <cell r="P932">
            <v>27.14</v>
          </cell>
        </row>
        <row r="933">
          <cell r="B933" t="str">
            <v>IT'S JUST MY LIFE</v>
          </cell>
          <cell r="C933" t="str">
            <v>Married, Single, Divorced, Straight, Gay, Transgendered, Birth Mother, Adoptive Mother.... Everyone has a story.  These are ours.</v>
          </cell>
          <cell r="D933">
            <v>7500</v>
          </cell>
          <cell r="E933">
            <v>11530</v>
          </cell>
          <cell r="F933" t="str">
            <v>successful</v>
          </cell>
          <cell r="G933" t="str">
            <v>US</v>
          </cell>
          <cell r="H933" t="str">
            <v>USD</v>
          </cell>
          <cell r="I933">
            <v>1433055540</v>
          </cell>
          <cell r="J933">
            <v>1431230867</v>
          </cell>
          <cell r="K933" t="b">
            <v>0</v>
          </cell>
          <cell r="L933">
            <v>104</v>
          </cell>
          <cell r="M933" t="b">
            <v>1</v>
          </cell>
          <cell r="N933" t="str">
            <v>theater/plays</v>
          </cell>
          <cell r="O933">
            <v>154</v>
          </cell>
          <cell r="P933">
            <v>110.87</v>
          </cell>
        </row>
        <row r="934">
          <cell r="B934" t="str">
            <v>Bring Matt Fotis's Nights on the Couch to NYC!</v>
          </cell>
          <cell r="C934" t="str">
            <v>Matt Fotis's play, Nights on the Couch, was accepted to the 28th Annual Strawberry One Act Festival! Show your support!</v>
          </cell>
          <cell r="D934">
            <v>2000</v>
          </cell>
          <cell r="E934">
            <v>2030</v>
          </cell>
          <cell r="F934" t="str">
            <v>successful</v>
          </cell>
          <cell r="G934" t="str">
            <v>US</v>
          </cell>
          <cell r="H934" t="str">
            <v>USD</v>
          </cell>
          <cell r="I934">
            <v>1465062166</v>
          </cell>
          <cell r="J934">
            <v>1463334166</v>
          </cell>
          <cell r="K934" t="b">
            <v>0</v>
          </cell>
          <cell r="L934">
            <v>19</v>
          </cell>
          <cell r="M934" t="b">
            <v>1</v>
          </cell>
          <cell r="N934" t="str">
            <v>theater/plays</v>
          </cell>
          <cell r="O934">
            <v>102</v>
          </cell>
          <cell r="P934">
            <v>106.84</v>
          </cell>
        </row>
        <row r="935">
          <cell r="B935" t="str">
            <v>Expedition (to NYC)</v>
          </cell>
          <cell r="C935" t="str">
            <v>This summer, help some of the top high school theater students from across the country come to NYC to create a world premiere play.</v>
          </cell>
          <cell r="D935">
            <v>10000</v>
          </cell>
          <cell r="E935">
            <v>10235</v>
          </cell>
          <cell r="F935" t="str">
            <v>successful</v>
          </cell>
          <cell r="G935" t="str">
            <v>US</v>
          </cell>
          <cell r="H935" t="str">
            <v>USD</v>
          </cell>
          <cell r="I935">
            <v>1432612740</v>
          </cell>
          <cell r="J935">
            <v>1429881667</v>
          </cell>
          <cell r="K935" t="b">
            <v>0</v>
          </cell>
          <cell r="L935">
            <v>97</v>
          </cell>
          <cell r="M935" t="b">
            <v>1</v>
          </cell>
          <cell r="N935" t="str">
            <v>theater/plays</v>
          </cell>
          <cell r="O935">
            <v>102</v>
          </cell>
          <cell r="P935">
            <v>105.52</v>
          </cell>
        </row>
        <row r="936">
          <cell r="B936" t="str">
            <v>The Inspectors Call</v>
          </cell>
          <cell r="C936" t="str">
            <v>Vibrant contemporary political theatre, exploring the professional and human impact of the growing corporate culture in education.</v>
          </cell>
          <cell r="D936">
            <v>3500</v>
          </cell>
          <cell r="E936">
            <v>3590</v>
          </cell>
          <cell r="F936" t="str">
            <v>successful</v>
          </cell>
          <cell r="G936" t="str">
            <v>GB</v>
          </cell>
          <cell r="H936" t="str">
            <v>GBP</v>
          </cell>
          <cell r="I936">
            <v>1427806320</v>
          </cell>
          <cell r="J936">
            <v>1422834819</v>
          </cell>
          <cell r="K936" t="b">
            <v>0</v>
          </cell>
          <cell r="L936">
            <v>27</v>
          </cell>
          <cell r="M936" t="b">
            <v>1</v>
          </cell>
          <cell r="N936" t="str">
            <v>theater/plays</v>
          </cell>
          <cell r="O936">
            <v>103</v>
          </cell>
          <cell r="P936">
            <v>132.96</v>
          </cell>
        </row>
        <row r="937">
          <cell r="B937" t="str">
            <v>Sylvia (a benefit show)</v>
          </cell>
          <cell r="C937" t="str">
            <v>I am raising money to pay for the rights to produce Sylvia by A.R. Gurney. The show will be a fundraiser for Wayside Waifs.</v>
          </cell>
          <cell r="D937">
            <v>800</v>
          </cell>
          <cell r="E937">
            <v>1246</v>
          </cell>
          <cell r="F937" t="str">
            <v>successful</v>
          </cell>
          <cell r="G937" t="str">
            <v>US</v>
          </cell>
          <cell r="H937" t="str">
            <v>USD</v>
          </cell>
          <cell r="I937">
            <v>1453411109</v>
          </cell>
          <cell r="J937">
            <v>1450819109</v>
          </cell>
          <cell r="K937" t="b">
            <v>0</v>
          </cell>
          <cell r="L937">
            <v>24</v>
          </cell>
          <cell r="M937" t="b">
            <v>1</v>
          </cell>
          <cell r="N937" t="str">
            <v>theater/plays</v>
          </cell>
          <cell r="O937">
            <v>156</v>
          </cell>
          <cell r="P937">
            <v>51.92</v>
          </cell>
        </row>
        <row r="938">
          <cell r="B938" t="str">
            <v>Told Look Younger at Jermyn Street Theatre</v>
          </cell>
          <cell r="C938" t="str">
            <v>A heart-warming comedy by award-winning writer about Love, Sex, Friendship of three old gay men in their 60s'!</v>
          </cell>
          <cell r="D938">
            <v>4000</v>
          </cell>
          <cell r="E938">
            <v>4030</v>
          </cell>
          <cell r="F938" t="str">
            <v>successful</v>
          </cell>
          <cell r="G938" t="str">
            <v>GB</v>
          </cell>
          <cell r="H938" t="str">
            <v>GBP</v>
          </cell>
          <cell r="I938">
            <v>1431204449</v>
          </cell>
          <cell r="J938">
            <v>1428526049</v>
          </cell>
          <cell r="K938" t="b">
            <v>0</v>
          </cell>
          <cell r="L938">
            <v>13</v>
          </cell>
          <cell r="M938" t="b">
            <v>1</v>
          </cell>
          <cell r="N938" t="str">
            <v>theater/plays</v>
          </cell>
          <cell r="O938">
            <v>101</v>
          </cell>
          <cell r="P938">
            <v>310</v>
          </cell>
        </row>
        <row r="939">
          <cell r="B939" t="str">
            <v>PUNK ROCK</v>
          </cell>
          <cell r="C939" t="str">
            <v>William Carlisle has the world at his feet but its weight on his shoulders. He is intelligent, articulate and fucked.</v>
          </cell>
          <cell r="D939">
            <v>500</v>
          </cell>
          <cell r="E939">
            <v>1197</v>
          </cell>
          <cell r="F939" t="str">
            <v>successful</v>
          </cell>
          <cell r="G939" t="str">
            <v>GB</v>
          </cell>
          <cell r="H939" t="str">
            <v>GBP</v>
          </cell>
          <cell r="I939">
            <v>1425057075</v>
          </cell>
          <cell r="J939">
            <v>1422465075</v>
          </cell>
          <cell r="K939" t="b">
            <v>0</v>
          </cell>
          <cell r="L939">
            <v>46</v>
          </cell>
          <cell r="M939" t="b">
            <v>1</v>
          </cell>
          <cell r="N939" t="str">
            <v>theater/plays</v>
          </cell>
          <cell r="O939">
            <v>239</v>
          </cell>
          <cell r="P939">
            <v>26.02</v>
          </cell>
        </row>
        <row r="940">
          <cell r="B940" t="str">
            <v>Corium</v>
          </cell>
          <cell r="C940" t="str">
            <v>A new piece of physical theatre about love, regret and longing.</v>
          </cell>
          <cell r="D940">
            <v>200</v>
          </cell>
          <cell r="E940">
            <v>420</v>
          </cell>
          <cell r="F940" t="str">
            <v>successful</v>
          </cell>
          <cell r="G940" t="str">
            <v>GB</v>
          </cell>
          <cell r="H940" t="str">
            <v>GBP</v>
          </cell>
          <cell r="I940">
            <v>1434994266</v>
          </cell>
          <cell r="J940">
            <v>1432402266</v>
          </cell>
          <cell r="K940" t="b">
            <v>0</v>
          </cell>
          <cell r="L940">
            <v>4</v>
          </cell>
          <cell r="M940" t="b">
            <v>1</v>
          </cell>
          <cell r="N940" t="str">
            <v>theater/plays</v>
          </cell>
          <cell r="O940">
            <v>210</v>
          </cell>
          <cell r="P940">
            <v>105</v>
          </cell>
        </row>
        <row r="941">
          <cell r="B941" t="str">
            <v>Lakotas and the American Theatre</v>
          </cell>
          <cell r="C941" t="str">
            <v>Breaking the American Indian stereotype in the American Theatre.</v>
          </cell>
          <cell r="D941">
            <v>3300</v>
          </cell>
          <cell r="E941">
            <v>3449</v>
          </cell>
          <cell r="F941" t="str">
            <v>successful</v>
          </cell>
          <cell r="G941" t="str">
            <v>US</v>
          </cell>
          <cell r="H941" t="str">
            <v>USD</v>
          </cell>
          <cell r="I941">
            <v>1435881006</v>
          </cell>
          <cell r="J941">
            <v>1433980206</v>
          </cell>
          <cell r="K941" t="b">
            <v>0</v>
          </cell>
          <cell r="L941">
            <v>40</v>
          </cell>
          <cell r="M941" t="b">
            <v>1</v>
          </cell>
          <cell r="N941" t="str">
            <v>theater/plays</v>
          </cell>
          <cell r="O941">
            <v>105</v>
          </cell>
          <cell r="P941">
            <v>86.23</v>
          </cell>
        </row>
        <row r="942">
          <cell r="B942" t="str">
            <v>MamaÃ­ Kickstarts its 2015 Season: Chekhov, Williams &amp; more!</v>
          </cell>
          <cell r="C942" t="str">
            <v>Our birthing pains are over! Mamai Theatre Co. has delivered. Ease our growing pains as we move to downtown venues &amp; Playhouse Square!</v>
          </cell>
          <cell r="D942">
            <v>5000</v>
          </cell>
          <cell r="E942">
            <v>5040</v>
          </cell>
          <cell r="F942" t="str">
            <v>successful</v>
          </cell>
          <cell r="G942" t="str">
            <v>US</v>
          </cell>
          <cell r="H942" t="str">
            <v>USD</v>
          </cell>
          <cell r="I942">
            <v>1415230084</v>
          </cell>
          <cell r="J942">
            <v>1413412084</v>
          </cell>
          <cell r="K942" t="b">
            <v>0</v>
          </cell>
          <cell r="L942">
            <v>44</v>
          </cell>
          <cell r="M942" t="b">
            <v>1</v>
          </cell>
          <cell r="N942" t="str">
            <v>theater/plays</v>
          </cell>
          <cell r="O942">
            <v>101</v>
          </cell>
          <cell r="P942">
            <v>114.55</v>
          </cell>
        </row>
        <row r="943">
          <cell r="B943" t="str">
            <v>PSYCHOC une comÃ©die libertine de Bernard Granger</v>
          </cell>
          <cell r="C943" t="str">
            <v>Un psychiatre reÃ§oit une patiente souffrant d'amnÃ©sie, de mythomanie et de nymphomanie. S'en suit une cascade d'Ã©vÃ©nements drolatiques.</v>
          </cell>
          <cell r="D943">
            <v>1500</v>
          </cell>
          <cell r="E943">
            <v>1668</v>
          </cell>
          <cell r="F943" t="str">
            <v>successful</v>
          </cell>
          <cell r="G943" t="str">
            <v>CA</v>
          </cell>
          <cell r="H943" t="str">
            <v>CAD</v>
          </cell>
          <cell r="I943">
            <v>1455231540</v>
          </cell>
          <cell r="J943">
            <v>1452614847</v>
          </cell>
          <cell r="K943" t="b">
            <v>0</v>
          </cell>
          <cell r="L943">
            <v>35</v>
          </cell>
          <cell r="M943" t="b">
            <v>1</v>
          </cell>
          <cell r="N943" t="str">
            <v>theater/plays</v>
          </cell>
          <cell r="O943">
            <v>111</v>
          </cell>
          <cell r="P943">
            <v>47.66</v>
          </cell>
        </row>
        <row r="944">
          <cell r="B944" t="str">
            <v>Beauty and the Beast</v>
          </cell>
          <cell r="C944" t="str">
            <v>Saltmine Theatre Company present Beauty and the Beast:</v>
          </cell>
          <cell r="D944">
            <v>4500</v>
          </cell>
          <cell r="E944">
            <v>4592</v>
          </cell>
          <cell r="F944" t="str">
            <v>successful</v>
          </cell>
          <cell r="G944" t="str">
            <v>GB</v>
          </cell>
          <cell r="H944" t="str">
            <v>GBP</v>
          </cell>
          <cell r="I944">
            <v>1417374262</v>
          </cell>
          <cell r="J944">
            <v>1414778662</v>
          </cell>
          <cell r="K944" t="b">
            <v>0</v>
          </cell>
          <cell r="L944">
            <v>63</v>
          </cell>
          <cell r="M944" t="b">
            <v>1</v>
          </cell>
          <cell r="N944" t="str">
            <v>theater/plays</v>
          </cell>
          <cell r="O944">
            <v>102</v>
          </cell>
          <cell r="P944">
            <v>72.89</v>
          </cell>
        </row>
        <row r="945">
          <cell r="B945" t="str">
            <v>Send 'Bin Laden: The One Man Show' to Hollywood!</v>
          </cell>
          <cell r="C945" t="str">
            <v>One man, one monster, one unforgettable act of violence. This is the story of the worldâ€™s most notorious terrorist. It is going to USA</v>
          </cell>
          <cell r="D945">
            <v>4300</v>
          </cell>
          <cell r="E945">
            <v>4409.55</v>
          </cell>
          <cell r="F945" t="str">
            <v>successful</v>
          </cell>
          <cell r="G945" t="str">
            <v>GB</v>
          </cell>
          <cell r="H945" t="str">
            <v>GBP</v>
          </cell>
          <cell r="I945">
            <v>1462402800</v>
          </cell>
          <cell r="J945">
            <v>1459856860</v>
          </cell>
          <cell r="K945" t="b">
            <v>0</v>
          </cell>
          <cell r="L945">
            <v>89</v>
          </cell>
          <cell r="M945" t="b">
            <v>1</v>
          </cell>
          <cell r="N945" t="str">
            <v>theater/plays</v>
          </cell>
          <cell r="O945">
            <v>103</v>
          </cell>
          <cell r="P945">
            <v>49.55</v>
          </cell>
        </row>
        <row r="946">
          <cell r="B946" t="str">
            <v>Mine by Polly Teale A Paper Parachutes Production</v>
          </cell>
          <cell r="C946" t="str">
            <v>A small theatre company taking 'Mine' on tour in early 2016. 'Mine' is a modern play and we hope to break on to the stage with a bang.</v>
          </cell>
          <cell r="D946">
            <v>300</v>
          </cell>
          <cell r="E946">
            <v>381</v>
          </cell>
          <cell r="F946" t="str">
            <v>successful</v>
          </cell>
          <cell r="G946" t="str">
            <v>GB</v>
          </cell>
          <cell r="H946" t="str">
            <v>GBP</v>
          </cell>
          <cell r="I946">
            <v>1455831000</v>
          </cell>
          <cell r="J946">
            <v>1454366467</v>
          </cell>
          <cell r="K946" t="b">
            <v>0</v>
          </cell>
          <cell r="L946">
            <v>15</v>
          </cell>
          <cell r="M946" t="b">
            <v>1</v>
          </cell>
          <cell r="N946" t="str">
            <v>theater/plays</v>
          </cell>
          <cell r="O946">
            <v>127</v>
          </cell>
          <cell r="P946">
            <v>25.4</v>
          </cell>
        </row>
        <row r="947">
          <cell r="B947" t="str">
            <v>Howard's End 3.0</v>
          </cell>
          <cell r="C947" t="str">
            <v>A week of rehearsal culminating in a staged reading of our three-actor adaptation of "Howards End," for potential producers.</v>
          </cell>
          <cell r="D947">
            <v>850</v>
          </cell>
          <cell r="E947">
            <v>2879</v>
          </cell>
          <cell r="F947" t="str">
            <v>successful</v>
          </cell>
          <cell r="G947" t="str">
            <v>US</v>
          </cell>
          <cell r="H947" t="str">
            <v>USD</v>
          </cell>
          <cell r="I947">
            <v>1461963600</v>
          </cell>
          <cell r="J947">
            <v>1459567371</v>
          </cell>
          <cell r="K947" t="b">
            <v>0</v>
          </cell>
          <cell r="L947">
            <v>46</v>
          </cell>
          <cell r="M947" t="b">
            <v>1</v>
          </cell>
          <cell r="N947" t="str">
            <v>theater/plays</v>
          </cell>
          <cell r="O947">
            <v>339</v>
          </cell>
          <cell r="P947">
            <v>62.59</v>
          </cell>
        </row>
        <row r="948">
          <cell r="B948" t="str">
            <v>Star-Spangled Sitcoms: Huzzah &amp; John Adams</v>
          </cell>
          <cell r="C948" t="str">
            <v>It's exactly what you think it is: a historical parody of your favorite sitcom about a bar and its psychiatrist spinoff!</v>
          </cell>
          <cell r="D948">
            <v>2000</v>
          </cell>
          <cell r="E948">
            <v>2015</v>
          </cell>
          <cell r="F948" t="str">
            <v>successful</v>
          </cell>
          <cell r="G948" t="str">
            <v>US</v>
          </cell>
          <cell r="H948" t="str">
            <v>USD</v>
          </cell>
          <cell r="I948">
            <v>1476939300</v>
          </cell>
          <cell r="J948">
            <v>1474273294</v>
          </cell>
          <cell r="K948" t="b">
            <v>0</v>
          </cell>
          <cell r="L948">
            <v>33</v>
          </cell>
          <cell r="M948" t="b">
            <v>1</v>
          </cell>
          <cell r="N948" t="str">
            <v>theater/plays</v>
          </cell>
          <cell r="O948">
            <v>101</v>
          </cell>
          <cell r="P948">
            <v>61.06</v>
          </cell>
        </row>
        <row r="949">
          <cell r="B949" t="str">
            <v>Bare Bones Shakespeare 2015-16 Season</v>
          </cell>
          <cell r="C949" t="str">
            <v>Bare Bones Shakespeare's first season will start with a DFW school touring show: Romeo and Juliet.</v>
          </cell>
          <cell r="D949">
            <v>20000</v>
          </cell>
          <cell r="E949">
            <v>1862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1439957176</v>
          </cell>
          <cell r="J949">
            <v>1437365176</v>
          </cell>
          <cell r="K949" t="b">
            <v>0</v>
          </cell>
          <cell r="L949">
            <v>31</v>
          </cell>
          <cell r="M949" t="b">
            <v>0</v>
          </cell>
          <cell r="N949" t="str">
            <v>theater/plays</v>
          </cell>
          <cell r="O949">
            <v>9</v>
          </cell>
          <cell r="P949">
            <v>60.06</v>
          </cell>
        </row>
        <row r="950">
          <cell r="B950" t="str">
            <v>Picasso at The Lapin Agile, a play by Steve Martin</v>
          </cell>
          <cell r="C950" t="str">
            <v>Shoe-string, Independent theater with a focus on art that makes you think.  Next, we're putting on an award winning Steve Martin play!</v>
          </cell>
          <cell r="D950">
            <v>5000</v>
          </cell>
          <cell r="E950">
            <v>362</v>
          </cell>
          <cell r="F950" t="str">
            <v>failed</v>
          </cell>
          <cell r="G950" t="str">
            <v>US</v>
          </cell>
          <cell r="H950" t="str">
            <v>USD</v>
          </cell>
          <cell r="I950">
            <v>1427082912</v>
          </cell>
          <cell r="J950">
            <v>1423198512</v>
          </cell>
          <cell r="K950" t="b">
            <v>0</v>
          </cell>
          <cell r="L950">
            <v>5</v>
          </cell>
          <cell r="M950" t="b">
            <v>0</v>
          </cell>
          <cell r="N950" t="str">
            <v>theater/plays</v>
          </cell>
          <cell r="O950">
            <v>7</v>
          </cell>
          <cell r="P950">
            <v>72.400000000000006</v>
          </cell>
        </row>
        <row r="951">
          <cell r="B951" t="str">
            <v>Mark Twain is Hell for the Company - Original Play</v>
          </cell>
          <cell r="C951" t="str">
            <v>"MARK TWAIN IS HELL FOR THE COMPANY" is an original theatrical production created and under development by Jeff Lowe.</v>
          </cell>
          <cell r="D951">
            <v>1000</v>
          </cell>
          <cell r="E951">
            <v>100</v>
          </cell>
          <cell r="F951" t="str">
            <v>failed</v>
          </cell>
          <cell r="G951" t="str">
            <v>US</v>
          </cell>
          <cell r="H951" t="str">
            <v>USD</v>
          </cell>
          <cell r="I951">
            <v>1439828159</v>
          </cell>
          <cell r="J951">
            <v>1437236159</v>
          </cell>
          <cell r="K951" t="b">
            <v>0</v>
          </cell>
          <cell r="L951">
            <v>1</v>
          </cell>
          <cell r="M951" t="b">
            <v>0</v>
          </cell>
          <cell r="N951" t="str">
            <v>theater/plays</v>
          </cell>
          <cell r="O951">
            <v>10</v>
          </cell>
          <cell r="P951">
            <v>100</v>
          </cell>
        </row>
        <row r="952">
          <cell r="B952" t="str">
            <v>The Rabbit on the Moon</v>
          </cell>
          <cell r="C952" t="str">
            <v>A long distance wrong number leads to love, but with Emily flying in to finally meet, Nick somehow forgot to mention he's blind.</v>
          </cell>
          <cell r="D952">
            <v>5500</v>
          </cell>
          <cell r="E952">
            <v>620</v>
          </cell>
          <cell r="F952" t="str">
            <v>failed</v>
          </cell>
          <cell r="G952" t="str">
            <v>US</v>
          </cell>
          <cell r="H952" t="str">
            <v>USD</v>
          </cell>
          <cell r="I952">
            <v>1420860180</v>
          </cell>
          <cell r="J952">
            <v>1418234646</v>
          </cell>
          <cell r="K952" t="b">
            <v>0</v>
          </cell>
          <cell r="L952">
            <v>12</v>
          </cell>
          <cell r="M952" t="b">
            <v>0</v>
          </cell>
          <cell r="N952" t="str">
            <v>theater/plays</v>
          </cell>
          <cell r="O952">
            <v>11</v>
          </cell>
          <cell r="P952">
            <v>51.67</v>
          </cell>
        </row>
        <row r="953">
          <cell r="B953" t="str">
            <v>Elektra Bekent - Afstudeervoorstelling</v>
          </cell>
          <cell r="C953" t="str">
            <v>Mijn solo voorstelling gaat over Elektra (Sophokles) en hoe zij als jongere alles beleeft en meemaakt!</v>
          </cell>
          <cell r="D953">
            <v>850</v>
          </cell>
          <cell r="E953">
            <v>131</v>
          </cell>
          <cell r="F953" t="str">
            <v>failed</v>
          </cell>
          <cell r="G953" t="str">
            <v>NL</v>
          </cell>
          <cell r="H953" t="str">
            <v>EUR</v>
          </cell>
          <cell r="I953">
            <v>1422100800</v>
          </cell>
          <cell r="J953">
            <v>1416932133</v>
          </cell>
          <cell r="K953" t="b">
            <v>0</v>
          </cell>
          <cell r="L953">
            <v>4</v>
          </cell>
          <cell r="M953" t="b">
            <v>0</v>
          </cell>
          <cell r="N953" t="str">
            <v>theater/plays</v>
          </cell>
          <cell r="O953">
            <v>15</v>
          </cell>
          <cell r="P953">
            <v>32.75</v>
          </cell>
        </row>
        <row r="954">
          <cell r="B954" t="str">
            <v>laughter in the hood</v>
          </cell>
          <cell r="C954" t="str">
            <v>want to donate tickets to residents who live in the community that cant afford the 35.00 price of ticket</v>
          </cell>
          <cell r="D954">
            <v>1500</v>
          </cell>
          <cell r="E954">
            <v>0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1429396200</v>
          </cell>
          <cell r="J954">
            <v>1428539708</v>
          </cell>
          <cell r="K954" t="b">
            <v>0</v>
          </cell>
          <cell r="L954">
            <v>0</v>
          </cell>
          <cell r="M954" t="b">
            <v>0</v>
          </cell>
          <cell r="N954" t="str">
            <v>theater/plays</v>
          </cell>
          <cell r="O954">
            <v>0</v>
          </cell>
          <cell r="P954">
            <v>0</v>
          </cell>
        </row>
        <row r="955">
          <cell r="B955" t="str">
            <v>Shakespeare in Sarajevo</v>
          </cell>
          <cell r="C955" t="str">
            <v>Shakespeare's plays have an important message for the world. Bosnia needs to hear. Bring Shakespeare to Sarajevo! Fund performances!</v>
          </cell>
          <cell r="D955">
            <v>1500</v>
          </cell>
          <cell r="E955">
            <v>427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1432589896</v>
          </cell>
          <cell r="J955">
            <v>1427405896</v>
          </cell>
          <cell r="K955" t="b">
            <v>0</v>
          </cell>
          <cell r="L955">
            <v>7</v>
          </cell>
          <cell r="M955" t="b">
            <v>0</v>
          </cell>
          <cell r="N955" t="str">
            <v>theater/plays</v>
          </cell>
          <cell r="O955">
            <v>28</v>
          </cell>
          <cell r="P955">
            <v>61</v>
          </cell>
        </row>
        <row r="956">
          <cell r="B956" t="str">
            <v>Women Beware Women</v>
          </cell>
          <cell r="C956" t="str">
            <v>Young Actor's taking on a Jacobean tragedy. Family, betrayal, love, lust, sex and death.</v>
          </cell>
          <cell r="D956">
            <v>150</v>
          </cell>
          <cell r="E956">
            <v>20</v>
          </cell>
          <cell r="F956" t="str">
            <v>failed</v>
          </cell>
          <cell r="G956" t="str">
            <v>GB</v>
          </cell>
          <cell r="H956" t="str">
            <v>GBP</v>
          </cell>
          <cell r="I956">
            <v>1432831089</v>
          </cell>
          <cell r="J956">
            <v>1430239089</v>
          </cell>
          <cell r="K956" t="b">
            <v>0</v>
          </cell>
          <cell r="L956">
            <v>2</v>
          </cell>
          <cell r="M956" t="b">
            <v>0</v>
          </cell>
          <cell r="N956" t="str">
            <v>theater/plays</v>
          </cell>
          <cell r="O956">
            <v>13</v>
          </cell>
          <cell r="P956">
            <v>10</v>
          </cell>
        </row>
        <row r="957">
          <cell r="B957" t="str">
            <v>Hot Dogs a new play by Suhayla El-Bushra</v>
          </cell>
          <cell r="C957" t="str">
            <v>Hot Dogs is a new play that tackles sexism in schools and addresses issues that current sex/relationship education fails to.</v>
          </cell>
          <cell r="D957">
            <v>1500</v>
          </cell>
          <cell r="E957">
            <v>10</v>
          </cell>
          <cell r="F957" t="str">
            <v>failed</v>
          </cell>
          <cell r="G957" t="str">
            <v>GB</v>
          </cell>
          <cell r="H957" t="str">
            <v>GBP</v>
          </cell>
          <cell r="I957">
            <v>1427133600</v>
          </cell>
          <cell r="J957">
            <v>1423847093</v>
          </cell>
          <cell r="K957" t="b">
            <v>0</v>
          </cell>
          <cell r="L957">
            <v>1</v>
          </cell>
          <cell r="M957" t="b">
            <v>0</v>
          </cell>
          <cell r="N957" t="str">
            <v>theater/plays</v>
          </cell>
          <cell r="O957">
            <v>1</v>
          </cell>
          <cell r="P957">
            <v>10</v>
          </cell>
        </row>
        <row r="958">
          <cell r="B958" t="str">
            <v>Measure For Measure</v>
          </cell>
          <cell r="C958" t="str">
            <v>The ASU Theatre and Shakespeare Club presents Measure For Measure directed by Jordyn Ochser.</v>
          </cell>
          <cell r="D958">
            <v>700</v>
          </cell>
          <cell r="E958">
            <v>150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1447311540</v>
          </cell>
          <cell r="J958">
            <v>1445358903</v>
          </cell>
          <cell r="K958" t="b">
            <v>0</v>
          </cell>
          <cell r="L958">
            <v>4</v>
          </cell>
          <cell r="M958" t="b">
            <v>0</v>
          </cell>
          <cell r="N958" t="str">
            <v>theater/plays</v>
          </cell>
          <cell r="O958">
            <v>21</v>
          </cell>
          <cell r="P958">
            <v>37.5</v>
          </cell>
        </row>
        <row r="959">
          <cell r="B959" t="str">
            <v>'GULF' - a new play by PIVOT THEATRE</v>
          </cell>
          <cell r="C959" t="str">
            <v>A filmic, fast-paced exploration of trust, making its debut at Camden People's Theatre this July.</v>
          </cell>
          <cell r="D959">
            <v>1500</v>
          </cell>
          <cell r="E959">
            <v>270</v>
          </cell>
          <cell r="F959" t="str">
            <v>failed</v>
          </cell>
          <cell r="G959" t="str">
            <v>GB</v>
          </cell>
          <cell r="H959" t="str">
            <v>GBP</v>
          </cell>
          <cell r="I959">
            <v>1405461600</v>
          </cell>
          <cell r="J959">
            <v>1403562705</v>
          </cell>
          <cell r="K959" t="b">
            <v>0</v>
          </cell>
          <cell r="L959">
            <v>6</v>
          </cell>
          <cell r="M959" t="b">
            <v>0</v>
          </cell>
          <cell r="N959" t="str">
            <v>theater/plays</v>
          </cell>
          <cell r="O959">
            <v>18</v>
          </cell>
          <cell r="P959">
            <v>45</v>
          </cell>
        </row>
        <row r="960">
          <cell r="B960" t="str">
            <v>Verge of Strife - The life and poetry of Rupert Brooke</v>
          </cell>
          <cell r="C960" t="str">
            <v>Jonny Labey (Eastenders) leads this poetic production as WWI poet Rupert Brooke, in this dynamic, moving portrait of a flawed genius.</v>
          </cell>
          <cell r="D960">
            <v>4000</v>
          </cell>
          <cell r="E960">
            <v>805</v>
          </cell>
          <cell r="F960" t="str">
            <v>failed</v>
          </cell>
          <cell r="G960" t="str">
            <v>GB</v>
          </cell>
          <cell r="H960" t="str">
            <v>GBP</v>
          </cell>
          <cell r="I960">
            <v>1468752468</v>
          </cell>
          <cell r="J960">
            <v>1467024468</v>
          </cell>
          <cell r="K960" t="b">
            <v>0</v>
          </cell>
          <cell r="L960">
            <v>8</v>
          </cell>
          <cell r="M960" t="b">
            <v>0</v>
          </cell>
          <cell r="N960" t="str">
            <v>theater/plays</v>
          </cell>
          <cell r="O960">
            <v>20</v>
          </cell>
          <cell r="P960">
            <v>100.63</v>
          </cell>
        </row>
        <row r="961">
          <cell r="B961" t="str">
            <v>dasGROUP Theatre: Savage in Limbo</v>
          </cell>
          <cell r="C961" t="str">
            <v>Savage in Limbo is the pilot production of dasGROUP Theatre; a Dallas-based production company with an eye for grit &amp; love of theatre.</v>
          </cell>
          <cell r="D961">
            <v>2000</v>
          </cell>
          <cell r="E961">
            <v>358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1407808438</v>
          </cell>
          <cell r="J961">
            <v>1405217355</v>
          </cell>
          <cell r="K961" t="b">
            <v>0</v>
          </cell>
          <cell r="L961">
            <v>14</v>
          </cell>
          <cell r="M961" t="b">
            <v>0</v>
          </cell>
          <cell r="N961" t="str">
            <v>theater/plays</v>
          </cell>
          <cell r="O961">
            <v>18</v>
          </cell>
          <cell r="P961">
            <v>25.57</v>
          </cell>
        </row>
        <row r="962">
          <cell r="B962" t="str">
            <v>Open House Theater</v>
          </cell>
          <cell r="C962" t="str">
            <v>A small community with a love for theater would like to continue. Help the children of this community continue.</v>
          </cell>
          <cell r="D962">
            <v>20000</v>
          </cell>
          <cell r="E962">
            <v>0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1450389950</v>
          </cell>
          <cell r="J962">
            <v>1447797950</v>
          </cell>
          <cell r="K962" t="b">
            <v>0</v>
          </cell>
          <cell r="L962">
            <v>0</v>
          </cell>
          <cell r="M962" t="b">
            <v>0</v>
          </cell>
          <cell r="N962" t="str">
            <v>theater/plays</v>
          </cell>
          <cell r="O962">
            <v>0</v>
          </cell>
          <cell r="P962">
            <v>0</v>
          </cell>
        </row>
        <row r="963">
          <cell r="B963" t="str">
            <v>The Jennings Family Reunion</v>
          </cell>
          <cell r="C963" t="str">
            <v>In the midst of dealing with sending their son off to the army, Mitch and Melanie Jennings plan a family reunion to ease their sorrow.</v>
          </cell>
          <cell r="D963">
            <v>5000</v>
          </cell>
          <cell r="E963">
            <v>100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1409980144</v>
          </cell>
          <cell r="J963">
            <v>1407388144</v>
          </cell>
          <cell r="K963" t="b">
            <v>0</v>
          </cell>
          <cell r="L963">
            <v>4</v>
          </cell>
          <cell r="M963" t="b">
            <v>0</v>
          </cell>
          <cell r="N963" t="str">
            <v>theater/plays</v>
          </cell>
          <cell r="O963">
            <v>2</v>
          </cell>
          <cell r="P963">
            <v>25</v>
          </cell>
        </row>
        <row r="964">
          <cell r="B964" t="str">
            <v>Down the Mississippi</v>
          </cell>
          <cell r="C964" t="str">
            <v>I'm taking the Adventures of Huckleberry Finn puppet show down the Mississippi River!</v>
          </cell>
          <cell r="D964">
            <v>2200</v>
          </cell>
          <cell r="E964">
            <v>0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1404406964</v>
          </cell>
          <cell r="J964">
            <v>1401814964</v>
          </cell>
          <cell r="K964" t="b">
            <v>0</v>
          </cell>
          <cell r="L964">
            <v>0</v>
          </cell>
          <cell r="M964" t="b">
            <v>0</v>
          </cell>
          <cell r="N964" t="str">
            <v>theater/plays</v>
          </cell>
          <cell r="O964">
            <v>0</v>
          </cell>
          <cell r="P964">
            <v>0</v>
          </cell>
        </row>
        <row r="965">
          <cell r="B965" t="str">
            <v>The Game's Afoot - Spotlight</v>
          </cell>
          <cell r="C965" t="str">
            <v>This summer, The Spotlight Players are celebrating Christmas in July with a presentation of Ken Ludwig's side splitting comedy.</v>
          </cell>
          <cell r="D965">
            <v>1200</v>
          </cell>
          <cell r="E965">
            <v>0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1404532740</v>
          </cell>
          <cell r="J965">
            <v>1401823952</v>
          </cell>
          <cell r="K965" t="b">
            <v>0</v>
          </cell>
          <cell r="L965">
            <v>0</v>
          </cell>
          <cell r="M965" t="b">
            <v>0</v>
          </cell>
          <cell r="N965" t="str">
            <v>theater/plays</v>
          </cell>
          <cell r="O965">
            <v>0</v>
          </cell>
          <cell r="P965">
            <v>0</v>
          </cell>
        </row>
        <row r="966">
          <cell r="B966" t="str">
            <v>Tyke Theatre Web Show</v>
          </cell>
          <cell r="C966" t="str">
            <v>Tyke wants to expand her puppet theater show to weekly online web shows and is looking for backers.</v>
          </cell>
          <cell r="D966">
            <v>100</v>
          </cell>
          <cell r="E966">
            <v>10</v>
          </cell>
          <cell r="F966" t="str">
            <v>failed</v>
          </cell>
          <cell r="G966" t="str">
            <v>US</v>
          </cell>
          <cell r="H966" t="str">
            <v>USD</v>
          </cell>
          <cell r="I966">
            <v>1407689102</v>
          </cell>
          <cell r="J966">
            <v>1405097102</v>
          </cell>
          <cell r="K966" t="b">
            <v>0</v>
          </cell>
          <cell r="L966">
            <v>1</v>
          </cell>
          <cell r="M966" t="b">
            <v>0</v>
          </cell>
          <cell r="N966" t="str">
            <v>theater/plays</v>
          </cell>
          <cell r="O966">
            <v>10</v>
          </cell>
          <cell r="P966">
            <v>10</v>
          </cell>
        </row>
        <row r="967">
          <cell r="B967" t="str">
            <v>Stage Play Production - "I Love You to Death"</v>
          </cell>
          <cell r="C967" t="str">
            <v>Generational curses CAN be broken...right?</v>
          </cell>
          <cell r="D967">
            <v>8500</v>
          </cell>
          <cell r="E967">
            <v>202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1475918439</v>
          </cell>
          <cell r="J967">
            <v>1473326439</v>
          </cell>
          <cell r="K967" t="b">
            <v>0</v>
          </cell>
          <cell r="L967">
            <v>1</v>
          </cell>
          <cell r="M967" t="b">
            <v>0</v>
          </cell>
          <cell r="N967" t="str">
            <v>theater/plays</v>
          </cell>
          <cell r="O967">
            <v>2</v>
          </cell>
          <cell r="P967">
            <v>202</v>
          </cell>
        </row>
        <row r="968">
          <cell r="B968" t="str">
            <v>Counting Stars</v>
          </cell>
          <cell r="C968" t="str">
            <v>The world premiere of an astonishing new play by acclaimed writer Atiha Sen Gupta.</v>
          </cell>
          <cell r="D968">
            <v>2500</v>
          </cell>
          <cell r="E968">
            <v>25</v>
          </cell>
          <cell r="F968" t="str">
            <v>failed</v>
          </cell>
          <cell r="G968" t="str">
            <v>GB</v>
          </cell>
          <cell r="H968" t="str">
            <v>GBP</v>
          </cell>
          <cell r="I968">
            <v>1436137140</v>
          </cell>
          <cell r="J968">
            <v>1433833896</v>
          </cell>
          <cell r="K968" t="b">
            <v>0</v>
          </cell>
          <cell r="L968">
            <v>1</v>
          </cell>
          <cell r="M968" t="b">
            <v>0</v>
          </cell>
          <cell r="N968" t="str">
            <v>theater/plays</v>
          </cell>
          <cell r="O968">
            <v>1</v>
          </cell>
          <cell r="P968">
            <v>25</v>
          </cell>
        </row>
        <row r="969">
          <cell r="B969" t="str">
            <v>Time at the Bar! The road to Edinburgh</v>
          </cell>
          <cell r="C969" t="str">
            <v>Following a sell-out run in Loughborough, Time at the Bar! is heading to this year's Fringe Festival... But we need your help!</v>
          </cell>
          <cell r="D969">
            <v>1000</v>
          </cell>
          <cell r="E969">
            <v>1000</v>
          </cell>
          <cell r="F969" t="str">
            <v>successful</v>
          </cell>
          <cell r="G969" t="str">
            <v>GB</v>
          </cell>
          <cell r="H969" t="str">
            <v>GBP</v>
          </cell>
          <cell r="I969">
            <v>1429955619</v>
          </cell>
          <cell r="J969">
            <v>1424775219</v>
          </cell>
          <cell r="K969" t="b">
            <v>0</v>
          </cell>
          <cell r="L969">
            <v>24</v>
          </cell>
          <cell r="M969" t="b">
            <v>1</v>
          </cell>
          <cell r="N969" t="str">
            <v>theater/plays</v>
          </cell>
          <cell r="O969">
            <v>100</v>
          </cell>
          <cell r="P969">
            <v>41.67</v>
          </cell>
        </row>
        <row r="970">
          <cell r="B970" t="str">
            <v>15% of The Seagull Flies to Edinburgh</v>
          </cell>
          <cell r="C970" t="str">
            <v>The story of two women trying to produce their own version of Chekhov's The Seagull with limited resources and unfettered enthusiasm.</v>
          </cell>
          <cell r="D970">
            <v>2000</v>
          </cell>
          <cell r="E970">
            <v>2025</v>
          </cell>
          <cell r="F970" t="str">
            <v>successful</v>
          </cell>
          <cell r="G970" t="str">
            <v>GB</v>
          </cell>
          <cell r="H970" t="str">
            <v>GBP</v>
          </cell>
          <cell r="I970">
            <v>1406761200</v>
          </cell>
          <cell r="J970">
            <v>1402403907</v>
          </cell>
          <cell r="K970" t="b">
            <v>0</v>
          </cell>
          <cell r="L970">
            <v>38</v>
          </cell>
          <cell r="M970" t="b">
            <v>1</v>
          </cell>
          <cell r="N970" t="str">
            <v>theater/plays</v>
          </cell>
          <cell r="O970">
            <v>101</v>
          </cell>
          <cell r="P970">
            <v>53.29</v>
          </cell>
        </row>
        <row r="971">
          <cell r="B971" t="str">
            <v>Romeo &amp; Juliet</v>
          </cell>
          <cell r="C971" t="str">
            <v>Theater students of UMass present a large-scale theater collaboration that will revolutionize the way you see Shakespeare.</v>
          </cell>
          <cell r="D971">
            <v>1500</v>
          </cell>
          <cell r="E971">
            <v>1826</v>
          </cell>
          <cell r="F971" t="str">
            <v>successful</v>
          </cell>
          <cell r="G971" t="str">
            <v>US</v>
          </cell>
          <cell r="H971" t="str">
            <v>USD</v>
          </cell>
          <cell r="I971">
            <v>1426965758</v>
          </cell>
          <cell r="J971">
            <v>1424377358</v>
          </cell>
          <cell r="K971" t="b">
            <v>0</v>
          </cell>
          <cell r="L971">
            <v>26</v>
          </cell>
          <cell r="M971" t="b">
            <v>1</v>
          </cell>
          <cell r="N971" t="str">
            <v>theater/plays</v>
          </cell>
          <cell r="O971">
            <v>122</v>
          </cell>
          <cell r="P971">
            <v>70.23</v>
          </cell>
        </row>
        <row r="972">
          <cell r="B972" t="str">
            <v>The Merchant of Venice</v>
          </cell>
          <cell r="C972" t="str">
            <v>The University of Exeter Shakespeare Society is touring its acclaimed show The Merchant of Venice to Stratford-upon-Avon!</v>
          </cell>
          <cell r="D972">
            <v>250</v>
          </cell>
          <cell r="E972">
            <v>825</v>
          </cell>
          <cell r="F972" t="str">
            <v>successful</v>
          </cell>
          <cell r="G972" t="str">
            <v>GB</v>
          </cell>
          <cell r="H972" t="str">
            <v>GBP</v>
          </cell>
          <cell r="I972">
            <v>1464692400</v>
          </cell>
          <cell r="J972">
            <v>1461769373</v>
          </cell>
          <cell r="K972" t="b">
            <v>0</v>
          </cell>
          <cell r="L972">
            <v>19</v>
          </cell>
          <cell r="M972" t="b">
            <v>1</v>
          </cell>
          <cell r="N972" t="str">
            <v>theater/plays</v>
          </cell>
          <cell r="O972">
            <v>330</v>
          </cell>
          <cell r="P972">
            <v>43.42</v>
          </cell>
        </row>
        <row r="973">
          <cell r="B973" t="str">
            <v>Save "The Stage Door"</v>
          </cell>
          <cell r="C973" t="str">
            <v>We are raising funds for our local theatre group "The Stage Door". Funding required for lighting, stage equipment and productions.</v>
          </cell>
          <cell r="D973">
            <v>2000</v>
          </cell>
          <cell r="E973">
            <v>2191</v>
          </cell>
          <cell r="F973" t="str">
            <v>successful</v>
          </cell>
          <cell r="G973" t="str">
            <v>CA</v>
          </cell>
          <cell r="H973" t="str">
            <v>CAD</v>
          </cell>
          <cell r="I973">
            <v>1433131140</v>
          </cell>
          <cell r="J973">
            <v>1429120908</v>
          </cell>
          <cell r="K973" t="b">
            <v>0</v>
          </cell>
          <cell r="L973">
            <v>11</v>
          </cell>
          <cell r="M973" t="b">
            <v>1</v>
          </cell>
          <cell r="N973" t="str">
            <v>theater/plays</v>
          </cell>
          <cell r="O973">
            <v>110</v>
          </cell>
          <cell r="P973">
            <v>199.18</v>
          </cell>
        </row>
        <row r="974">
          <cell r="B974" t="str">
            <v>SUCKIN INJUN</v>
          </cell>
          <cell r="C974" t="str">
            <v>A comedic play about hillbilly vampires and the absurdity of judging by appearances. Wanna live forever? Better watch what you drink.</v>
          </cell>
          <cell r="D974">
            <v>2100</v>
          </cell>
          <cell r="E974">
            <v>2119.9899999999998</v>
          </cell>
          <cell r="F974" t="str">
            <v>successful</v>
          </cell>
          <cell r="G974" t="str">
            <v>US</v>
          </cell>
          <cell r="H974" t="str">
            <v>USD</v>
          </cell>
          <cell r="I974">
            <v>1465940580</v>
          </cell>
          <cell r="J974">
            <v>1462603021</v>
          </cell>
          <cell r="K974" t="b">
            <v>0</v>
          </cell>
          <cell r="L974">
            <v>27</v>
          </cell>
          <cell r="M974" t="b">
            <v>1</v>
          </cell>
          <cell r="N974" t="str">
            <v>theater/plays</v>
          </cell>
          <cell r="O974">
            <v>101</v>
          </cell>
          <cell r="P974">
            <v>78.52</v>
          </cell>
        </row>
        <row r="975">
          <cell r="B975" t="str">
            <v>Eyes Shut. Door Open - A New Play by Cassie M. Seinuk</v>
          </cell>
          <cell r="C975" t="str">
            <v>Wax Wings is proud to be presenting the premiere of EYES. SHUT DOOR OPEN, a new play by Boston playwright Cassie M. Seinuk.</v>
          </cell>
          <cell r="D975">
            <v>1500</v>
          </cell>
          <cell r="E975">
            <v>2102</v>
          </cell>
          <cell r="F975" t="str">
            <v>successful</v>
          </cell>
          <cell r="G975" t="str">
            <v>US</v>
          </cell>
          <cell r="H975" t="str">
            <v>USD</v>
          </cell>
          <cell r="I975">
            <v>1427860740</v>
          </cell>
          <cell r="J975">
            <v>1424727712</v>
          </cell>
          <cell r="K975" t="b">
            <v>0</v>
          </cell>
          <cell r="L975">
            <v>34</v>
          </cell>
          <cell r="M975" t="b">
            <v>1</v>
          </cell>
          <cell r="N975" t="str">
            <v>theater/plays</v>
          </cell>
          <cell r="O975">
            <v>140</v>
          </cell>
          <cell r="P975">
            <v>61.82</v>
          </cell>
        </row>
        <row r="976">
          <cell r="B976" t="str">
            <v>The Canterbury Shakespeare Festival - first season</v>
          </cell>
          <cell r="C976" t="str">
            <v>Come and help us make the Canterbury Shakespeare Festival a reality</v>
          </cell>
          <cell r="D976">
            <v>1000</v>
          </cell>
          <cell r="E976">
            <v>1000.01</v>
          </cell>
          <cell r="F976" t="str">
            <v>successful</v>
          </cell>
          <cell r="G976" t="str">
            <v>GB</v>
          </cell>
          <cell r="H976" t="str">
            <v>GBP</v>
          </cell>
          <cell r="I976">
            <v>1440111600</v>
          </cell>
          <cell r="J976">
            <v>1437545657</v>
          </cell>
          <cell r="K976" t="b">
            <v>0</v>
          </cell>
          <cell r="L976">
            <v>20</v>
          </cell>
          <cell r="M976" t="b">
            <v>1</v>
          </cell>
          <cell r="N976" t="str">
            <v>theater/plays</v>
          </cell>
          <cell r="O976">
            <v>100</v>
          </cell>
          <cell r="P976">
            <v>50</v>
          </cell>
        </row>
        <row r="977">
          <cell r="B977" t="str">
            <v>AFTER LIFE: Minnesota Fringe Festival 2014</v>
          </cell>
          <cell r="C977" t="str">
            <v>A new play by Brandon Taitt.
Presented by The Theatre Cosmic. 
Premiering in August at the 2014 Minnesota Fringe Festival</v>
          </cell>
          <cell r="D977">
            <v>1500</v>
          </cell>
          <cell r="E977">
            <v>1788.57</v>
          </cell>
          <cell r="F977" t="str">
            <v>successful</v>
          </cell>
          <cell r="G977" t="str">
            <v>US</v>
          </cell>
          <cell r="H977" t="str">
            <v>USD</v>
          </cell>
          <cell r="I977">
            <v>1405614823</v>
          </cell>
          <cell r="J977">
            <v>1403022823</v>
          </cell>
          <cell r="K977" t="b">
            <v>0</v>
          </cell>
          <cell r="L977">
            <v>37</v>
          </cell>
          <cell r="M977" t="b">
            <v>1</v>
          </cell>
          <cell r="N977" t="str">
            <v>theater/plays</v>
          </cell>
          <cell r="O977">
            <v>119</v>
          </cell>
          <cell r="P977">
            <v>48.34</v>
          </cell>
        </row>
        <row r="978">
          <cell r="B978" t="str">
            <v>TWIST: adapted from the novel Oliver Twist</v>
          </cell>
          <cell r="C978" t="str">
            <v>Using 9 actors, TWIST focuses on the horror and unjust in 1837 London.  Think Peter and the Starcatcher meets American Horror Story.</v>
          </cell>
          <cell r="D978">
            <v>2000</v>
          </cell>
          <cell r="E978">
            <v>2145</v>
          </cell>
          <cell r="F978" t="str">
            <v>successful</v>
          </cell>
          <cell r="G978" t="str">
            <v>US</v>
          </cell>
          <cell r="H978" t="str">
            <v>USD</v>
          </cell>
          <cell r="I978">
            <v>1445659140</v>
          </cell>
          <cell r="J978">
            <v>1444236216</v>
          </cell>
          <cell r="K978" t="b">
            <v>0</v>
          </cell>
          <cell r="L978">
            <v>20</v>
          </cell>
          <cell r="M978" t="b">
            <v>1</v>
          </cell>
          <cell r="N978" t="str">
            <v>theater/plays</v>
          </cell>
          <cell r="O978">
            <v>107</v>
          </cell>
          <cell r="P978">
            <v>107.25</v>
          </cell>
        </row>
        <row r="979">
          <cell r="B979" t="str">
            <v>The AOA Presents: The Maiden of Orleans</v>
          </cell>
          <cell r="C979" t="str">
            <v>The Arthurian Order of Avalon is attempting to raise funds to put on the annual Human Chessboard in March 2015!</v>
          </cell>
          <cell r="D979">
            <v>250</v>
          </cell>
          <cell r="E979">
            <v>570</v>
          </cell>
          <cell r="F979" t="str">
            <v>successful</v>
          </cell>
          <cell r="G979" t="str">
            <v>US</v>
          </cell>
          <cell r="H979" t="str">
            <v>USD</v>
          </cell>
          <cell r="I979">
            <v>1426187582</v>
          </cell>
          <cell r="J979">
            <v>1423599182</v>
          </cell>
          <cell r="K979" t="b">
            <v>0</v>
          </cell>
          <cell r="L979">
            <v>10</v>
          </cell>
          <cell r="M979" t="b">
            <v>1</v>
          </cell>
          <cell r="N979" t="str">
            <v>theater/plays</v>
          </cell>
          <cell r="O979">
            <v>228</v>
          </cell>
          <cell r="P979">
            <v>57</v>
          </cell>
        </row>
        <row r="980">
          <cell r="B980" t="str">
            <v>A Kansas City Fringe Festival premiere: "The Art is a Lie"</v>
          </cell>
          <cell r="C980" t="str">
            <v>Support this collection of new plays by Kansas City writers and the artists who are bringing it to life!</v>
          </cell>
          <cell r="D980">
            <v>1000</v>
          </cell>
          <cell r="E980">
            <v>1064</v>
          </cell>
          <cell r="F980" t="str">
            <v>successful</v>
          </cell>
          <cell r="G980" t="str">
            <v>US</v>
          </cell>
          <cell r="H980" t="str">
            <v>USD</v>
          </cell>
          <cell r="I980">
            <v>1437166920</v>
          </cell>
          <cell r="J980">
            <v>1435554104</v>
          </cell>
          <cell r="K980" t="b">
            <v>0</v>
          </cell>
          <cell r="L980">
            <v>26</v>
          </cell>
          <cell r="M980" t="b">
            <v>1</v>
          </cell>
          <cell r="N980" t="str">
            <v>theater/plays</v>
          </cell>
          <cell r="O980">
            <v>106</v>
          </cell>
          <cell r="P980">
            <v>40.92</v>
          </cell>
        </row>
        <row r="981">
          <cell r="B981" t="str">
            <v>TUSENTACK THEATRE</v>
          </cell>
          <cell r="C981" t="str">
            <v>Tusentack Theatre is a professional theatre company providing opportunities to adults who access Mental Health Services.</v>
          </cell>
          <cell r="D981">
            <v>300</v>
          </cell>
          <cell r="E981">
            <v>430</v>
          </cell>
          <cell r="F981" t="str">
            <v>successful</v>
          </cell>
          <cell r="G981" t="str">
            <v>GB</v>
          </cell>
          <cell r="H981" t="str">
            <v>GBP</v>
          </cell>
          <cell r="I981">
            <v>1436110717</v>
          </cell>
          <cell r="J981">
            <v>1433518717</v>
          </cell>
          <cell r="K981" t="b">
            <v>0</v>
          </cell>
          <cell r="L981">
            <v>20</v>
          </cell>
          <cell r="M981" t="b">
            <v>1</v>
          </cell>
          <cell r="N981" t="str">
            <v>theater/plays</v>
          </cell>
          <cell r="O981">
            <v>143</v>
          </cell>
          <cell r="P981">
            <v>21.5</v>
          </cell>
        </row>
        <row r="982">
          <cell r="B982" t="str">
            <v>Brooklyn Quartet, directed by reg e gaines. Spring of 2016</v>
          </cell>
          <cell r="C982" t="str">
            <v>Brooklyn Quartet, directed by reg e gaines, in a collaboration of ambitious and unique storytelling, live music and cinematic staging,</v>
          </cell>
          <cell r="D982">
            <v>3500</v>
          </cell>
          <cell r="E982">
            <v>3659</v>
          </cell>
          <cell r="F982" t="str">
            <v>successful</v>
          </cell>
          <cell r="G982" t="str">
            <v>US</v>
          </cell>
          <cell r="H982" t="str">
            <v>USD</v>
          </cell>
          <cell r="I982">
            <v>1451881207</v>
          </cell>
          <cell r="J982">
            <v>1449116407</v>
          </cell>
          <cell r="K982" t="b">
            <v>0</v>
          </cell>
          <cell r="L982">
            <v>46</v>
          </cell>
          <cell r="M982" t="b">
            <v>1</v>
          </cell>
          <cell r="N982" t="str">
            <v>theater/plays</v>
          </cell>
          <cell r="O982">
            <v>105</v>
          </cell>
          <cell r="P982">
            <v>79.540000000000006</v>
          </cell>
        </row>
        <row r="983">
          <cell r="B983" t="str">
            <v>Geschichten sollen leben</v>
          </cell>
          <cell r="C983" t="str">
            <v>19 TheaterstÃ¼cke des Schnuppe Figurentheaters bei einem GroÃŸbrand zerstÃ¶rt - bitte unterstÃ¼tzt uns, den Wiederaufbau zu finanzieren</v>
          </cell>
          <cell r="D983">
            <v>5000</v>
          </cell>
          <cell r="E983">
            <v>5501</v>
          </cell>
          <cell r="F983" t="str">
            <v>successful</v>
          </cell>
          <cell r="G983" t="str">
            <v>DE</v>
          </cell>
          <cell r="H983" t="str">
            <v>EUR</v>
          </cell>
          <cell r="I983">
            <v>1453244340</v>
          </cell>
          <cell r="J983">
            <v>1448136417</v>
          </cell>
          <cell r="K983" t="b">
            <v>0</v>
          </cell>
          <cell r="L983">
            <v>76</v>
          </cell>
          <cell r="M983" t="b">
            <v>1</v>
          </cell>
          <cell r="N983" t="str">
            <v>theater/plays</v>
          </cell>
          <cell r="O983">
            <v>110</v>
          </cell>
          <cell r="P983">
            <v>72.38</v>
          </cell>
        </row>
        <row r="984">
          <cell r="B984" t="str">
            <v>FEED</v>
          </cell>
          <cell r="C984" t="str">
            <v>Feed, a new play by Garrett Markgraf (based on the novel by M.T. Anderson), Directed by Anna Marck at Oakland University.</v>
          </cell>
          <cell r="D984">
            <v>2500</v>
          </cell>
          <cell r="E984">
            <v>2650</v>
          </cell>
          <cell r="F984" t="str">
            <v>successful</v>
          </cell>
          <cell r="G984" t="str">
            <v>US</v>
          </cell>
          <cell r="H984" t="str">
            <v>USD</v>
          </cell>
          <cell r="I984">
            <v>1437364740</v>
          </cell>
          <cell r="J984">
            <v>1434405044</v>
          </cell>
          <cell r="K984" t="b">
            <v>0</v>
          </cell>
          <cell r="L984">
            <v>41</v>
          </cell>
          <cell r="M984" t="b">
            <v>1</v>
          </cell>
          <cell r="N984" t="str">
            <v>theater/plays</v>
          </cell>
          <cell r="O984">
            <v>106</v>
          </cell>
          <cell r="P984">
            <v>64.63</v>
          </cell>
        </row>
        <row r="985">
          <cell r="B985" t="str">
            <v>Count Your Blessings - A Verbatim Performance</v>
          </cell>
          <cell r="C985" t="str">
            <v>the hardy presents a collaboration between Robbie Curran and Abram Rooney. Kemble House, 9th-14th August, every night at 8pm.</v>
          </cell>
          <cell r="D985">
            <v>250</v>
          </cell>
          <cell r="E985">
            <v>270</v>
          </cell>
          <cell r="F985" t="str">
            <v>successful</v>
          </cell>
          <cell r="G985" t="str">
            <v>GB</v>
          </cell>
          <cell r="H985" t="str">
            <v>GBP</v>
          </cell>
          <cell r="I985">
            <v>1470058860</v>
          </cell>
          <cell r="J985">
            <v>1469026903</v>
          </cell>
          <cell r="K985" t="b">
            <v>0</v>
          </cell>
          <cell r="L985">
            <v>7</v>
          </cell>
          <cell r="M985" t="b">
            <v>1</v>
          </cell>
          <cell r="N985" t="str">
            <v>theater/plays</v>
          </cell>
          <cell r="O985">
            <v>108</v>
          </cell>
          <cell r="P985">
            <v>38.57</v>
          </cell>
        </row>
        <row r="986">
          <cell r="B986" t="str">
            <v>Help keep girls in school in Burkina Faso</v>
          </cell>
          <cell r="C986" t="str">
            <v>A girl in Burkina Faso is more likely to marry than finish high school. Public theatre can promote the need for girls to stay in school</v>
          </cell>
          <cell r="D986">
            <v>5000</v>
          </cell>
          <cell r="E986">
            <v>5271</v>
          </cell>
          <cell r="F986" t="str">
            <v>successful</v>
          </cell>
          <cell r="G986" t="str">
            <v>US</v>
          </cell>
          <cell r="H986" t="str">
            <v>USD</v>
          </cell>
          <cell r="I986">
            <v>1434505214</v>
          </cell>
          <cell r="J986">
            <v>1432690814</v>
          </cell>
          <cell r="K986" t="b">
            <v>0</v>
          </cell>
          <cell r="L986">
            <v>49</v>
          </cell>
          <cell r="M986" t="b">
            <v>1</v>
          </cell>
          <cell r="N986" t="str">
            <v>theater/plays</v>
          </cell>
          <cell r="O986">
            <v>105</v>
          </cell>
          <cell r="P986">
            <v>107.57</v>
          </cell>
        </row>
        <row r="987">
          <cell r="B987" t="str">
            <v>DAY OF THE DOG by Blue Sparrow Theatre Company</v>
          </cell>
          <cell r="C987" t="str">
            <v>This is the story about the Westons. One family who live with mental illness on a daily basis.</v>
          </cell>
          <cell r="D987">
            <v>600</v>
          </cell>
          <cell r="E987">
            <v>715</v>
          </cell>
          <cell r="F987" t="str">
            <v>successful</v>
          </cell>
          <cell r="G987" t="str">
            <v>GB</v>
          </cell>
          <cell r="H987" t="str">
            <v>GBP</v>
          </cell>
          <cell r="I987">
            <v>1430993394</v>
          </cell>
          <cell r="J987">
            <v>1428401394</v>
          </cell>
          <cell r="K987" t="b">
            <v>0</v>
          </cell>
          <cell r="L987">
            <v>26</v>
          </cell>
          <cell r="M987" t="b">
            <v>1</v>
          </cell>
          <cell r="N987" t="str">
            <v>theater/plays</v>
          </cell>
          <cell r="O987">
            <v>119</v>
          </cell>
          <cell r="P987">
            <v>27.5</v>
          </cell>
        </row>
        <row r="988">
          <cell r="B988" t="str">
            <v>BROKEN BISCUITS EDINBURGH</v>
          </cell>
          <cell r="C988" t="str">
            <v>IAM TRYING TO TAKE MY DEBUT PLAY BROKEN BISCUITS TO EDINGBURGH FESTIVAL 2015 AND REALLY NEED SOME FUNDING TO HELP ME ACHIEVE THIS GOAL</v>
          </cell>
          <cell r="D988">
            <v>3000</v>
          </cell>
          <cell r="E988">
            <v>4580</v>
          </cell>
          <cell r="F988" t="str">
            <v>successful</v>
          </cell>
          <cell r="G988" t="str">
            <v>GB</v>
          </cell>
          <cell r="H988" t="str">
            <v>GBP</v>
          </cell>
          <cell r="I988">
            <v>1427414400</v>
          </cell>
          <cell r="J988">
            <v>1422656201</v>
          </cell>
          <cell r="K988" t="b">
            <v>0</v>
          </cell>
          <cell r="L988">
            <v>65</v>
          </cell>
          <cell r="M988" t="b">
            <v>1</v>
          </cell>
          <cell r="N988" t="str">
            <v>theater/plays</v>
          </cell>
          <cell r="O988">
            <v>153</v>
          </cell>
          <cell r="P988">
            <v>70.459999999999994</v>
          </cell>
        </row>
        <row r="989">
          <cell r="B989" t="str">
            <v>A Few Brave Men: The Chosen Few</v>
          </cell>
          <cell r="C989" t="str">
            <v>In 1942 three black and one Puerto Rican jazz musicians from Harlem join the segregated US Marines. We see "Love In Time of War"</v>
          </cell>
          <cell r="D989">
            <v>5000</v>
          </cell>
          <cell r="E989">
            <v>5000</v>
          </cell>
          <cell r="F989" t="str">
            <v>successful</v>
          </cell>
          <cell r="G989" t="str">
            <v>US</v>
          </cell>
          <cell r="H989" t="str">
            <v>USD</v>
          </cell>
          <cell r="I989">
            <v>1420033187</v>
          </cell>
          <cell r="J989">
            <v>1414845587</v>
          </cell>
          <cell r="K989" t="b">
            <v>0</v>
          </cell>
          <cell r="L989">
            <v>28</v>
          </cell>
          <cell r="M989" t="b">
            <v>1</v>
          </cell>
          <cell r="N989" t="str">
            <v>theater/plays</v>
          </cell>
          <cell r="O989">
            <v>100</v>
          </cell>
          <cell r="P989">
            <v>178.57</v>
          </cell>
        </row>
        <row r="990">
          <cell r="B990" t="str">
            <v>Returning Home.</v>
          </cell>
          <cell r="C990" t="str">
            <v>A play that illustrates the symptoms of PTSD, shows its effect on families, and demonstrates some of the difficulties of treating it.</v>
          </cell>
          <cell r="D990">
            <v>500</v>
          </cell>
          <cell r="E990">
            <v>501</v>
          </cell>
          <cell r="F990" t="str">
            <v>successful</v>
          </cell>
          <cell r="G990" t="str">
            <v>US</v>
          </cell>
          <cell r="H990" t="str">
            <v>USD</v>
          </cell>
          <cell r="I990">
            <v>1472676371</v>
          </cell>
          <cell r="J990">
            <v>1470948371</v>
          </cell>
          <cell r="K990" t="b">
            <v>0</v>
          </cell>
          <cell r="L990">
            <v>8</v>
          </cell>
          <cell r="M990" t="b">
            <v>1</v>
          </cell>
          <cell r="N990" t="str">
            <v>theater/plays</v>
          </cell>
          <cell r="O990">
            <v>100</v>
          </cell>
          <cell r="P990">
            <v>62.63</v>
          </cell>
        </row>
        <row r="991">
          <cell r="B991" t="str">
            <v>Run Away</v>
          </cell>
          <cell r="C991" t="str">
            <v>The Aeon Theatre company is producing another original play by Parker Hale at the Manhattan Reportory Theatre</v>
          </cell>
          <cell r="D991">
            <v>100</v>
          </cell>
          <cell r="E991">
            <v>225</v>
          </cell>
          <cell r="F991" t="str">
            <v>successful</v>
          </cell>
          <cell r="G991" t="str">
            <v>US</v>
          </cell>
          <cell r="H991" t="str">
            <v>USD</v>
          </cell>
          <cell r="I991">
            <v>1464371211</v>
          </cell>
          <cell r="J991">
            <v>1463161611</v>
          </cell>
          <cell r="K991" t="b">
            <v>0</v>
          </cell>
          <cell r="L991">
            <v>3</v>
          </cell>
          <cell r="M991" t="b">
            <v>1</v>
          </cell>
          <cell r="N991" t="str">
            <v>theater/plays</v>
          </cell>
          <cell r="O991">
            <v>225</v>
          </cell>
          <cell r="P991">
            <v>75</v>
          </cell>
        </row>
        <row r="992">
          <cell r="B992" t="str">
            <v>Adopt a School for Shared Shakes Artists in the Schools</v>
          </cell>
          <cell r="C992" t="str">
            <v>Help Shared Shakes to adopt Murphey Academy, a Title I elementary school in Greensboro for a full day of performances and workshops.</v>
          </cell>
          <cell r="D992">
            <v>500</v>
          </cell>
          <cell r="E992">
            <v>530.11</v>
          </cell>
          <cell r="F992" t="str">
            <v>successful</v>
          </cell>
          <cell r="G992" t="str">
            <v>US</v>
          </cell>
          <cell r="H992" t="str">
            <v>USD</v>
          </cell>
          <cell r="I992">
            <v>1415222545</v>
          </cell>
          <cell r="J992">
            <v>1413404545</v>
          </cell>
          <cell r="K992" t="b">
            <v>0</v>
          </cell>
          <cell r="L992">
            <v>9</v>
          </cell>
          <cell r="M992" t="b">
            <v>1</v>
          </cell>
          <cell r="N992" t="str">
            <v>theater/plays</v>
          </cell>
          <cell r="O992">
            <v>106</v>
          </cell>
          <cell r="P992">
            <v>58.9</v>
          </cell>
        </row>
        <row r="993">
          <cell r="B993" t="str">
            <v>SBYET 2016 Hairspray at the Lobero Theatre!</v>
          </cell>
          <cell r="C993" t="str">
            <v>Santa Barbara Youth Ensemble is performing Hairspray at the Lobero. Help create beautiful memories for these kids by pledging today!</v>
          </cell>
          <cell r="D993">
            <v>1200</v>
          </cell>
          <cell r="E993">
            <v>1256</v>
          </cell>
          <cell r="F993" t="str">
            <v>successful</v>
          </cell>
          <cell r="G993" t="str">
            <v>US</v>
          </cell>
          <cell r="H993" t="str">
            <v>USD</v>
          </cell>
          <cell r="I993">
            <v>1455936335</v>
          </cell>
          <cell r="J993">
            <v>1452048335</v>
          </cell>
          <cell r="K993" t="b">
            <v>0</v>
          </cell>
          <cell r="L993">
            <v>9</v>
          </cell>
          <cell r="M993" t="b">
            <v>1</v>
          </cell>
          <cell r="N993" t="str">
            <v>theater/plays</v>
          </cell>
          <cell r="O993">
            <v>105</v>
          </cell>
          <cell r="P993">
            <v>139.56</v>
          </cell>
        </row>
        <row r="994">
          <cell r="B994" t="str">
            <v>Shakespeare is Boffo! Teachers' Edition</v>
          </cell>
          <cell r="C994" t="str">
            <v>Get more kids to love Shakespeare by developing the fun &amp; effective Shakespeare is Boffo! course as an replicable program for teachers.</v>
          </cell>
          <cell r="D994">
            <v>1200</v>
          </cell>
          <cell r="E994">
            <v>1400</v>
          </cell>
          <cell r="F994" t="str">
            <v>successful</v>
          </cell>
          <cell r="G994" t="str">
            <v>CA</v>
          </cell>
          <cell r="H994" t="str">
            <v>CAD</v>
          </cell>
          <cell r="I994">
            <v>1417460940</v>
          </cell>
          <cell r="J994">
            <v>1416516972</v>
          </cell>
          <cell r="K994" t="b">
            <v>0</v>
          </cell>
          <cell r="L994">
            <v>20</v>
          </cell>
          <cell r="M994" t="b">
            <v>1</v>
          </cell>
          <cell r="N994" t="str">
            <v>theater/plays</v>
          </cell>
          <cell r="O994">
            <v>117</v>
          </cell>
          <cell r="P994">
            <v>70</v>
          </cell>
        </row>
        <row r="995">
          <cell r="B995" t="str">
            <v>Better to Have Loved...?</v>
          </cell>
          <cell r="C995" t="str">
            <v>About the impact of addiction on relationships; my play hopes to inspire &amp; support those affected to connect with their own creativity</v>
          </cell>
          <cell r="D995">
            <v>3000</v>
          </cell>
          <cell r="E995">
            <v>3271</v>
          </cell>
          <cell r="F995" t="str">
            <v>successful</v>
          </cell>
          <cell r="G995" t="str">
            <v>GB</v>
          </cell>
          <cell r="H995" t="str">
            <v>GBP</v>
          </cell>
          <cell r="I995">
            <v>1434624067</v>
          </cell>
          <cell r="J995">
            <v>1432032067</v>
          </cell>
          <cell r="K995" t="b">
            <v>0</v>
          </cell>
          <cell r="L995">
            <v>57</v>
          </cell>
          <cell r="M995" t="b">
            <v>1</v>
          </cell>
          <cell r="N995" t="str">
            <v>theater/plays</v>
          </cell>
          <cell r="O995">
            <v>109</v>
          </cell>
          <cell r="P995">
            <v>57.39</v>
          </cell>
        </row>
        <row r="996">
          <cell r="B996" t="str">
            <v>Support new theatre piece IT DOESN'T MATTER</v>
          </cell>
          <cell r="C996" t="str">
            <v>IT DOESN'T MATTER is a new comedic piece of political theatre written by three enthusiastic students. Help us produce it at LIPA!</v>
          </cell>
          <cell r="D996">
            <v>200</v>
          </cell>
          <cell r="E996">
            <v>320</v>
          </cell>
          <cell r="F996" t="str">
            <v>successful</v>
          </cell>
          <cell r="G996" t="str">
            <v>GB</v>
          </cell>
          <cell r="H996" t="str">
            <v>GBP</v>
          </cell>
          <cell r="I996">
            <v>1461278208</v>
          </cell>
          <cell r="J996">
            <v>1459463808</v>
          </cell>
          <cell r="K996" t="b">
            <v>0</v>
          </cell>
          <cell r="L996">
            <v>8</v>
          </cell>
          <cell r="M996" t="b">
            <v>1</v>
          </cell>
          <cell r="N996" t="str">
            <v>theater/plays</v>
          </cell>
          <cell r="O996">
            <v>160</v>
          </cell>
          <cell r="P996">
            <v>40</v>
          </cell>
        </row>
        <row r="997">
          <cell r="B997" t="str">
            <v>Home (The Place Where My Stuff Resides)</v>
          </cell>
          <cell r="C997" t="str">
            <v>"The surveyor said the foundation was shaky". A woman finds what it means to rebuild her marriage.</v>
          </cell>
          <cell r="D997">
            <v>800</v>
          </cell>
          <cell r="E997">
            <v>900</v>
          </cell>
          <cell r="F997" t="str">
            <v>successful</v>
          </cell>
          <cell r="G997" t="str">
            <v>US</v>
          </cell>
          <cell r="H997" t="str">
            <v>USD</v>
          </cell>
          <cell r="I997">
            <v>1470197340</v>
          </cell>
          <cell r="J997">
            <v>1467497652</v>
          </cell>
          <cell r="K997" t="b">
            <v>0</v>
          </cell>
          <cell r="L997">
            <v>14</v>
          </cell>
          <cell r="M997" t="b">
            <v>1</v>
          </cell>
          <cell r="N997" t="str">
            <v>theater/plays</v>
          </cell>
          <cell r="O997">
            <v>113</v>
          </cell>
          <cell r="P997">
            <v>64.290000000000006</v>
          </cell>
        </row>
        <row r="998">
          <cell r="B998" t="str">
            <v>Farcical Elements Presents Boeing-Boeing</v>
          </cell>
          <cell r="C998" t="str">
            <v>A high-flying French farce with the thrust of a well-tuned jet engine</v>
          </cell>
          <cell r="D998">
            <v>2000</v>
          </cell>
          <cell r="E998">
            <v>2042</v>
          </cell>
          <cell r="F998" t="str">
            <v>successful</v>
          </cell>
          <cell r="G998" t="str">
            <v>GB</v>
          </cell>
          <cell r="H998" t="str">
            <v>GBP</v>
          </cell>
          <cell r="I998">
            <v>1435947758</v>
          </cell>
          <cell r="J998">
            <v>1432837358</v>
          </cell>
          <cell r="K998" t="b">
            <v>0</v>
          </cell>
          <cell r="L998">
            <v>17</v>
          </cell>
          <cell r="M998" t="b">
            <v>1</v>
          </cell>
          <cell r="N998" t="str">
            <v>theater/plays</v>
          </cell>
          <cell r="O998">
            <v>102</v>
          </cell>
          <cell r="P998">
            <v>120.12</v>
          </cell>
        </row>
        <row r="999">
          <cell r="B999" t="str">
            <v>BlodsbrÃ¶llop pÃ¥ Fredriksdal / Blood Wedding at Fredriksdal</v>
          </cell>
          <cell r="C999" t="str">
            <v>BlodsbrÃ¶llop - vi vill fÃ¶rverkliga vÃ¥r idÃ© om en passionerad berÃ¤ttelse i hÃ¶stfÃ¤rger - vill du?
A passionate story in autumncolours.</v>
          </cell>
          <cell r="D999">
            <v>100000</v>
          </cell>
          <cell r="E999">
            <v>100824</v>
          </cell>
          <cell r="F999" t="str">
            <v>successful</v>
          </cell>
          <cell r="G999" t="str">
            <v>SE</v>
          </cell>
          <cell r="H999" t="str">
            <v>SEK</v>
          </cell>
          <cell r="I999">
            <v>1432314209</v>
          </cell>
          <cell r="J999">
            <v>1429722209</v>
          </cell>
          <cell r="K999" t="b">
            <v>0</v>
          </cell>
          <cell r="L999">
            <v>100</v>
          </cell>
          <cell r="M999" t="b">
            <v>1</v>
          </cell>
          <cell r="N999" t="str">
            <v>theater/plays</v>
          </cell>
          <cell r="O999">
            <v>101</v>
          </cell>
          <cell r="P999">
            <v>1008.24</v>
          </cell>
        </row>
        <row r="1000">
          <cell r="B1000" t="str">
            <v>El Campanario: A place to "rest" in times of war...</v>
          </cell>
          <cell r="C1000" t="str">
            <v>A futuristic and absurd style play, produced by Colectivo El Pozo, where the characters make a crucial decision. Written by R Dorantes.</v>
          </cell>
          <cell r="D1000">
            <v>2000</v>
          </cell>
          <cell r="E1000">
            <v>2025</v>
          </cell>
          <cell r="F1000" t="str">
            <v>successful</v>
          </cell>
          <cell r="G1000" t="str">
            <v>US</v>
          </cell>
          <cell r="H1000" t="str">
            <v>USD</v>
          </cell>
          <cell r="I1000">
            <v>1438226724</v>
          </cell>
          <cell r="J1000">
            <v>1433042724</v>
          </cell>
          <cell r="K1000" t="b">
            <v>0</v>
          </cell>
          <cell r="L1000">
            <v>32</v>
          </cell>
          <cell r="M1000" t="b">
            <v>1</v>
          </cell>
          <cell r="N1000" t="str">
            <v>theater/plays</v>
          </cell>
          <cell r="O1000">
            <v>101</v>
          </cell>
          <cell r="P1000">
            <v>63.28</v>
          </cell>
        </row>
        <row r="1001">
          <cell r="B1001" t="str">
            <v>Tonight I'll be April</v>
          </cell>
          <cell r="C1001" t="str">
            <v>A gritty play looking at a modern day relationship, highlighting issues of mental health and abuse suffered by men.</v>
          </cell>
          <cell r="D1001">
            <v>1</v>
          </cell>
          <cell r="E1001">
            <v>65</v>
          </cell>
          <cell r="F1001" t="str">
            <v>successful</v>
          </cell>
          <cell r="G1001" t="str">
            <v>GB</v>
          </cell>
          <cell r="H1001" t="str">
            <v>GBP</v>
          </cell>
          <cell r="I1001">
            <v>1459180229</v>
          </cell>
          <cell r="J1001">
            <v>1457023829</v>
          </cell>
          <cell r="K1001" t="b">
            <v>0</v>
          </cell>
          <cell r="L1001">
            <v>3</v>
          </cell>
          <cell r="M1001" t="b">
            <v>1</v>
          </cell>
          <cell r="N1001" t="str">
            <v>theater/plays</v>
          </cell>
          <cell r="O1001">
            <v>6500</v>
          </cell>
          <cell r="P1001">
            <v>21.67</v>
          </cell>
        </row>
        <row r="1002">
          <cell r="B1002" t="str">
            <v>"If They Come Back"</v>
          </cell>
          <cell r="C1002" t="str">
            <v>A play by award winning writer Eric Monte. 
"If they come back" follows the lives of two teenage boys during the civil rights movement.</v>
          </cell>
          <cell r="D1002">
            <v>10000</v>
          </cell>
          <cell r="E1002">
            <v>872</v>
          </cell>
          <cell r="F1002" t="str">
            <v>failed</v>
          </cell>
          <cell r="G1002" t="str">
            <v>US</v>
          </cell>
          <cell r="H1002" t="str">
            <v>USD</v>
          </cell>
          <cell r="I1002">
            <v>1405882287</v>
          </cell>
          <cell r="J1002">
            <v>1400698287</v>
          </cell>
          <cell r="K1002" t="b">
            <v>1</v>
          </cell>
          <cell r="L1002">
            <v>34</v>
          </cell>
          <cell r="M1002" t="b">
            <v>0</v>
          </cell>
          <cell r="N1002" t="str">
            <v>theater/plays</v>
          </cell>
          <cell r="O1002">
            <v>9</v>
          </cell>
          <cell r="P1002">
            <v>25.65</v>
          </cell>
        </row>
        <row r="1003">
          <cell r="B1003" t="str">
            <v>Shakespeare's The Tempest: In-The-Round</v>
          </cell>
          <cell r="C1003" t="str">
            <v>Follow the sell-out Tree Folk Theatre, as we lead you through The Tempest with masks, puppetry and live music! 15th July - 3rd August</v>
          </cell>
          <cell r="D1003">
            <v>5000</v>
          </cell>
          <cell r="E1003">
            <v>1097</v>
          </cell>
          <cell r="F1003" t="str">
            <v>failed</v>
          </cell>
          <cell r="G1003" t="str">
            <v>GB</v>
          </cell>
          <cell r="H1003" t="str">
            <v>GBP</v>
          </cell>
          <cell r="I1003">
            <v>1399809052</v>
          </cell>
          <cell r="J1003">
            <v>1397217052</v>
          </cell>
          <cell r="K1003" t="b">
            <v>1</v>
          </cell>
          <cell r="L1003">
            <v>23</v>
          </cell>
          <cell r="M1003" t="b">
            <v>0</v>
          </cell>
          <cell r="N1003" t="str">
            <v>theater/plays</v>
          </cell>
          <cell r="O1003">
            <v>22</v>
          </cell>
          <cell r="P1003">
            <v>47.7</v>
          </cell>
        </row>
        <row r="1004">
          <cell r="B1004" t="str">
            <v>Vengeance Can Wait</v>
          </cell>
          <cell r="C1004" t="str">
            <v>Vengeance Can Wait navigates Japanese sub-culture as it charts a dark, twisted and touching, â€œdifferentâ€ kind of love story.</v>
          </cell>
          <cell r="D1004">
            <v>5000</v>
          </cell>
          <cell r="E1004">
            <v>1065</v>
          </cell>
          <cell r="F1004" t="str">
            <v>failed</v>
          </cell>
          <cell r="G1004" t="str">
            <v>US</v>
          </cell>
          <cell r="H1004" t="str">
            <v>USD</v>
          </cell>
          <cell r="I1004">
            <v>1401587064</v>
          </cell>
          <cell r="J1004">
            <v>1399427064</v>
          </cell>
          <cell r="K1004" t="b">
            <v>1</v>
          </cell>
          <cell r="L1004">
            <v>19</v>
          </cell>
          <cell r="M1004" t="b">
            <v>0</v>
          </cell>
          <cell r="N1004" t="str">
            <v>theater/plays</v>
          </cell>
          <cell r="O1004">
            <v>21</v>
          </cell>
          <cell r="P1004">
            <v>56.05</v>
          </cell>
        </row>
        <row r="1005">
          <cell r="B1005" t="str">
            <v>Get "Walken in His Shoes" to Capital Fringe Festival in DC!</v>
          </cell>
          <cell r="C1005" t="str">
            <v>A comedy about a Christopher Walken Club.  This show was chosen to perform in DC!  Help the production get to our nation's capital.</v>
          </cell>
          <cell r="D1005">
            <v>9800</v>
          </cell>
          <cell r="E1005">
            <v>4066</v>
          </cell>
          <cell r="F1005" t="str">
            <v>failed</v>
          </cell>
          <cell r="G1005" t="str">
            <v>US</v>
          </cell>
          <cell r="H1005" t="str">
            <v>USD</v>
          </cell>
          <cell r="I1005">
            <v>1401778740</v>
          </cell>
          <cell r="J1005">
            <v>1399474134</v>
          </cell>
          <cell r="K1005" t="b">
            <v>1</v>
          </cell>
          <cell r="L1005">
            <v>50</v>
          </cell>
          <cell r="M1005" t="b">
            <v>0</v>
          </cell>
          <cell r="N1005" t="str">
            <v>theater/plays</v>
          </cell>
          <cell r="O1005">
            <v>41</v>
          </cell>
          <cell r="P1005">
            <v>81.319999999999993</v>
          </cell>
        </row>
        <row r="1006">
          <cell r="B1006" t="str">
            <v>Marilyn Madness &amp; Me</v>
          </cell>
          <cell r="C1006" t="str">
            <v>He met Marilyn. He became obsessed with Norma Jean. That changed everything.
                                A play by Frank Furino</v>
          </cell>
          <cell r="D1006">
            <v>40000</v>
          </cell>
          <cell r="E1006">
            <v>842</v>
          </cell>
          <cell r="F1006" t="str">
            <v>failed</v>
          </cell>
          <cell r="G1006" t="str">
            <v>US</v>
          </cell>
          <cell r="H1006" t="str">
            <v>USD</v>
          </cell>
          <cell r="I1006">
            <v>1443711774</v>
          </cell>
          <cell r="J1006">
            <v>1441119774</v>
          </cell>
          <cell r="K1006" t="b">
            <v>1</v>
          </cell>
          <cell r="L1006">
            <v>12</v>
          </cell>
          <cell r="M1006" t="b">
            <v>0</v>
          </cell>
          <cell r="N1006" t="str">
            <v>theater/plays</v>
          </cell>
          <cell r="O1006">
            <v>2</v>
          </cell>
          <cell r="P1006">
            <v>70.17</v>
          </cell>
        </row>
        <row r="1007">
          <cell r="B1007" t="str">
            <v>My Insane Shakespeare</v>
          </cell>
          <cell r="C1007" t="str">
            <v>My Insane Shakespeare. An original play by Arthur Elbakyan premiering October 13th at United Solo, New York City.</v>
          </cell>
          <cell r="D1007">
            <v>7000</v>
          </cell>
          <cell r="E1007">
            <v>189</v>
          </cell>
          <cell r="F1007" t="str">
            <v>failed</v>
          </cell>
          <cell r="G1007" t="str">
            <v>US</v>
          </cell>
          <cell r="H1007" t="str">
            <v>USD</v>
          </cell>
          <cell r="I1007">
            <v>1412405940</v>
          </cell>
          <cell r="J1007">
            <v>1409721542</v>
          </cell>
          <cell r="K1007" t="b">
            <v>1</v>
          </cell>
          <cell r="L1007">
            <v>8</v>
          </cell>
          <cell r="M1007" t="b">
            <v>0</v>
          </cell>
          <cell r="N1007" t="str">
            <v>theater/plays</v>
          </cell>
          <cell r="O1007">
            <v>3</v>
          </cell>
          <cell r="P1007">
            <v>23.63</v>
          </cell>
        </row>
        <row r="1008">
          <cell r="B1008" t="str">
            <v>Madame X</v>
          </cell>
          <cell r="C1008" t="str">
            <v>The production of the original play "Madame X" by Amanda Davison. Inspired by the painting by John Singer Sargent.</v>
          </cell>
          <cell r="D1008">
            <v>10500</v>
          </cell>
          <cell r="E1008">
            <v>1697</v>
          </cell>
          <cell r="F1008" t="str">
            <v>failed</v>
          </cell>
          <cell r="G1008" t="str">
            <v>US</v>
          </cell>
          <cell r="H1008" t="str">
            <v>USD</v>
          </cell>
          <cell r="I1008">
            <v>1437283391</v>
          </cell>
          <cell r="J1008">
            <v>1433395391</v>
          </cell>
          <cell r="K1008" t="b">
            <v>1</v>
          </cell>
          <cell r="L1008">
            <v>9</v>
          </cell>
          <cell r="M1008" t="b">
            <v>0</v>
          </cell>
          <cell r="N1008" t="str">
            <v>theater/plays</v>
          </cell>
          <cell r="O1008">
            <v>16</v>
          </cell>
          <cell r="P1008">
            <v>188.56</v>
          </cell>
        </row>
        <row r="1009">
          <cell r="B1009" t="str">
            <v>'LETTERS FROM WAR' Losing loved ones to Alzheimer's Disease</v>
          </cell>
          <cell r="C1009" t="str">
            <v>A Carnegie Mellon capstone play based on a woman's life as she slips from reality due to the degenerative effect of Alzheimer's Disease</v>
          </cell>
          <cell r="D1009">
            <v>13000</v>
          </cell>
          <cell r="E1009">
            <v>2129</v>
          </cell>
          <cell r="F1009" t="str">
            <v>failed</v>
          </cell>
          <cell r="G1009" t="str">
            <v>US</v>
          </cell>
          <cell r="H1009" t="str">
            <v>USD</v>
          </cell>
          <cell r="I1009">
            <v>1445196989</v>
          </cell>
          <cell r="J1009">
            <v>1442604989</v>
          </cell>
          <cell r="K1009" t="b">
            <v>1</v>
          </cell>
          <cell r="L1009">
            <v>43</v>
          </cell>
          <cell r="M1009" t="b">
            <v>0</v>
          </cell>
          <cell r="N1009" t="str">
            <v>theater/plays</v>
          </cell>
          <cell r="O1009">
            <v>16</v>
          </cell>
          <cell r="P1009">
            <v>49.51</v>
          </cell>
        </row>
        <row r="1010">
          <cell r="B1010" t="str">
            <v>Auf geht's beim Schichtl</v>
          </cell>
          <cell r="C1010" t="str">
            <v>Bayerische KomÃ¶die im Schaustellermillieu vor historischem Hintergrund des Oktoberfestes von Winfried Frey. UrauffÃ¼hrung September 2015</v>
          </cell>
          <cell r="D1010">
            <v>30000</v>
          </cell>
          <cell r="E1010">
            <v>2113</v>
          </cell>
          <cell r="F1010" t="str">
            <v>failed</v>
          </cell>
          <cell r="G1010" t="str">
            <v>DE</v>
          </cell>
          <cell r="H1010" t="str">
            <v>EUR</v>
          </cell>
          <cell r="I1010">
            <v>1434047084</v>
          </cell>
          <cell r="J1010">
            <v>1431455084</v>
          </cell>
          <cell r="K1010" t="b">
            <v>1</v>
          </cell>
          <cell r="L1010">
            <v>28</v>
          </cell>
          <cell r="M1010" t="b">
            <v>0</v>
          </cell>
          <cell r="N1010" t="str">
            <v>theater/plays</v>
          </cell>
          <cell r="O1010">
            <v>7</v>
          </cell>
          <cell r="P1010">
            <v>75.459999999999994</v>
          </cell>
        </row>
        <row r="1011">
          <cell r="B1011" t="str">
            <v>The Vagina Monologues 2015</v>
          </cell>
          <cell r="C1011" t="str">
            <v>V-Day is a global activist movement to end violence against women and girls.</v>
          </cell>
          <cell r="D1011">
            <v>1000</v>
          </cell>
          <cell r="E1011">
            <v>38</v>
          </cell>
          <cell r="F1011" t="str">
            <v>failed</v>
          </cell>
          <cell r="G1011" t="str">
            <v>US</v>
          </cell>
          <cell r="H1011" t="str">
            <v>USD</v>
          </cell>
          <cell r="I1011">
            <v>1420081143</v>
          </cell>
          <cell r="J1011">
            <v>1417489143</v>
          </cell>
          <cell r="K1011" t="b">
            <v>1</v>
          </cell>
          <cell r="L1011">
            <v>4</v>
          </cell>
          <cell r="M1011" t="b">
            <v>0</v>
          </cell>
          <cell r="N1011" t="str">
            <v>theater/plays</v>
          </cell>
          <cell r="O1011">
            <v>4</v>
          </cell>
          <cell r="P1011">
            <v>9.5</v>
          </cell>
        </row>
        <row r="1012">
          <cell r="B1012" t="str">
            <v>Waving Goodbye</v>
          </cell>
          <cell r="C1012" t="str">
            <v>A play about the horrible choices we have to make every day. Should we take a risk, or take the road most travelled?</v>
          </cell>
          <cell r="D1012">
            <v>2500</v>
          </cell>
          <cell r="E1012">
            <v>852</v>
          </cell>
          <cell r="F1012" t="str">
            <v>failed</v>
          </cell>
          <cell r="G1012" t="str">
            <v>GB</v>
          </cell>
          <cell r="H1012" t="str">
            <v>GBP</v>
          </cell>
          <cell r="I1012">
            <v>1437129179</v>
          </cell>
          <cell r="J1012">
            <v>1434537179</v>
          </cell>
          <cell r="K1012" t="b">
            <v>1</v>
          </cell>
          <cell r="L1012">
            <v>24</v>
          </cell>
          <cell r="M1012" t="b">
            <v>0</v>
          </cell>
          <cell r="N1012" t="str">
            <v>theater/plays</v>
          </cell>
          <cell r="O1012">
            <v>34</v>
          </cell>
          <cell r="P1012">
            <v>35.5</v>
          </cell>
        </row>
        <row r="1013">
          <cell r="B1013" t="str">
            <v>Rob Base Presents Unequally Yoked The Stage Play</v>
          </cell>
          <cell r="C1013" t="str">
            <v>Writer/Director Lynette J. Blackwell presents the hilarious entangled love story of when evil and good attempt to coexist.</v>
          </cell>
          <cell r="D1013">
            <v>10000</v>
          </cell>
          <cell r="E1013">
            <v>20</v>
          </cell>
          <cell r="F1013" t="str">
            <v>failed</v>
          </cell>
          <cell r="G1013" t="str">
            <v>US</v>
          </cell>
          <cell r="H1013" t="str">
            <v>USD</v>
          </cell>
          <cell r="I1013">
            <v>1427427276</v>
          </cell>
          <cell r="J1013">
            <v>1425270876</v>
          </cell>
          <cell r="K1013" t="b">
            <v>0</v>
          </cell>
          <cell r="L1013">
            <v>2</v>
          </cell>
          <cell r="M1013" t="b">
            <v>0</v>
          </cell>
          <cell r="N1013" t="str">
            <v>theater/plays</v>
          </cell>
          <cell r="O1013">
            <v>0</v>
          </cell>
          <cell r="P1013">
            <v>10</v>
          </cell>
        </row>
        <row r="1014">
          <cell r="B1014" t="str">
            <v>The Original Laughter Therapist</v>
          </cell>
          <cell r="C1014" t="str">
            <v>A dose of One-woman "Dramedy" to cure those daily blues is just what the doctor ordered!</v>
          </cell>
          <cell r="D1014">
            <v>100000</v>
          </cell>
          <cell r="E1014">
            <v>26</v>
          </cell>
          <cell r="F1014" t="str">
            <v>failed</v>
          </cell>
          <cell r="G1014" t="str">
            <v>US</v>
          </cell>
          <cell r="H1014" t="str">
            <v>USD</v>
          </cell>
          <cell r="I1014">
            <v>1409602178</v>
          </cell>
          <cell r="J1014">
            <v>1406578178</v>
          </cell>
          <cell r="K1014" t="b">
            <v>0</v>
          </cell>
          <cell r="L1014">
            <v>2</v>
          </cell>
          <cell r="M1014" t="b">
            <v>0</v>
          </cell>
          <cell r="N1014" t="str">
            <v>theater/plays</v>
          </cell>
          <cell r="O1014">
            <v>0</v>
          </cell>
          <cell r="P1014">
            <v>13</v>
          </cell>
        </row>
        <row r="1015">
          <cell r="B1015" t="str">
            <v>The Case Of Soghomon Tehlirian</v>
          </cell>
          <cell r="C1015" t="str">
            <v>A play dedicated to the 100th anniversary of the Armenian Genocide.</v>
          </cell>
          <cell r="D1015">
            <v>11000</v>
          </cell>
          <cell r="E1015">
            <v>1788</v>
          </cell>
          <cell r="F1015" t="str">
            <v>failed</v>
          </cell>
          <cell r="G1015" t="str">
            <v>US</v>
          </cell>
          <cell r="H1015" t="str">
            <v>USD</v>
          </cell>
          <cell r="I1015">
            <v>1431206058</v>
          </cell>
          <cell r="J1015">
            <v>1428614058</v>
          </cell>
          <cell r="K1015" t="b">
            <v>0</v>
          </cell>
          <cell r="L1015">
            <v>20</v>
          </cell>
          <cell r="M1015" t="b">
            <v>0</v>
          </cell>
          <cell r="N1015" t="str">
            <v>theater/plays</v>
          </cell>
          <cell r="O1015">
            <v>16</v>
          </cell>
          <cell r="P1015">
            <v>89.4</v>
          </cell>
        </row>
        <row r="1016">
          <cell r="B1016" t="str">
            <v>The Happy Family and Devoted Dreams new theater plays NYC</v>
          </cell>
          <cell r="C1016" t="str">
            <v>TWO NEW DARK COMEDIES OPENING IN NYC THIS APRIL AND MAY BY CHRISTOPHER B. LATRO 
ABOUT FAMILY, AMBITION, LOVE AND GREED</v>
          </cell>
          <cell r="D1016">
            <v>1000</v>
          </cell>
          <cell r="E1016">
            <v>25</v>
          </cell>
          <cell r="F1016" t="str">
            <v>failed</v>
          </cell>
          <cell r="G1016" t="str">
            <v>US</v>
          </cell>
          <cell r="H1016" t="str">
            <v>USD</v>
          </cell>
          <cell r="I1016">
            <v>1427408271</v>
          </cell>
          <cell r="J1016">
            <v>1424819871</v>
          </cell>
          <cell r="K1016" t="b">
            <v>0</v>
          </cell>
          <cell r="L1016">
            <v>1</v>
          </cell>
          <cell r="M1016" t="b">
            <v>0</v>
          </cell>
          <cell r="N1016" t="str">
            <v>theater/plays</v>
          </cell>
          <cell r="O1016">
            <v>3</v>
          </cell>
          <cell r="P1016">
            <v>25</v>
          </cell>
        </row>
        <row r="1017">
          <cell r="B1017" t="str">
            <v>"Trouble at the Gate" play</v>
          </cell>
          <cell r="C1017" t="str">
            <v>Thought-provoking drama about one who gets so caught up in churchwork, loses the true meaning of serving God, &amp; has TROUBLE AT THE GATE</v>
          </cell>
          <cell r="D1017">
            <v>5000</v>
          </cell>
          <cell r="E1017">
            <v>1</v>
          </cell>
          <cell r="F1017" t="str">
            <v>failed</v>
          </cell>
          <cell r="G1017" t="str">
            <v>US</v>
          </cell>
          <cell r="H1017" t="str">
            <v>USD</v>
          </cell>
          <cell r="I1017">
            <v>1425833403</v>
          </cell>
          <cell r="J1017">
            <v>1423245003</v>
          </cell>
          <cell r="K1017" t="b">
            <v>0</v>
          </cell>
          <cell r="L1017">
            <v>1</v>
          </cell>
          <cell r="M1017" t="b">
            <v>0</v>
          </cell>
          <cell r="N1017" t="str">
            <v>theater/plays</v>
          </cell>
          <cell r="O1017">
            <v>0</v>
          </cell>
          <cell r="P1017">
            <v>1</v>
          </cell>
        </row>
        <row r="1018">
          <cell r="B1018" t="str">
            <v>I support Molding Heartz</v>
          </cell>
          <cell r="C1018" t="str">
            <v>The Ultimate Screenwriting Conference
is the experience showing screenwriters how to write and sell a screenplay in hollywood!</v>
          </cell>
          <cell r="D1018">
            <v>5000</v>
          </cell>
          <cell r="E1018">
            <v>260</v>
          </cell>
          <cell r="F1018" t="str">
            <v>failed</v>
          </cell>
          <cell r="G1018" t="str">
            <v>US</v>
          </cell>
          <cell r="H1018" t="str">
            <v>USD</v>
          </cell>
          <cell r="I1018">
            <v>1406913120</v>
          </cell>
          <cell r="J1018">
            <v>1404927690</v>
          </cell>
          <cell r="K1018" t="b">
            <v>0</v>
          </cell>
          <cell r="L1018">
            <v>4</v>
          </cell>
          <cell r="M1018" t="b">
            <v>0</v>
          </cell>
          <cell r="N1018" t="str">
            <v>theater/plays</v>
          </cell>
          <cell r="O1018">
            <v>5</v>
          </cell>
          <cell r="P1018">
            <v>65</v>
          </cell>
        </row>
        <row r="1019">
          <cell r="B1019" t="str">
            <v>Hamlet by CattyWhamPuss (with non-traditional casting)</v>
          </cell>
          <cell r="C1019" t="str">
            <v>With non-gender specific casting, CattyWhamPuss Theatre dismiss traditional casting biases in this, their ambitious first venture.</v>
          </cell>
          <cell r="D1019">
            <v>500</v>
          </cell>
          <cell r="E1019">
            <v>10</v>
          </cell>
          <cell r="F1019" t="str">
            <v>failed</v>
          </cell>
          <cell r="G1019" t="str">
            <v>GB</v>
          </cell>
          <cell r="H1019" t="str">
            <v>GBP</v>
          </cell>
          <cell r="I1019">
            <v>1432328400</v>
          </cell>
          <cell r="J1019">
            <v>1430734844</v>
          </cell>
          <cell r="K1019" t="b">
            <v>0</v>
          </cell>
          <cell r="L1019">
            <v>1</v>
          </cell>
          <cell r="M1019" t="b">
            <v>0</v>
          </cell>
          <cell r="N1019" t="str">
            <v>theater/plays</v>
          </cell>
          <cell r="O1019">
            <v>2</v>
          </cell>
          <cell r="P1019">
            <v>10</v>
          </cell>
        </row>
        <row r="1020">
          <cell r="B1020" t="str">
            <v>What Dreams Were Made Of</v>
          </cell>
          <cell r="C1020" t="str">
            <v>This is a play that will have each and everyone that sees it thinking about the dreams they had growing up. It's a dramady</v>
          </cell>
          <cell r="D1020">
            <v>2500</v>
          </cell>
          <cell r="E1020">
            <v>1</v>
          </cell>
          <cell r="F1020" t="str">
            <v>failed</v>
          </cell>
          <cell r="G1020" t="str">
            <v>US</v>
          </cell>
          <cell r="H1020" t="str">
            <v>USD</v>
          </cell>
          <cell r="I1020">
            <v>1403730000</v>
          </cell>
          <cell r="J1020">
            <v>1401485207</v>
          </cell>
          <cell r="K1020" t="b">
            <v>0</v>
          </cell>
          <cell r="L1020">
            <v>1</v>
          </cell>
          <cell r="M1020" t="b">
            <v>0</v>
          </cell>
          <cell r="N1020" t="str">
            <v>theater/plays</v>
          </cell>
          <cell r="O1020">
            <v>0</v>
          </cell>
          <cell r="P1020">
            <v>1</v>
          </cell>
        </row>
        <row r="1021">
          <cell r="B1021" t="str">
            <v>Tennessee Williams' ONE ARM @ Minnesota Fringe</v>
          </cell>
          <cell r="C1021" t="str">
            <v>The unproduced screenplay by Tennessee Williams is given life for the first time on a Twin Cities stage by an ensemble of local actors.</v>
          </cell>
          <cell r="D1021">
            <v>6000</v>
          </cell>
          <cell r="E1021">
            <v>1060</v>
          </cell>
          <cell r="F1021" t="str">
            <v>failed</v>
          </cell>
          <cell r="G1021" t="str">
            <v>US</v>
          </cell>
          <cell r="H1021" t="str">
            <v>USD</v>
          </cell>
          <cell r="I1021">
            <v>1407858710</v>
          </cell>
          <cell r="J1021">
            <v>1405266710</v>
          </cell>
          <cell r="K1021" t="b">
            <v>0</v>
          </cell>
          <cell r="L1021">
            <v>13</v>
          </cell>
          <cell r="M1021" t="b">
            <v>0</v>
          </cell>
          <cell r="N1021" t="str">
            <v>theater/plays</v>
          </cell>
          <cell r="O1021">
            <v>18</v>
          </cell>
          <cell r="P1021">
            <v>81.540000000000006</v>
          </cell>
        </row>
        <row r="1022">
          <cell r="B1022" t="str">
            <v>READY OR NOT HERE I COME</v>
          </cell>
          <cell r="C1022" t="str">
            <v>THE COMING OF THE LORD!</v>
          </cell>
          <cell r="D1022">
            <v>2000</v>
          </cell>
          <cell r="E1022">
            <v>100</v>
          </cell>
          <cell r="F1022" t="str">
            <v>failed</v>
          </cell>
          <cell r="G1022" t="str">
            <v>US</v>
          </cell>
          <cell r="H1022" t="str">
            <v>USD</v>
          </cell>
          <cell r="I1022">
            <v>1415828820</v>
          </cell>
          <cell r="J1022">
            <v>1412258977</v>
          </cell>
          <cell r="K1022" t="b">
            <v>0</v>
          </cell>
          <cell r="L1022">
            <v>1</v>
          </cell>
          <cell r="M1022" t="b">
            <v>0</v>
          </cell>
          <cell r="N1022" t="str">
            <v>theater/plays</v>
          </cell>
          <cell r="O1022">
            <v>5</v>
          </cell>
          <cell r="P1022">
            <v>100</v>
          </cell>
        </row>
        <row r="1023">
          <cell r="B1023" t="str">
            <v>The Container Play</v>
          </cell>
          <cell r="C1023" t="str">
            <v>The hit immersive theatre experience of England comes to Corpus Christi!</v>
          </cell>
          <cell r="D1023">
            <v>7500</v>
          </cell>
          <cell r="E1023">
            <v>1</v>
          </cell>
          <cell r="F1023" t="str">
            <v>failed</v>
          </cell>
          <cell r="G1023" t="str">
            <v>US</v>
          </cell>
          <cell r="H1023" t="str">
            <v>USD</v>
          </cell>
          <cell r="I1023">
            <v>1473699540</v>
          </cell>
          <cell r="J1023">
            <v>1472451356</v>
          </cell>
          <cell r="K1023" t="b">
            <v>0</v>
          </cell>
          <cell r="L1023">
            <v>1</v>
          </cell>
          <cell r="M1023" t="b">
            <v>0</v>
          </cell>
          <cell r="N1023" t="str">
            <v>theater/plays</v>
          </cell>
          <cell r="O1023">
            <v>0</v>
          </cell>
          <cell r="P1023">
            <v>1</v>
          </cell>
        </row>
        <row r="1024">
          <cell r="B1024" t="str">
            <v>Umma Yemaya</v>
          </cell>
          <cell r="C1024" t="str">
            <v>Umma Yemaya is  a play that examines the challenges of unconventional love. The Lady  and the Artist create their own world for love.</v>
          </cell>
          <cell r="D1024">
            <v>6000</v>
          </cell>
          <cell r="E1024">
            <v>0</v>
          </cell>
          <cell r="F1024" t="str">
            <v>failed</v>
          </cell>
          <cell r="G1024" t="str">
            <v>US</v>
          </cell>
          <cell r="H1024" t="str">
            <v>USD</v>
          </cell>
          <cell r="I1024">
            <v>1446739905</v>
          </cell>
          <cell r="J1024">
            <v>1441552305</v>
          </cell>
          <cell r="K1024" t="b">
            <v>0</v>
          </cell>
          <cell r="L1024">
            <v>0</v>
          </cell>
          <cell r="M1024" t="b">
            <v>0</v>
          </cell>
          <cell r="N1024" t="str">
            <v>theater/plays</v>
          </cell>
          <cell r="O1024">
            <v>0</v>
          </cell>
          <cell r="P1024">
            <v>0</v>
          </cell>
        </row>
        <row r="1025">
          <cell r="B1025" t="str">
            <v>Grammar Land Performances</v>
          </cell>
          <cell r="C1025" t="str">
            <v>I want to create a theatrical performance of the book Grammar Land and present it at schools to help children learn proper grammar.</v>
          </cell>
          <cell r="D1025">
            <v>5000</v>
          </cell>
          <cell r="E1025">
            <v>60</v>
          </cell>
          <cell r="F1025" t="str">
            <v>failed</v>
          </cell>
          <cell r="G1025" t="str">
            <v>US</v>
          </cell>
          <cell r="H1025" t="str">
            <v>USD</v>
          </cell>
          <cell r="I1025">
            <v>1447799054</v>
          </cell>
          <cell r="J1025">
            <v>1445203454</v>
          </cell>
          <cell r="K1025" t="b">
            <v>0</v>
          </cell>
          <cell r="L1025">
            <v>3</v>
          </cell>
          <cell r="M1025" t="b">
            <v>0</v>
          </cell>
          <cell r="N1025" t="str">
            <v>theater/plays</v>
          </cell>
          <cell r="O1025">
            <v>1</v>
          </cell>
          <cell r="P1025">
            <v>20</v>
          </cell>
        </row>
        <row r="1026">
          <cell r="B1026" t="str">
            <v>Fellatia's-Fantastic-Fun-Time-Show</v>
          </cell>
          <cell r="C1026" t="str">
            <v>Sissy Entertainment delivers a delicious cabaret that blends comedic monologue, song, and traditional sketch comedy.</v>
          </cell>
          <cell r="D1026">
            <v>2413</v>
          </cell>
          <cell r="E1026">
            <v>650</v>
          </cell>
          <cell r="F1026" t="str">
            <v>failed</v>
          </cell>
          <cell r="G1026" t="str">
            <v>CA</v>
          </cell>
          <cell r="H1026" t="str">
            <v>CAD</v>
          </cell>
          <cell r="I1026">
            <v>1409376600</v>
          </cell>
          <cell r="J1026">
            <v>1405957098</v>
          </cell>
          <cell r="K1026" t="b">
            <v>0</v>
          </cell>
          <cell r="L1026">
            <v>14</v>
          </cell>
          <cell r="M1026" t="b">
            <v>0</v>
          </cell>
          <cell r="N1026" t="str">
            <v>theater/plays</v>
          </cell>
          <cell r="O1026">
            <v>27</v>
          </cell>
          <cell r="P1026">
            <v>46.43</v>
          </cell>
        </row>
        <row r="1027">
          <cell r="B1027" t="str">
            <v>a feminine ending, brought to you by the East End Theatre Co</v>
          </cell>
          <cell r="C1027" t="str">
            <v>A funny, moving, witty piece about a girl, her oboe, and her dreams.</v>
          </cell>
          <cell r="D1027">
            <v>2000</v>
          </cell>
          <cell r="E1027">
            <v>11</v>
          </cell>
          <cell r="F1027" t="str">
            <v>failed</v>
          </cell>
          <cell r="G1027" t="str">
            <v>US</v>
          </cell>
          <cell r="H1027" t="str">
            <v>USD</v>
          </cell>
          <cell r="I1027">
            <v>1458703740</v>
          </cell>
          <cell r="J1027">
            <v>1454453021</v>
          </cell>
          <cell r="K1027" t="b">
            <v>0</v>
          </cell>
          <cell r="L1027">
            <v>2</v>
          </cell>
          <cell r="M1027" t="b">
            <v>0</v>
          </cell>
          <cell r="N1027" t="str">
            <v>theater/plays</v>
          </cell>
          <cell r="O1027">
            <v>1</v>
          </cell>
          <cell r="P1027">
            <v>5.5</v>
          </cell>
        </row>
        <row r="1028">
          <cell r="B1028" t="str">
            <v>RUSSIAN PLAY "HOW TO BE BRAVE"</v>
          </cell>
          <cell r="C1028" t="str">
            <v>What do you know about Russian Culture? Our project helps the American children to find out about Russian literature.</v>
          </cell>
          <cell r="D1028">
            <v>2000</v>
          </cell>
          <cell r="E1028">
            <v>251</v>
          </cell>
          <cell r="F1028" t="str">
            <v>failed</v>
          </cell>
          <cell r="G1028" t="str">
            <v>US</v>
          </cell>
          <cell r="H1028" t="str">
            <v>USD</v>
          </cell>
          <cell r="I1028">
            <v>1466278339</v>
          </cell>
          <cell r="J1028">
            <v>1463686339</v>
          </cell>
          <cell r="K1028" t="b">
            <v>0</v>
          </cell>
          <cell r="L1028">
            <v>5</v>
          </cell>
          <cell r="M1028" t="b">
            <v>0</v>
          </cell>
          <cell r="N1028" t="str">
            <v>theater/plays</v>
          </cell>
          <cell r="O1028">
            <v>13</v>
          </cell>
          <cell r="P1028">
            <v>50.2</v>
          </cell>
        </row>
        <row r="1029">
          <cell r="B1029" t="str">
            <v>Popinjay Productions' The Odyssey</v>
          </cell>
          <cell r="C1029" t="str">
            <v>We are devising a vibrant new adaptation of Homer's The Odyssey featuring dynamic storytelling, stunning visuals and original music.</v>
          </cell>
          <cell r="D1029">
            <v>2000</v>
          </cell>
          <cell r="E1029">
            <v>542</v>
          </cell>
          <cell r="F1029" t="str">
            <v>failed</v>
          </cell>
          <cell r="G1029" t="str">
            <v>GB</v>
          </cell>
          <cell r="H1029" t="str">
            <v>GBP</v>
          </cell>
          <cell r="I1029">
            <v>1488114358</v>
          </cell>
          <cell r="J1029">
            <v>1485522358</v>
          </cell>
          <cell r="K1029" t="b">
            <v>0</v>
          </cell>
          <cell r="L1029">
            <v>14</v>
          </cell>
          <cell r="M1029" t="b">
            <v>0</v>
          </cell>
          <cell r="N1029" t="str">
            <v>theater/plays</v>
          </cell>
          <cell r="O1029">
            <v>27</v>
          </cell>
          <cell r="P1029">
            <v>38.71</v>
          </cell>
        </row>
        <row r="1030">
          <cell r="B1030" t="str">
            <v>Sherri's Playhouse Present's A Heavenly Hand!</v>
          </cell>
          <cell r="C1030" t="str">
            <v>A romantic comedy about a girl trying to figure out what to do with her life and an angel who comes to help her.</v>
          </cell>
          <cell r="D1030">
            <v>8000</v>
          </cell>
          <cell r="E1030">
            <v>118</v>
          </cell>
          <cell r="F1030" t="str">
            <v>failed</v>
          </cell>
          <cell r="G1030" t="str">
            <v>US</v>
          </cell>
          <cell r="H1030" t="str">
            <v>USD</v>
          </cell>
          <cell r="I1030">
            <v>1420413960</v>
          </cell>
          <cell r="J1030">
            <v>1417651630</v>
          </cell>
          <cell r="K1030" t="b">
            <v>0</v>
          </cell>
          <cell r="L1030">
            <v>9</v>
          </cell>
          <cell r="M1030" t="b">
            <v>0</v>
          </cell>
          <cell r="N1030" t="str">
            <v>theater/plays</v>
          </cell>
          <cell r="O1030">
            <v>1</v>
          </cell>
          <cell r="P1030">
            <v>13.11</v>
          </cell>
        </row>
        <row r="1031">
          <cell r="B1031" t="str">
            <v>Something Wicked This Way Comes</v>
          </cell>
          <cell r="C1031" t="str">
            <v>Will Power Troupe is the only US group invited to perform in London's Shakespeare Festival. We need your help to bring the USA to UK!</v>
          </cell>
          <cell r="D1031">
            <v>15000</v>
          </cell>
          <cell r="E1031">
            <v>2524</v>
          </cell>
          <cell r="F1031" t="str">
            <v>failed</v>
          </cell>
          <cell r="G1031" t="str">
            <v>US</v>
          </cell>
          <cell r="H1031" t="str">
            <v>USD</v>
          </cell>
          <cell r="I1031">
            <v>1439662344</v>
          </cell>
          <cell r="J1031">
            <v>1434478344</v>
          </cell>
          <cell r="K1031" t="b">
            <v>0</v>
          </cell>
          <cell r="L1031">
            <v>8</v>
          </cell>
          <cell r="M1031" t="b">
            <v>0</v>
          </cell>
          <cell r="N1031" t="str">
            <v>theater/plays</v>
          </cell>
          <cell r="O1031">
            <v>17</v>
          </cell>
          <cell r="P1031">
            <v>315.5</v>
          </cell>
        </row>
        <row r="1032">
          <cell r="B1032" t="str">
            <v>Out of the Box: A Mime Story</v>
          </cell>
          <cell r="C1032" t="str">
            <v>A comedy about a mime who dreams of becoming a stand up comedian.</v>
          </cell>
          <cell r="D1032">
            <v>800</v>
          </cell>
          <cell r="E1032">
            <v>260</v>
          </cell>
          <cell r="F1032" t="str">
            <v>failed</v>
          </cell>
          <cell r="G1032" t="str">
            <v>US</v>
          </cell>
          <cell r="H1032" t="str">
            <v>USD</v>
          </cell>
          <cell r="I1032">
            <v>1427086740</v>
          </cell>
          <cell r="J1032">
            <v>1424488244</v>
          </cell>
          <cell r="K1032" t="b">
            <v>0</v>
          </cell>
          <cell r="L1032">
            <v>7</v>
          </cell>
          <cell r="M1032" t="b">
            <v>0</v>
          </cell>
          <cell r="N1032" t="str">
            <v>theater/plays</v>
          </cell>
          <cell r="O1032">
            <v>33</v>
          </cell>
          <cell r="P1032">
            <v>37.14</v>
          </cell>
        </row>
        <row r="1033">
          <cell r="B1033" t="str">
            <v>The Sea Horse, presented by Different Stages</v>
          </cell>
          <cell r="C1033" t="str">
            <v>Saloon owner Gertude Blum mistrusts all men and scorns love, but sailor Harry Bales' romantic dreams force her to face her tragic past.</v>
          </cell>
          <cell r="D1033">
            <v>1000</v>
          </cell>
          <cell r="E1033">
            <v>0</v>
          </cell>
          <cell r="F1033" t="str">
            <v>failed</v>
          </cell>
          <cell r="G1033" t="str">
            <v>US</v>
          </cell>
          <cell r="H1033" t="str">
            <v>USD</v>
          </cell>
          <cell r="I1033">
            <v>1408863600</v>
          </cell>
          <cell r="J1033">
            <v>1408203557</v>
          </cell>
          <cell r="K1033" t="b">
            <v>0</v>
          </cell>
          <cell r="L1033">
            <v>0</v>
          </cell>
          <cell r="M1033" t="b">
            <v>0</v>
          </cell>
          <cell r="N1033" t="str">
            <v>theater/plays</v>
          </cell>
          <cell r="O1033">
            <v>0</v>
          </cell>
          <cell r="P1033">
            <v>0</v>
          </cell>
        </row>
        <row r="1034">
          <cell r="B1034" t="str">
            <v>MY PRIVATE REVOLUTION</v>
          </cell>
          <cell r="C1034" t="str">
            <v>An inspiring story of a young girl's journey from childhood to adulthood told through monologue, dialogue, poetry and music and dance.</v>
          </cell>
          <cell r="D1034">
            <v>50000</v>
          </cell>
          <cell r="E1034">
            <v>10775</v>
          </cell>
          <cell r="F1034" t="str">
            <v>failed</v>
          </cell>
          <cell r="G1034" t="str">
            <v>US</v>
          </cell>
          <cell r="H1034" t="str">
            <v>USD</v>
          </cell>
          <cell r="I1034">
            <v>1404194400</v>
          </cell>
          <cell r="J1034">
            <v>1400600840</v>
          </cell>
          <cell r="K1034" t="b">
            <v>0</v>
          </cell>
          <cell r="L1034">
            <v>84</v>
          </cell>
          <cell r="M1034" t="b">
            <v>0</v>
          </cell>
          <cell r="N1034" t="str">
            <v>theater/plays</v>
          </cell>
          <cell r="O1034">
            <v>22</v>
          </cell>
          <cell r="P1034">
            <v>128.27000000000001</v>
          </cell>
        </row>
        <row r="1035">
          <cell r="B1035" t="str">
            <v>MADE-UP: A Sitcom Theater Special</v>
          </cell>
          <cell r="C1035" t="str">
            <v>Ryan and Vanessa are hosting Christmas for the first time but instead of a happy celebration, they get a hilarious survival situation.</v>
          </cell>
          <cell r="D1035">
            <v>15000</v>
          </cell>
          <cell r="E1035">
            <v>520</v>
          </cell>
          <cell r="F1035" t="str">
            <v>failed</v>
          </cell>
          <cell r="G1035" t="str">
            <v>US</v>
          </cell>
          <cell r="H1035" t="str">
            <v>USD</v>
          </cell>
          <cell r="I1035">
            <v>1481000340</v>
          </cell>
          <cell r="J1035">
            <v>1478386812</v>
          </cell>
          <cell r="K1035" t="b">
            <v>0</v>
          </cell>
          <cell r="L1035">
            <v>11</v>
          </cell>
          <cell r="M1035" t="b">
            <v>0</v>
          </cell>
          <cell r="N1035" t="str">
            <v>theater/plays</v>
          </cell>
          <cell r="O1035">
            <v>3</v>
          </cell>
          <cell r="P1035">
            <v>47.27</v>
          </cell>
        </row>
        <row r="1036">
          <cell r="B1036" t="str">
            <v>Vestige</v>
          </cell>
          <cell r="C1036" t="str">
            <v>A Transgender makeup artist calls into question the loyalty of her best friend in a 1980's circus while dealing with her dying mother.</v>
          </cell>
          <cell r="D1036">
            <v>1000</v>
          </cell>
          <cell r="E1036">
            <v>50</v>
          </cell>
          <cell r="F1036" t="str">
            <v>failed</v>
          </cell>
          <cell r="G1036" t="str">
            <v>US</v>
          </cell>
          <cell r="H1036" t="str">
            <v>USD</v>
          </cell>
          <cell r="I1036">
            <v>1425103218</v>
          </cell>
          <cell r="J1036">
            <v>1422424818</v>
          </cell>
          <cell r="K1036" t="b">
            <v>0</v>
          </cell>
          <cell r="L1036">
            <v>1</v>
          </cell>
          <cell r="M1036" t="b">
            <v>0</v>
          </cell>
          <cell r="N1036" t="str">
            <v>theater/plays</v>
          </cell>
          <cell r="O1036">
            <v>5</v>
          </cell>
          <cell r="P1036">
            <v>50</v>
          </cell>
        </row>
        <row r="1037">
          <cell r="B1037" t="str">
            <v>Yorick and Company</v>
          </cell>
          <cell r="C1037" t="str">
            <v>Yorick and Co. is a comedy about a struggling theatre company whose mysterious benefactor starts haunting the show!</v>
          </cell>
          <cell r="D1037">
            <v>1600</v>
          </cell>
          <cell r="E1037">
            <v>170</v>
          </cell>
          <cell r="F1037" t="str">
            <v>failed</v>
          </cell>
          <cell r="G1037" t="str">
            <v>US</v>
          </cell>
          <cell r="H1037" t="str">
            <v>USD</v>
          </cell>
          <cell r="I1037">
            <v>1402979778</v>
          </cell>
          <cell r="J1037">
            <v>1401770178</v>
          </cell>
          <cell r="K1037" t="b">
            <v>0</v>
          </cell>
          <cell r="L1037">
            <v>4</v>
          </cell>
          <cell r="M1037" t="b">
            <v>0</v>
          </cell>
          <cell r="N1037" t="str">
            <v>theater/plays</v>
          </cell>
          <cell r="O1037">
            <v>11</v>
          </cell>
          <cell r="P1037">
            <v>42.5</v>
          </cell>
        </row>
        <row r="1038">
          <cell r="B1038" t="str">
            <v>Terry Pratchett's Wyrd Sisters at Paeroa Little Theatre</v>
          </cell>
          <cell r="C1038" t="str">
            <v>Help us to put on a production of Terry Pratchett's Wyrd Sisters, an ambitions show for our theatre but one I believe we can do.</v>
          </cell>
          <cell r="D1038">
            <v>2500</v>
          </cell>
          <cell r="E1038">
            <v>440</v>
          </cell>
          <cell r="F1038" t="str">
            <v>failed</v>
          </cell>
          <cell r="G1038" t="str">
            <v>NZ</v>
          </cell>
          <cell r="H1038" t="str">
            <v>NZD</v>
          </cell>
          <cell r="I1038">
            <v>1420750683</v>
          </cell>
          <cell r="J1038">
            <v>1418158683</v>
          </cell>
          <cell r="K1038" t="b">
            <v>0</v>
          </cell>
          <cell r="L1038">
            <v>10</v>
          </cell>
          <cell r="M1038" t="b">
            <v>0</v>
          </cell>
          <cell r="N1038" t="str">
            <v>theater/plays</v>
          </cell>
          <cell r="O1038">
            <v>18</v>
          </cell>
          <cell r="P1038">
            <v>44</v>
          </cell>
        </row>
        <row r="1039">
          <cell r="B1039" t="str">
            <v>The Return of The Walthamstow Mysteries</v>
          </cell>
          <cell r="C1039" t="str">
            <v>'Somewhere you know, nowhere you've been' a theatrical 
re-imagining of Walthamstowâ€™s past acted out beneath big skies in the marshes.</v>
          </cell>
          <cell r="D1039">
            <v>2500</v>
          </cell>
          <cell r="E1039">
            <v>814</v>
          </cell>
          <cell r="F1039" t="str">
            <v>failed</v>
          </cell>
          <cell r="G1039" t="str">
            <v>GB</v>
          </cell>
          <cell r="H1039" t="str">
            <v>GBP</v>
          </cell>
          <cell r="I1039">
            <v>1439827200</v>
          </cell>
          <cell r="J1039">
            <v>1436355270</v>
          </cell>
          <cell r="K1039" t="b">
            <v>0</v>
          </cell>
          <cell r="L1039">
            <v>16</v>
          </cell>
          <cell r="M1039" t="b">
            <v>0</v>
          </cell>
          <cell r="N1039" t="str">
            <v>theater/plays</v>
          </cell>
          <cell r="O1039">
            <v>33</v>
          </cell>
          <cell r="P1039">
            <v>50.88</v>
          </cell>
        </row>
        <row r="1040">
          <cell r="B1040" t="str">
            <v>RAIN | a theatrical production of life-changing proportions</v>
          </cell>
          <cell r="C1040" t="str">
            <v>More than just a play, RAIN is an outreach to hurting people who feel disengaged or rejected by others.</v>
          </cell>
          <cell r="D1040">
            <v>10000</v>
          </cell>
          <cell r="E1040">
            <v>125</v>
          </cell>
          <cell r="F1040" t="str">
            <v>failed</v>
          </cell>
          <cell r="G1040" t="str">
            <v>US</v>
          </cell>
          <cell r="H1040" t="str">
            <v>USD</v>
          </cell>
          <cell r="I1040">
            <v>1407868561</v>
          </cell>
          <cell r="J1040">
            <v>1406140561</v>
          </cell>
          <cell r="K1040" t="b">
            <v>0</v>
          </cell>
          <cell r="L1040">
            <v>2</v>
          </cell>
          <cell r="M1040" t="b">
            <v>0</v>
          </cell>
          <cell r="N1040" t="str">
            <v>theater/plays</v>
          </cell>
          <cell r="O1040">
            <v>1</v>
          </cell>
          <cell r="P1040">
            <v>62.5</v>
          </cell>
        </row>
        <row r="1041">
          <cell r="B1041" t="str">
            <v>HUB Theatre Group presents John Logan's RED</v>
          </cell>
          <cell r="C1041" t="str">
            <v>HUB Theatre Group collaborates with local artists to present John Logan's RED to the community.</v>
          </cell>
          <cell r="D1041">
            <v>2500</v>
          </cell>
          <cell r="E1041">
            <v>135</v>
          </cell>
          <cell r="F1041" t="str">
            <v>failed</v>
          </cell>
          <cell r="G1041" t="str">
            <v>US</v>
          </cell>
          <cell r="H1041" t="str">
            <v>USD</v>
          </cell>
          <cell r="I1041">
            <v>1433988791</v>
          </cell>
          <cell r="J1041">
            <v>1431396791</v>
          </cell>
          <cell r="K1041" t="b">
            <v>0</v>
          </cell>
          <cell r="L1041">
            <v>5</v>
          </cell>
          <cell r="M1041" t="b">
            <v>0</v>
          </cell>
          <cell r="N1041" t="str">
            <v>theater/plays</v>
          </cell>
          <cell r="O1041">
            <v>5</v>
          </cell>
          <cell r="P1041">
            <v>27</v>
          </cell>
        </row>
        <row r="1042">
          <cell r="B1042" t="str">
            <v>De Lewe: A Youth Movement(Traveling Show)</v>
          </cell>
          <cell r="C1042" t="str">
            <v>"De Lewe" deals with the critical issues within today's youth. It reminds us that standing together is stronger than falling apart.</v>
          </cell>
          <cell r="D1042">
            <v>3000</v>
          </cell>
          <cell r="E1042">
            <v>25</v>
          </cell>
          <cell r="F1042" t="str">
            <v>failed</v>
          </cell>
          <cell r="G1042" t="str">
            <v>US</v>
          </cell>
          <cell r="H1042" t="str">
            <v>USD</v>
          </cell>
          <cell r="I1042">
            <v>1450554599</v>
          </cell>
          <cell r="J1042">
            <v>1447098599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theater/plays</v>
          </cell>
          <cell r="O1042">
            <v>1</v>
          </cell>
          <cell r="P1042">
            <v>25</v>
          </cell>
        </row>
        <row r="1043">
          <cell r="B1043" t="str">
            <v>Over Here Theatre/Scotchbonnet present: Love, Sex and Apps</v>
          </cell>
          <cell r="C1043" t="str">
            <v>Love, Sex and Apps is a double bill exploring the way in which we are both connected and disconnected with those around us.</v>
          </cell>
          <cell r="D1043">
            <v>3000</v>
          </cell>
          <cell r="E1043">
            <v>1465</v>
          </cell>
          <cell r="F1043" t="str">
            <v>failed</v>
          </cell>
          <cell r="G1043" t="str">
            <v>GB</v>
          </cell>
          <cell r="H1043" t="str">
            <v>GBP</v>
          </cell>
          <cell r="I1043">
            <v>1479125642</v>
          </cell>
          <cell r="J1043">
            <v>1476962042</v>
          </cell>
          <cell r="K1043" t="b">
            <v>0</v>
          </cell>
          <cell r="L1043">
            <v>31</v>
          </cell>
          <cell r="M1043" t="b">
            <v>0</v>
          </cell>
          <cell r="N1043" t="str">
            <v>theater/plays</v>
          </cell>
          <cell r="O1043">
            <v>49</v>
          </cell>
          <cell r="P1043">
            <v>47.26</v>
          </cell>
        </row>
        <row r="1044">
          <cell r="B1044" t="str">
            <v>Know Thy Law</v>
          </cell>
          <cell r="C1044" t="str">
            <v>Based on the novel â€œKnow Thy Lawâ€, this powerful play gives the insight and understanding of the power of knowing the law of the land.</v>
          </cell>
          <cell r="D1044">
            <v>1500</v>
          </cell>
          <cell r="E1044">
            <v>0</v>
          </cell>
          <cell r="F1044" t="str">
            <v>failed</v>
          </cell>
          <cell r="G1044" t="str">
            <v>US</v>
          </cell>
          <cell r="H1044" t="str">
            <v>USD</v>
          </cell>
          <cell r="I1044">
            <v>1439581080</v>
          </cell>
          <cell r="J1044">
            <v>1435709765</v>
          </cell>
          <cell r="K1044" t="b">
            <v>0</v>
          </cell>
          <cell r="L1044">
            <v>0</v>
          </cell>
          <cell r="M1044" t="b">
            <v>0</v>
          </cell>
          <cell r="N1044" t="str">
            <v>theater/plays</v>
          </cell>
          <cell r="O1044">
            <v>0</v>
          </cell>
          <cell r="P1044">
            <v>0</v>
          </cell>
        </row>
        <row r="1045">
          <cell r="B1045" t="str">
            <v>Black America from Prophets to Pimps</v>
          </cell>
          <cell r="C1045" t="str">
            <v>A play that will cover 4000 years of black history.</v>
          </cell>
          <cell r="D1045">
            <v>10000</v>
          </cell>
          <cell r="E1045">
            <v>3</v>
          </cell>
          <cell r="F1045" t="str">
            <v>failed</v>
          </cell>
          <cell r="G1045" t="str">
            <v>US</v>
          </cell>
          <cell r="H1045" t="str">
            <v>USD</v>
          </cell>
          <cell r="I1045">
            <v>1429074240</v>
          </cell>
          <cell r="J1045">
            <v>1427866200</v>
          </cell>
          <cell r="K1045" t="b">
            <v>0</v>
          </cell>
          <cell r="L1045">
            <v>2</v>
          </cell>
          <cell r="M1045" t="b">
            <v>0</v>
          </cell>
          <cell r="N1045" t="str">
            <v>theater/plays</v>
          </cell>
          <cell r="O1045">
            <v>0</v>
          </cell>
          <cell r="P1045">
            <v>1.5</v>
          </cell>
        </row>
        <row r="1046">
          <cell r="B1046" t="str">
            <v>Antonym Theatre - "STAIRCASES"</v>
          </cell>
          <cell r="C1046" t="str">
            <v>"STAIRCASES" is a piece of collaborative new writing exploring 'L'esprit de l'escalier', or the conversations you wish you could have.</v>
          </cell>
          <cell r="D1046">
            <v>1500</v>
          </cell>
          <cell r="E1046">
            <v>173</v>
          </cell>
          <cell r="F1046" t="str">
            <v>failed</v>
          </cell>
          <cell r="G1046" t="str">
            <v>GB</v>
          </cell>
          <cell r="H1046" t="str">
            <v>GBP</v>
          </cell>
          <cell r="I1046">
            <v>1434063600</v>
          </cell>
          <cell r="J1046">
            <v>1430405903</v>
          </cell>
          <cell r="K1046" t="b">
            <v>0</v>
          </cell>
          <cell r="L1046">
            <v>7</v>
          </cell>
          <cell r="M1046" t="b">
            <v>0</v>
          </cell>
          <cell r="N1046" t="str">
            <v>theater/plays</v>
          </cell>
          <cell r="O1046">
            <v>12</v>
          </cell>
          <cell r="P1046">
            <v>24.71</v>
          </cell>
        </row>
        <row r="1047">
          <cell r="B1047" t="str">
            <v>First Draft Theatre</v>
          </cell>
          <cell r="C1047" t="str">
            <v>We will workshop, stage and develop new writing, devised work and adaptations. A joyful leap into the possibilities of an idea!</v>
          </cell>
          <cell r="D1047">
            <v>1500</v>
          </cell>
          <cell r="E1047">
            <v>1010</v>
          </cell>
          <cell r="F1047" t="str">
            <v>failed</v>
          </cell>
          <cell r="G1047" t="str">
            <v>GB</v>
          </cell>
          <cell r="H1047" t="str">
            <v>GBP</v>
          </cell>
          <cell r="I1047">
            <v>1435325100</v>
          </cell>
          <cell r="J1047">
            <v>1432072893</v>
          </cell>
          <cell r="K1047" t="b">
            <v>0</v>
          </cell>
          <cell r="L1047">
            <v>16</v>
          </cell>
          <cell r="M1047" t="b">
            <v>0</v>
          </cell>
          <cell r="N1047" t="str">
            <v>theater/plays</v>
          </cell>
          <cell r="O1047">
            <v>67</v>
          </cell>
          <cell r="P1047">
            <v>63.13</v>
          </cell>
        </row>
        <row r="1048">
          <cell r="B1048" t="str">
            <v>Burqa&amp;Rifle: A Drama: Two Women, Two Cultues, Two Histories</v>
          </cell>
          <cell r="C1048" t="str">
            <v>Burqa&amp;Rifle dramatizes the  encounter between two women -- a vigilante and a convert to Islam.</v>
          </cell>
          <cell r="D1048">
            <v>1000</v>
          </cell>
          <cell r="E1048">
            <v>153</v>
          </cell>
          <cell r="F1048" t="str">
            <v>failed</v>
          </cell>
          <cell r="G1048" t="str">
            <v>US</v>
          </cell>
          <cell r="H1048" t="str">
            <v>USD</v>
          </cell>
          <cell r="I1048">
            <v>1414354080</v>
          </cell>
          <cell r="J1048">
            <v>1411587606</v>
          </cell>
          <cell r="K1048" t="b">
            <v>0</v>
          </cell>
          <cell r="L1048">
            <v>4</v>
          </cell>
          <cell r="M1048" t="b">
            <v>0</v>
          </cell>
          <cell r="N1048" t="str">
            <v>theater/plays</v>
          </cell>
          <cell r="O1048">
            <v>15</v>
          </cell>
          <cell r="P1048">
            <v>38.25</v>
          </cell>
        </row>
        <row r="1049">
          <cell r="B1049" t="str">
            <v>Unconscious Subconscious</v>
          </cell>
          <cell r="C1049" t="str">
            <v>Death splits apart twin brothers in a questionable car accident. They shared dreams, and now they must share trials in the unknown.</v>
          </cell>
          <cell r="D1049">
            <v>750</v>
          </cell>
          <cell r="E1049">
            <v>65</v>
          </cell>
          <cell r="F1049" t="str">
            <v>failed</v>
          </cell>
          <cell r="G1049" t="str">
            <v>US</v>
          </cell>
          <cell r="H1049" t="str">
            <v>USD</v>
          </cell>
          <cell r="I1049">
            <v>1406603696</v>
          </cell>
          <cell r="J1049">
            <v>1405307696</v>
          </cell>
          <cell r="K1049" t="b">
            <v>0</v>
          </cell>
          <cell r="L1049">
            <v>4</v>
          </cell>
          <cell r="M1049" t="b">
            <v>0</v>
          </cell>
          <cell r="N1049" t="str">
            <v>theater/plays</v>
          </cell>
          <cell r="O1049">
            <v>9</v>
          </cell>
          <cell r="P1049">
            <v>16.25</v>
          </cell>
        </row>
        <row r="1050">
          <cell r="B1050" t="str">
            <v>Woman2Woman</v>
          </cell>
          <cell r="C1050" t="str">
            <v>I am trying to put on a gospel comedy stage play that is full of laughter and life lessons as well that will change your life forever,</v>
          </cell>
          <cell r="D1050">
            <v>60000</v>
          </cell>
          <cell r="E1050">
            <v>135</v>
          </cell>
          <cell r="F1050" t="str">
            <v>failed</v>
          </cell>
          <cell r="G1050" t="str">
            <v>US</v>
          </cell>
          <cell r="H1050" t="str">
            <v>USD</v>
          </cell>
          <cell r="I1050">
            <v>1410424642</v>
          </cell>
          <cell r="J1050">
            <v>1407832642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theater/plays</v>
          </cell>
          <cell r="O1050">
            <v>0</v>
          </cell>
          <cell r="P1050">
            <v>33.75</v>
          </cell>
        </row>
        <row r="1051">
          <cell r="B1051" t="str">
            <v>"SHERLOCK HOLMES AND THE SCARLET AVENGER"</v>
          </cell>
          <cell r="C1051" t="str">
            <v>Join Sherlock Holmes and Dr. Watson as the first adventure together is dramatized live on-stage!  The game is afoot!</v>
          </cell>
          <cell r="D1051">
            <v>6000</v>
          </cell>
          <cell r="E1051">
            <v>185</v>
          </cell>
          <cell r="F1051" t="str">
            <v>failed</v>
          </cell>
          <cell r="G1051" t="str">
            <v>US</v>
          </cell>
          <cell r="H1051" t="str">
            <v>USD</v>
          </cell>
          <cell r="I1051">
            <v>1441649397</v>
          </cell>
          <cell r="J1051">
            <v>1439057397</v>
          </cell>
          <cell r="K1051" t="b">
            <v>0</v>
          </cell>
          <cell r="L1051">
            <v>3</v>
          </cell>
          <cell r="M1051" t="b">
            <v>0</v>
          </cell>
          <cell r="N1051" t="str">
            <v>theater/plays</v>
          </cell>
          <cell r="O1051">
            <v>3</v>
          </cell>
          <cell r="P1051">
            <v>61.67</v>
          </cell>
        </row>
        <row r="1052">
          <cell r="B1052" t="str">
            <v>Ministers of Grace</v>
          </cell>
          <cell r="C1052" t="str">
            <v>â€˜Ministers of Graceâ€™ imagines what the movie Ghostbusters would be like if written by William Shakespeare.</v>
          </cell>
          <cell r="D1052">
            <v>8000</v>
          </cell>
          <cell r="E1052">
            <v>2993</v>
          </cell>
          <cell r="F1052" t="str">
            <v>failed</v>
          </cell>
          <cell r="G1052" t="str">
            <v>US</v>
          </cell>
          <cell r="H1052" t="str">
            <v>USD</v>
          </cell>
          <cell r="I1052">
            <v>1417033777</v>
          </cell>
          <cell r="J1052">
            <v>1414438177</v>
          </cell>
          <cell r="K1052" t="b">
            <v>0</v>
          </cell>
          <cell r="L1052">
            <v>36</v>
          </cell>
          <cell r="M1052" t="b">
            <v>0</v>
          </cell>
          <cell r="N1052" t="str">
            <v>theater/plays</v>
          </cell>
          <cell r="O1052">
            <v>37</v>
          </cell>
          <cell r="P1052">
            <v>83.14</v>
          </cell>
        </row>
        <row r="1053">
          <cell r="B1053" t="str">
            <v>JoLee Productions</v>
          </cell>
          <cell r="C1053" t="str">
            <v>Producing &amp; directing Jake's Women by Neil Simon opening July 9 and running through July 26 for Sonoma Arts Live</v>
          </cell>
          <cell r="D1053">
            <v>15000</v>
          </cell>
          <cell r="E1053">
            <v>1</v>
          </cell>
          <cell r="F1053" t="str">
            <v>failed</v>
          </cell>
          <cell r="G1053" t="str">
            <v>US</v>
          </cell>
          <cell r="H1053" t="str">
            <v>USD</v>
          </cell>
          <cell r="I1053">
            <v>1429936500</v>
          </cell>
          <cell r="J1053">
            <v>1424759330</v>
          </cell>
          <cell r="K1053" t="b">
            <v>0</v>
          </cell>
          <cell r="L1053">
            <v>1</v>
          </cell>
          <cell r="M1053" t="b">
            <v>0</v>
          </cell>
          <cell r="N1053" t="str">
            <v>theater/plays</v>
          </cell>
          <cell r="O1053">
            <v>0</v>
          </cell>
          <cell r="P1053">
            <v>1</v>
          </cell>
        </row>
        <row r="1054">
          <cell r="B1054" t="str">
            <v>The Great Gatsby at All-of-us Express Children's Theatre</v>
          </cell>
          <cell r="C1054" t="str">
            <v>â€œNo amount of fire or freshness can challenge what a man will store up in his ghostly heart.â€ â€“ The Great Gatsby</v>
          </cell>
          <cell r="D1054">
            <v>10000</v>
          </cell>
          <cell r="E1054">
            <v>1000</v>
          </cell>
          <cell r="F1054" t="str">
            <v>failed</v>
          </cell>
          <cell r="G1054" t="str">
            <v>US</v>
          </cell>
          <cell r="H1054" t="str">
            <v>USD</v>
          </cell>
          <cell r="I1054">
            <v>1448863449</v>
          </cell>
          <cell r="J1054">
            <v>1446267849</v>
          </cell>
          <cell r="K1054" t="b">
            <v>0</v>
          </cell>
          <cell r="L1054">
            <v>7</v>
          </cell>
          <cell r="M1054" t="b">
            <v>0</v>
          </cell>
          <cell r="N1054" t="str">
            <v>theater/plays</v>
          </cell>
          <cell r="O1054">
            <v>10</v>
          </cell>
          <cell r="P1054">
            <v>142.86000000000001</v>
          </cell>
        </row>
        <row r="1055">
          <cell r="B1055" t="str">
            <v>Support Catalan Drama: Skin in Flames, by Guillem Clua</v>
          </cell>
          <cell r="C1055" t="str">
            <v>Bots &amp; Barrals and StoneCrabs Theatre are excited to present the UK premiere of Guillem Clua's powerful Catalan drama Skin in Flames.</v>
          </cell>
          <cell r="D1055">
            <v>2500</v>
          </cell>
          <cell r="E1055">
            <v>909</v>
          </cell>
          <cell r="F1055" t="str">
            <v>failed</v>
          </cell>
          <cell r="G1055" t="str">
            <v>GB</v>
          </cell>
          <cell r="H1055" t="str">
            <v>GBP</v>
          </cell>
          <cell r="I1055">
            <v>1431298740</v>
          </cell>
          <cell r="J1055">
            <v>1429558756</v>
          </cell>
          <cell r="K1055" t="b">
            <v>0</v>
          </cell>
          <cell r="L1055">
            <v>27</v>
          </cell>
          <cell r="M1055" t="b">
            <v>0</v>
          </cell>
          <cell r="N1055" t="str">
            <v>theater/plays</v>
          </cell>
          <cell r="O1055">
            <v>36</v>
          </cell>
          <cell r="P1055">
            <v>33.67</v>
          </cell>
        </row>
        <row r="1056">
          <cell r="B1056" t="str">
            <v>Hardcross</v>
          </cell>
          <cell r="C1056" t="str">
            <v>Following the enormous success of Hardcross, we are looking for new ways to bring this wonderful play to a wider audience.</v>
          </cell>
          <cell r="D1056">
            <v>1500</v>
          </cell>
          <cell r="E1056">
            <v>5</v>
          </cell>
          <cell r="F1056" t="str">
            <v>failed</v>
          </cell>
          <cell r="G1056" t="str">
            <v>GB</v>
          </cell>
          <cell r="H1056" t="str">
            <v>GBP</v>
          </cell>
          <cell r="I1056">
            <v>1464824309</v>
          </cell>
          <cell r="J1056">
            <v>1462232309</v>
          </cell>
          <cell r="K1056" t="b">
            <v>0</v>
          </cell>
          <cell r="L1056">
            <v>1</v>
          </cell>
          <cell r="M1056" t="b">
            <v>0</v>
          </cell>
          <cell r="N1056" t="str">
            <v>theater/plays</v>
          </cell>
          <cell r="O1056">
            <v>0</v>
          </cell>
          <cell r="P1056">
            <v>5</v>
          </cell>
        </row>
        <row r="1057">
          <cell r="B1057" t="str">
            <v>Final exam</v>
          </cell>
          <cell r="C1057" t="str">
            <v>We're a small group of University students who need a little help making our final exam production the best product possible.</v>
          </cell>
          <cell r="D1057">
            <v>2000</v>
          </cell>
          <cell r="E1057">
            <v>0</v>
          </cell>
          <cell r="F1057" t="str">
            <v>failed</v>
          </cell>
          <cell r="G1057" t="str">
            <v>DK</v>
          </cell>
          <cell r="H1057" t="str">
            <v>DKK</v>
          </cell>
          <cell r="I1057">
            <v>1464952752</v>
          </cell>
          <cell r="J1057">
            <v>1462360752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theater/plays</v>
          </cell>
          <cell r="O1057">
            <v>0</v>
          </cell>
          <cell r="P1057">
            <v>0</v>
          </cell>
        </row>
        <row r="1058">
          <cell r="B1058" t="str">
            <v>Romeo and Juliet by Cry of Curs</v>
          </cell>
          <cell r="C1058" t="str">
            <v>We place the actors and script to the fore, with productions stripped down to barest level, aiming to make theatre accessible.</v>
          </cell>
          <cell r="D1058">
            <v>3500</v>
          </cell>
          <cell r="E1058">
            <v>10</v>
          </cell>
          <cell r="F1058" t="str">
            <v>failed</v>
          </cell>
          <cell r="G1058" t="str">
            <v>GB</v>
          </cell>
          <cell r="H1058" t="str">
            <v>GBP</v>
          </cell>
          <cell r="I1058">
            <v>1410439161</v>
          </cell>
          <cell r="J1058">
            <v>1407847161</v>
          </cell>
          <cell r="K1058" t="b">
            <v>0</v>
          </cell>
          <cell r="L1058">
            <v>1</v>
          </cell>
          <cell r="M1058" t="b">
            <v>0</v>
          </cell>
          <cell r="N1058" t="str">
            <v>theater/plays</v>
          </cell>
          <cell r="O1058">
            <v>0</v>
          </cell>
          <cell r="P1058">
            <v>10</v>
          </cell>
        </row>
        <row r="1059">
          <cell r="B1059" t="str">
            <v>The Singing Teacher</v>
          </cell>
          <cell r="C1059" t="str">
            <v>A fantastic new comedy coming to the West End 2014.  An Alan Ayckbourn meets Richard Curtis style comedy. Who knew singing was therapy!</v>
          </cell>
          <cell r="D1059">
            <v>60000</v>
          </cell>
          <cell r="E1059">
            <v>120</v>
          </cell>
          <cell r="F1059" t="str">
            <v>failed</v>
          </cell>
          <cell r="G1059" t="str">
            <v>GB</v>
          </cell>
          <cell r="H1059" t="str">
            <v>GBP</v>
          </cell>
          <cell r="I1059">
            <v>1407168000</v>
          </cell>
          <cell r="J1059">
            <v>1406131023</v>
          </cell>
          <cell r="K1059" t="b">
            <v>0</v>
          </cell>
          <cell r="L1059">
            <v>3</v>
          </cell>
          <cell r="M1059" t="b">
            <v>0</v>
          </cell>
          <cell r="N1059" t="str">
            <v>theater/plays</v>
          </cell>
          <cell r="O1059">
            <v>0</v>
          </cell>
          <cell r="P1059">
            <v>40</v>
          </cell>
        </row>
        <row r="1060">
          <cell r="B1060" t="str">
            <v>After The Blue</v>
          </cell>
          <cell r="C1060" t="str">
            <v>Two sisters living in a Cornish seaside town attempt to hide and escape from a life- circle of deceit, abuse, incest and revenge.</v>
          </cell>
          <cell r="D1060">
            <v>5000</v>
          </cell>
          <cell r="E1060">
            <v>90</v>
          </cell>
          <cell r="F1060" t="str">
            <v>failed</v>
          </cell>
          <cell r="G1060" t="str">
            <v>GB</v>
          </cell>
          <cell r="H1060" t="str">
            <v>GBP</v>
          </cell>
          <cell r="I1060">
            <v>1453075200</v>
          </cell>
          <cell r="J1060">
            <v>1450628773</v>
          </cell>
          <cell r="K1060" t="b">
            <v>0</v>
          </cell>
          <cell r="L1060">
            <v>3</v>
          </cell>
          <cell r="M1060" t="b">
            <v>0</v>
          </cell>
          <cell r="N1060" t="str">
            <v>theater/plays</v>
          </cell>
          <cell r="O1060">
            <v>2</v>
          </cell>
          <cell r="P1060">
            <v>30</v>
          </cell>
        </row>
        <row r="1061">
          <cell r="B1061" t="str">
            <v>'SCARAMOUCHE JONES'' by Justin Butcher</v>
          </cell>
          <cell r="C1061" t="str">
            <v>An enthralling tale charting the ecstasies and tragedies behind the seven white masks of centenarian clown,Scaramouche Jones.</v>
          </cell>
          <cell r="D1061">
            <v>2500</v>
          </cell>
          <cell r="E1061">
            <v>135</v>
          </cell>
          <cell r="F1061" t="str">
            <v>failed</v>
          </cell>
          <cell r="G1061" t="str">
            <v>GB</v>
          </cell>
          <cell r="H1061" t="str">
            <v>GBP</v>
          </cell>
          <cell r="I1061">
            <v>1479032260</v>
          </cell>
          <cell r="J1061">
            <v>1476436660</v>
          </cell>
          <cell r="K1061" t="b">
            <v>0</v>
          </cell>
          <cell r="L1061">
            <v>3</v>
          </cell>
          <cell r="M1061" t="b">
            <v>0</v>
          </cell>
          <cell r="N1061" t="str">
            <v>theater/plays</v>
          </cell>
          <cell r="O1061">
            <v>5</v>
          </cell>
          <cell r="P1061">
            <v>45</v>
          </cell>
        </row>
        <row r="1062">
          <cell r="B1062" t="str">
            <v>Shakespeare's R&amp;J - Chapel Lane Theatre Company</v>
          </cell>
          <cell r="C1062" t="str">
            <v>CLTC are crowdfunding for our latest production - Joe Calarco's brilliant adaptation of Shakespeare's most loved tragedy.</v>
          </cell>
          <cell r="D1062">
            <v>3000</v>
          </cell>
          <cell r="E1062">
            <v>0</v>
          </cell>
          <cell r="F1062" t="str">
            <v>failed</v>
          </cell>
          <cell r="G1062" t="str">
            <v>GB</v>
          </cell>
          <cell r="H1062" t="str">
            <v>GBP</v>
          </cell>
          <cell r="I1062">
            <v>1414346400</v>
          </cell>
          <cell r="J1062">
            <v>1413291655</v>
          </cell>
          <cell r="K1062" t="b">
            <v>0</v>
          </cell>
          <cell r="L1062">
            <v>0</v>
          </cell>
          <cell r="M1062" t="b">
            <v>0</v>
          </cell>
          <cell r="N1062" t="str">
            <v>theater/plays</v>
          </cell>
          <cell r="O1062">
            <v>0</v>
          </cell>
          <cell r="P1062">
            <v>0</v>
          </cell>
        </row>
        <row r="1063">
          <cell r="B1063" t="str">
            <v>Truth, Dare, Promise to be Faithful Stage Play</v>
          </cell>
          <cell r="C1063" t="str">
            <v>TDPF is a play about a woman named Lisa who devotes her life to her marriage and ministry â€”since it is a woman place says her husband.</v>
          </cell>
          <cell r="D1063">
            <v>750</v>
          </cell>
          <cell r="E1063">
            <v>61</v>
          </cell>
          <cell r="F1063" t="str">
            <v>failed</v>
          </cell>
          <cell r="G1063" t="str">
            <v>US</v>
          </cell>
          <cell r="H1063" t="str">
            <v>USD</v>
          </cell>
          <cell r="I1063">
            <v>1425337200</v>
          </cell>
          <cell r="J1063">
            <v>1421432810</v>
          </cell>
          <cell r="K1063" t="b">
            <v>0</v>
          </cell>
          <cell r="L1063">
            <v>6</v>
          </cell>
          <cell r="M1063" t="b">
            <v>0</v>
          </cell>
          <cell r="N1063" t="str">
            <v>theater/plays</v>
          </cell>
          <cell r="O1063">
            <v>8</v>
          </cell>
          <cell r="P1063">
            <v>10.17</v>
          </cell>
        </row>
        <row r="1064">
          <cell r="B1064" t="str">
            <v>Mrs Roosevelt Flies to London UK tour</v>
          </cell>
          <cell r="C1064" t="str">
            <v>Eleanor Roosevelt: Passionate campaigner for human rights, champion for peace, staunch supporter of FDR's policies, betrayed wife.</v>
          </cell>
          <cell r="D1064">
            <v>11500</v>
          </cell>
          <cell r="E1064">
            <v>1384</v>
          </cell>
          <cell r="F1064" t="str">
            <v>failed</v>
          </cell>
          <cell r="G1064" t="str">
            <v>GB</v>
          </cell>
          <cell r="H1064" t="str">
            <v>GBP</v>
          </cell>
          <cell r="I1064">
            <v>1428622271</v>
          </cell>
          <cell r="J1064">
            <v>1426203071</v>
          </cell>
          <cell r="K1064" t="b">
            <v>0</v>
          </cell>
          <cell r="L1064">
            <v>17</v>
          </cell>
          <cell r="M1064" t="b">
            <v>0</v>
          </cell>
          <cell r="N1064" t="str">
            <v>theater/plays</v>
          </cell>
          <cell r="O1064">
            <v>12</v>
          </cell>
          <cell r="P1064">
            <v>81.41</v>
          </cell>
        </row>
        <row r="1065">
          <cell r="B1065" t="str">
            <v>THE MAGIC OF LAUGHTER WITH REGGIE RICE'S #TEAMDREAMERS</v>
          </cell>
          <cell r="C1065" t="str">
            <v>Help Comedy Illusionist Reggie Rice spread the magic of laughter as he takes his award-winning illusion show to a town near you!</v>
          </cell>
          <cell r="D1065">
            <v>15000</v>
          </cell>
          <cell r="E1065">
            <v>2290</v>
          </cell>
          <cell r="F1065" t="str">
            <v>failed</v>
          </cell>
          <cell r="G1065" t="str">
            <v>US</v>
          </cell>
          <cell r="H1065" t="str">
            <v>USD</v>
          </cell>
          <cell r="I1065">
            <v>1403823722</v>
          </cell>
          <cell r="J1065">
            <v>1401231722</v>
          </cell>
          <cell r="K1065" t="b">
            <v>0</v>
          </cell>
          <cell r="L1065">
            <v>40</v>
          </cell>
          <cell r="M1065" t="b">
            <v>0</v>
          </cell>
          <cell r="N1065" t="str">
            <v>theater/plays</v>
          </cell>
          <cell r="O1065">
            <v>15</v>
          </cell>
          <cell r="P1065">
            <v>57.25</v>
          </cell>
        </row>
        <row r="1066">
          <cell r="B1066" t="str">
            <v>Help Save High School Theater</v>
          </cell>
          <cell r="C1066" t="str">
            <v>Help Save High School Theater Program
Your donations will be used to purchase props, build sets, and costumes.</v>
          </cell>
          <cell r="D1066">
            <v>150</v>
          </cell>
          <cell r="E1066">
            <v>15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1406753639</v>
          </cell>
          <cell r="J1066">
            <v>1404161639</v>
          </cell>
          <cell r="K1066" t="b">
            <v>0</v>
          </cell>
          <cell r="L1066">
            <v>3</v>
          </cell>
          <cell r="M1066" t="b">
            <v>0</v>
          </cell>
          <cell r="N1066" t="str">
            <v>theater/plays</v>
          </cell>
          <cell r="O1066">
            <v>10</v>
          </cell>
          <cell r="P1066">
            <v>5</v>
          </cell>
        </row>
        <row r="1067">
          <cell r="B1067" t="str">
            <v>Caryl Churchill's 'Top Girls' - NSW HSC Text</v>
          </cell>
          <cell r="C1067" t="str">
            <v>Producing syllabus-relevant theatre targeted to HSC students on the NSW Central Coast</v>
          </cell>
          <cell r="D1067">
            <v>5000</v>
          </cell>
          <cell r="E1067">
            <v>15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1419645748</v>
          </cell>
          <cell r="J1067">
            <v>1417053748</v>
          </cell>
          <cell r="K1067" t="b">
            <v>0</v>
          </cell>
          <cell r="L1067">
            <v>1</v>
          </cell>
          <cell r="M1067" t="b">
            <v>0</v>
          </cell>
          <cell r="N1067" t="str">
            <v>theater/plays</v>
          </cell>
          <cell r="O1067">
            <v>0</v>
          </cell>
          <cell r="P1067">
            <v>15</v>
          </cell>
        </row>
        <row r="1068">
          <cell r="B1068" t="str">
            <v>'Journey's End' Tour of Dorset commemorating WW1</v>
          </cell>
          <cell r="C1068" t="str">
            <v>Brand new graduate theater company 'FMP Theatre' proudly presents the definitive WW1 play, Journey's End, with a little help from you.</v>
          </cell>
          <cell r="D1068">
            <v>2500</v>
          </cell>
          <cell r="E1068">
            <v>25</v>
          </cell>
          <cell r="F1068" t="str">
            <v>failed</v>
          </cell>
          <cell r="G1068" t="str">
            <v>GB</v>
          </cell>
          <cell r="H1068" t="str">
            <v>GBP</v>
          </cell>
          <cell r="I1068">
            <v>1407565504</v>
          </cell>
          <cell r="J1068">
            <v>1404973504</v>
          </cell>
          <cell r="K1068" t="b">
            <v>0</v>
          </cell>
          <cell r="L1068">
            <v>2</v>
          </cell>
          <cell r="M1068" t="b">
            <v>0</v>
          </cell>
          <cell r="N1068" t="str">
            <v>theater/plays</v>
          </cell>
          <cell r="O1068">
            <v>1</v>
          </cell>
          <cell r="P1068">
            <v>12.5</v>
          </cell>
        </row>
        <row r="1069">
          <cell r="B1069" t="str">
            <v>CHARM by Philip Dawkins</v>
          </cell>
          <cell r="C1069" t="str">
            <v>"Charm" class is in session! Mama Darleena, a transgender African-American woman, shares rules for etiquette with her LGBTQ students.</v>
          </cell>
          <cell r="D1069">
            <v>5000</v>
          </cell>
          <cell r="E1069">
            <v>651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1444971540</v>
          </cell>
          <cell r="J1069">
            <v>1442593427</v>
          </cell>
          <cell r="K1069" t="b">
            <v>0</v>
          </cell>
          <cell r="L1069">
            <v>7</v>
          </cell>
          <cell r="M1069" t="b">
            <v>0</v>
          </cell>
          <cell r="N1069" t="str">
            <v>theater/plays</v>
          </cell>
          <cell r="O1069">
            <v>13</v>
          </cell>
          <cell r="P1069">
            <v>93</v>
          </cell>
        </row>
        <row r="1070">
          <cell r="B1070" t="str">
            <v>Comedy Of Errors: Antioch Community High School</v>
          </cell>
          <cell r="C1070" t="str">
            <v>We need to raise funds to bring this elaborate production to life with special FX makeup, highly detailed sets, and costumes.</v>
          </cell>
          <cell r="D1070">
            <v>20000</v>
          </cell>
          <cell r="E1070">
            <v>453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1474228265</v>
          </cell>
          <cell r="J1070">
            <v>1471636265</v>
          </cell>
          <cell r="K1070" t="b">
            <v>0</v>
          </cell>
          <cell r="L1070">
            <v>14</v>
          </cell>
          <cell r="M1070" t="b">
            <v>0</v>
          </cell>
          <cell r="N1070" t="str">
            <v>theater/plays</v>
          </cell>
          <cell r="O1070">
            <v>2</v>
          </cell>
          <cell r="P1070">
            <v>32.36</v>
          </cell>
        </row>
        <row r="1071">
          <cell r="B1071" t="str">
            <v>Foundry Theatre Brisbane</v>
          </cell>
          <cell r="C1071" t="str">
            <v>We are a new and exciting semi-pro  theatre company who will support &amp; hire local actors &amp; writers in Brisbane &amp; Queensland.</v>
          </cell>
          <cell r="D1071">
            <v>10000</v>
          </cell>
          <cell r="E1071">
            <v>0</v>
          </cell>
          <cell r="F1071" t="str">
            <v>failed</v>
          </cell>
          <cell r="G1071" t="str">
            <v>AU</v>
          </cell>
          <cell r="H1071" t="str">
            <v>AUD</v>
          </cell>
          <cell r="I1071">
            <v>1459490400</v>
          </cell>
          <cell r="J1071">
            <v>1457078868</v>
          </cell>
          <cell r="K1071" t="b">
            <v>0</v>
          </cell>
          <cell r="L1071">
            <v>0</v>
          </cell>
          <cell r="M1071" t="b">
            <v>0</v>
          </cell>
          <cell r="N1071" t="str">
            <v>theater/plays</v>
          </cell>
          <cell r="O1071">
            <v>0</v>
          </cell>
          <cell r="P1071">
            <v>0</v>
          </cell>
        </row>
        <row r="1072">
          <cell r="B1072" t="str">
            <v>Still I Weep</v>
          </cell>
          <cell r="C1072" t="str">
            <v>An original stage play designed to bring to light the long-term effects on adult survivors of childhood sexual abuse. We do survive!</v>
          </cell>
          <cell r="D1072">
            <v>8000</v>
          </cell>
          <cell r="E1072">
            <v>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1441510707</v>
          </cell>
          <cell r="J1072">
            <v>1439350707</v>
          </cell>
          <cell r="K1072" t="b">
            <v>0</v>
          </cell>
          <cell r="L1072">
            <v>0</v>
          </cell>
          <cell r="M1072" t="b">
            <v>0</v>
          </cell>
          <cell r="N1072" t="str">
            <v>theater/plays</v>
          </cell>
          <cell r="O1072">
            <v>0</v>
          </cell>
          <cell r="P1072">
            <v>0</v>
          </cell>
        </row>
        <row r="1073">
          <cell r="B1073" t="str">
            <v>Improv Patrol "The Gift of Your Story is Our Script"</v>
          </cell>
          <cell r="C1073" t="str">
            <v>Audience tell stories from their life chooses the improv actors to re-enact the story on the spot via song, dance and theatrics.</v>
          </cell>
          <cell r="D1073">
            <v>12000</v>
          </cell>
          <cell r="E1073">
            <v>1</v>
          </cell>
          <cell r="F1073" t="str">
            <v>failed</v>
          </cell>
          <cell r="G1073" t="str">
            <v>US</v>
          </cell>
          <cell r="H1073" t="str">
            <v>USD</v>
          </cell>
          <cell r="I1073">
            <v>1458097364</v>
          </cell>
          <cell r="J1073">
            <v>1455508964</v>
          </cell>
          <cell r="K1073" t="b">
            <v>0</v>
          </cell>
          <cell r="L1073">
            <v>1</v>
          </cell>
          <cell r="M1073" t="b">
            <v>0</v>
          </cell>
          <cell r="N1073" t="str">
            <v>theater/plays</v>
          </cell>
          <cell r="O1073">
            <v>0</v>
          </cell>
          <cell r="P1073">
            <v>1</v>
          </cell>
        </row>
        <row r="1074">
          <cell r="B1074" t="str">
            <v>Three for 5: A King's Story</v>
          </cell>
          <cell r="C1074" t="str">
            <v>Presenting the complete three part of writer/director Ty Foard's "A King's Story" ...a dramatic artistic one director play festival</v>
          </cell>
          <cell r="D1074">
            <v>7000</v>
          </cell>
          <cell r="E1074">
            <v>1102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1468716180</v>
          </cell>
          <cell r="J1074">
            <v>1466205262</v>
          </cell>
          <cell r="K1074" t="b">
            <v>0</v>
          </cell>
          <cell r="L1074">
            <v>12</v>
          </cell>
          <cell r="M1074" t="b">
            <v>0</v>
          </cell>
          <cell r="N1074" t="str">
            <v>theater/plays</v>
          </cell>
          <cell r="O1074">
            <v>16</v>
          </cell>
          <cell r="P1074">
            <v>91.83</v>
          </cell>
        </row>
        <row r="1075">
          <cell r="B1075" t="str">
            <v>"A Measure of Normalcy"</v>
          </cell>
          <cell r="C1075" t="str">
            <v>Lost youth and lost souls struggle to find meaning amid dingy basements, vanishing malls, and a bleak Midwestern summer.</v>
          </cell>
          <cell r="D1075">
            <v>5000</v>
          </cell>
          <cell r="E1075">
            <v>550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1443704400</v>
          </cell>
          <cell r="J1075">
            <v>1439827639</v>
          </cell>
          <cell r="K1075" t="b">
            <v>0</v>
          </cell>
          <cell r="L1075">
            <v>12</v>
          </cell>
          <cell r="M1075" t="b">
            <v>0</v>
          </cell>
          <cell r="N1075" t="str">
            <v>theater/plays</v>
          </cell>
          <cell r="O1075">
            <v>11</v>
          </cell>
          <cell r="P1075">
            <v>45.83</v>
          </cell>
        </row>
        <row r="1076">
          <cell r="B1076" t="str">
            <v>Mr Mineshaft - A Play about Julius Eastman</v>
          </cell>
          <cell r="C1076" t="str">
            <v>Forgotten composer, virtuoso pianist, actor, and activist.
I'm hoping to produce my play which explores Julius's life and music.</v>
          </cell>
          <cell r="D1076">
            <v>3000</v>
          </cell>
          <cell r="E1076">
            <v>1315</v>
          </cell>
          <cell r="F1076" t="str">
            <v>failed</v>
          </cell>
          <cell r="G1076" t="str">
            <v>GB</v>
          </cell>
          <cell r="H1076" t="str">
            <v>GBP</v>
          </cell>
          <cell r="I1076">
            <v>1443973546</v>
          </cell>
          <cell r="J1076">
            <v>1438789546</v>
          </cell>
          <cell r="K1076" t="b">
            <v>0</v>
          </cell>
          <cell r="L1076">
            <v>23</v>
          </cell>
          <cell r="M1076" t="b">
            <v>0</v>
          </cell>
          <cell r="N1076" t="str">
            <v>theater/plays</v>
          </cell>
          <cell r="O1076">
            <v>44</v>
          </cell>
          <cell r="P1076">
            <v>57.17</v>
          </cell>
        </row>
        <row r="1077">
          <cell r="B1077" t="str">
            <v>End Breast Cancer</v>
          </cell>
          <cell r="C1077" t="str">
            <v>This stage play is a true story about one woman's fight against breast cancer while still having to deal with the adversities of life.</v>
          </cell>
          <cell r="D1077">
            <v>20000</v>
          </cell>
          <cell r="E1077">
            <v>0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1480576720</v>
          </cell>
          <cell r="J1077">
            <v>1477981120</v>
          </cell>
          <cell r="K1077" t="b">
            <v>0</v>
          </cell>
          <cell r="L1077">
            <v>0</v>
          </cell>
          <cell r="M1077" t="b">
            <v>0</v>
          </cell>
          <cell r="N1077" t="str">
            <v>theater/plays</v>
          </cell>
          <cell r="O1077">
            <v>0</v>
          </cell>
          <cell r="P1077">
            <v>0</v>
          </cell>
        </row>
        <row r="1078">
          <cell r="B1078" t="str">
            <v>Fever - a workshop production</v>
          </cell>
          <cell r="C1078" t="str">
            <v>Support the artists of the new play FEVER: a story of love, friendship and sonnets. Donate to help us develop this production!</v>
          </cell>
          <cell r="D1078">
            <v>2885</v>
          </cell>
          <cell r="E1078">
            <v>2485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1468249760</v>
          </cell>
          <cell r="J1078">
            <v>1465830560</v>
          </cell>
          <cell r="K1078" t="b">
            <v>0</v>
          </cell>
          <cell r="L1078">
            <v>10</v>
          </cell>
          <cell r="M1078" t="b">
            <v>0</v>
          </cell>
          <cell r="N1078" t="str">
            <v>theater/plays</v>
          </cell>
          <cell r="O1078">
            <v>86</v>
          </cell>
          <cell r="P1078">
            <v>248.5</v>
          </cell>
        </row>
        <row r="1079">
          <cell r="B1079" t="str">
            <v>Broken Alley â€”Â Year 3</v>
          </cell>
          <cell r="C1079" t="str">
            <v>We Kickstarted Broken Alley Theatre in the summer of 2013. It's been an amazing two years. This year, BATx goes bigger than ever.</v>
          </cell>
          <cell r="D1079">
            <v>3255</v>
          </cell>
          <cell r="E1079">
            <v>397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1435441454</v>
          </cell>
          <cell r="J1079">
            <v>1432763054</v>
          </cell>
          <cell r="K1079" t="b">
            <v>0</v>
          </cell>
          <cell r="L1079">
            <v>5</v>
          </cell>
          <cell r="M1079" t="b">
            <v>0</v>
          </cell>
          <cell r="N1079" t="str">
            <v>theater/plays</v>
          </cell>
          <cell r="O1079">
            <v>12</v>
          </cell>
          <cell r="P1079">
            <v>79.400000000000006</v>
          </cell>
        </row>
        <row r="1080">
          <cell r="B1080" t="str">
            <v>'Potter.' Funding 2015</v>
          </cell>
          <cell r="C1080" t="str">
            <v>'Potter.' is a parody of the popular Harry Potter series allowing aspiring actors a chance to work in a professional production.</v>
          </cell>
          <cell r="D1080">
            <v>5000</v>
          </cell>
          <cell r="E1080">
            <v>5</v>
          </cell>
          <cell r="F1080" t="str">
            <v>failed</v>
          </cell>
          <cell r="G1080" t="str">
            <v>AU</v>
          </cell>
          <cell r="H1080" t="str">
            <v>AUD</v>
          </cell>
          <cell r="I1080">
            <v>1412656200</v>
          </cell>
          <cell r="J1080">
            <v>1412328979</v>
          </cell>
          <cell r="K1080" t="b">
            <v>0</v>
          </cell>
          <cell r="L1080">
            <v>1</v>
          </cell>
          <cell r="M1080" t="b">
            <v>0</v>
          </cell>
          <cell r="N1080" t="str">
            <v>theater/plays</v>
          </cell>
          <cell r="O1080">
            <v>0</v>
          </cell>
          <cell r="P1080">
            <v>5</v>
          </cell>
        </row>
        <row r="1081">
          <cell r="B1081" t="str">
            <v>Attraction</v>
          </cell>
          <cell r="C1081" t="str">
            <v>A Stage Play that will bring you to the edge of your seat , leave you thinkin and will also have you laughing while enjoyin the talent</v>
          </cell>
          <cell r="D1081">
            <v>5000</v>
          </cell>
          <cell r="E1081">
            <v>11</v>
          </cell>
          <cell r="F1081" t="str">
            <v>failed</v>
          </cell>
          <cell r="G1081" t="str">
            <v>US</v>
          </cell>
          <cell r="H1081" t="str">
            <v>USD</v>
          </cell>
          <cell r="I1081">
            <v>1420199351</v>
          </cell>
          <cell r="J1081">
            <v>1416311351</v>
          </cell>
          <cell r="K1081" t="b">
            <v>0</v>
          </cell>
          <cell r="L1081">
            <v>2</v>
          </cell>
          <cell r="M1081" t="b">
            <v>0</v>
          </cell>
          <cell r="N1081" t="str">
            <v>theater/plays</v>
          </cell>
          <cell r="O1081">
            <v>0</v>
          </cell>
          <cell r="P1081">
            <v>5.5</v>
          </cell>
        </row>
        <row r="1082">
          <cell r="B1082" t="str">
            <v>TWO for the PRICE OF ONE THEATRE</v>
          </cell>
          <cell r="C1082" t="str">
            <v>Help produce "Boseman and Lena" by Athol Fugard.
Celebrate 18 years of Service to Arts and Community, 2nd Show of a 7th Season in NOLA!</v>
          </cell>
          <cell r="D1082">
            <v>5500</v>
          </cell>
          <cell r="E1082">
            <v>50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1416877200</v>
          </cell>
          <cell r="J1082">
            <v>1414505137</v>
          </cell>
          <cell r="K1082" t="b">
            <v>0</v>
          </cell>
          <cell r="L1082">
            <v>2</v>
          </cell>
          <cell r="M1082" t="b">
            <v>0</v>
          </cell>
          <cell r="N1082" t="str">
            <v>theater/plays</v>
          </cell>
          <cell r="O1082">
            <v>1</v>
          </cell>
          <cell r="P1082">
            <v>25</v>
          </cell>
        </row>
        <row r="1083">
          <cell r="B1083" t="str">
            <v>Epic Proportions</v>
          </cell>
          <cell r="C1083" t="str">
            <v>In the 30's, two brothers, Benny and Phil, who go to the Arizona desert to be extras in a huge Biblical epic. Riotous comedy!</v>
          </cell>
          <cell r="D1083">
            <v>1200</v>
          </cell>
          <cell r="E1083">
            <v>0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1434490914</v>
          </cell>
          <cell r="J1083">
            <v>1429306914</v>
          </cell>
          <cell r="K1083" t="b">
            <v>0</v>
          </cell>
          <cell r="L1083">
            <v>0</v>
          </cell>
          <cell r="M1083" t="b">
            <v>0</v>
          </cell>
          <cell r="N1083" t="str">
            <v>theater/plays</v>
          </cell>
          <cell r="O1083">
            <v>0</v>
          </cell>
          <cell r="P1083">
            <v>0</v>
          </cell>
        </row>
        <row r="1084">
          <cell r="B1084" t="str">
            <v>Alexandra Petri's "The Scrum"  - Field Trip Theatre</v>
          </cell>
          <cell r="C1084" t="str">
            <v>Field Trip Theatre has  commissioned Alexandra Petri to write a world premiere play set in DC , "The Scrum",</v>
          </cell>
          <cell r="D1084">
            <v>5000</v>
          </cell>
          <cell r="E1084">
            <v>1782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1446483000</v>
          </cell>
          <cell r="J1084">
            <v>1443811268</v>
          </cell>
          <cell r="K1084" t="b">
            <v>0</v>
          </cell>
          <cell r="L1084">
            <v>13</v>
          </cell>
          <cell r="M1084" t="b">
            <v>0</v>
          </cell>
          <cell r="N1084" t="str">
            <v>theater/plays</v>
          </cell>
          <cell r="O1084">
            <v>36</v>
          </cell>
          <cell r="P1084">
            <v>137.08000000000001</v>
          </cell>
        </row>
        <row r="1085">
          <cell r="B1085" t="str">
            <v>Shakespeare Shortened School Plays</v>
          </cell>
          <cell r="C1085" t="str">
            <v>My project is to finish writing all 38 of Shakespeare's Plays into shortened 15-20 minute Shortened versions and publish them in 1 year</v>
          </cell>
          <cell r="D1085">
            <v>5000</v>
          </cell>
          <cell r="E1085">
            <v>0</v>
          </cell>
          <cell r="F1085" t="str">
            <v>failed</v>
          </cell>
          <cell r="G1085" t="str">
            <v>US</v>
          </cell>
          <cell r="H1085" t="str">
            <v>USD</v>
          </cell>
          <cell r="I1085">
            <v>1440690875</v>
          </cell>
          <cell r="J1085">
            <v>1438098875</v>
          </cell>
          <cell r="K1085" t="b">
            <v>0</v>
          </cell>
          <cell r="L1085">
            <v>0</v>
          </cell>
          <cell r="M1085" t="b">
            <v>0</v>
          </cell>
          <cell r="N1085" t="str">
            <v>theater/plays</v>
          </cell>
          <cell r="O1085">
            <v>0</v>
          </cell>
          <cell r="P1085">
            <v>0</v>
          </cell>
        </row>
        <row r="1086">
          <cell r="B1086" t="str">
            <v>Camp Curtain Call: Star Wars (A Parody)</v>
          </cell>
          <cell r="C1086" t="str">
            <v>We do a theatre camp for kids every summer doing parady shows of diff stories for kids to learn theater. This year is Star Wars Parody.</v>
          </cell>
          <cell r="D1086">
            <v>2000</v>
          </cell>
          <cell r="E1086">
            <v>5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1431717268</v>
          </cell>
          <cell r="J1086">
            <v>1429125268</v>
          </cell>
          <cell r="K1086" t="b">
            <v>0</v>
          </cell>
          <cell r="L1086">
            <v>1</v>
          </cell>
          <cell r="M1086" t="b">
            <v>0</v>
          </cell>
          <cell r="N1086" t="str">
            <v>theater/plays</v>
          </cell>
          <cell r="O1086">
            <v>0</v>
          </cell>
          <cell r="P1086">
            <v>5</v>
          </cell>
        </row>
        <row r="1087">
          <cell r="B1087" t="str">
            <v>DR. Mecurio's Mythical Marvels &amp; Beastiry</v>
          </cell>
          <cell r="C1087" t="str">
            <v>Dr. Mecurio's is an original work of fantasy designed and written for the stage.</v>
          </cell>
          <cell r="D1087">
            <v>6000</v>
          </cell>
          <cell r="E1087">
            <v>195</v>
          </cell>
          <cell r="F1087" t="str">
            <v>failed</v>
          </cell>
          <cell r="G1087" t="str">
            <v>US</v>
          </cell>
          <cell r="H1087" t="str">
            <v>USD</v>
          </cell>
          <cell r="I1087">
            <v>1425110400</v>
          </cell>
          <cell r="J1087">
            <v>1422388822</v>
          </cell>
          <cell r="K1087" t="b">
            <v>0</v>
          </cell>
          <cell r="L1087">
            <v>5</v>
          </cell>
          <cell r="M1087" t="b">
            <v>0</v>
          </cell>
          <cell r="N1087" t="str">
            <v>theater/plays</v>
          </cell>
          <cell r="O1087">
            <v>3</v>
          </cell>
          <cell r="P1087">
            <v>39</v>
          </cell>
        </row>
        <row r="1088">
          <cell r="B1088" t="str">
            <v>Tell'em I'm Gonna Make It</v>
          </cell>
          <cell r="C1088" t="str">
            <v>Soon to be known as one of the greatest gospel stage plays of all times. Great hit in New England and now we want to take  it on tour</v>
          </cell>
          <cell r="D1088">
            <v>3000</v>
          </cell>
          <cell r="E1088">
            <v>101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1475378744</v>
          </cell>
          <cell r="J1088">
            <v>1472786744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theater/plays</v>
          </cell>
          <cell r="O1088">
            <v>3</v>
          </cell>
          <cell r="P1088">
            <v>50.5</v>
          </cell>
        </row>
        <row r="1089">
          <cell r="B1089" t="str">
            <v>The Barbican Photography Trip 2015</v>
          </cell>
          <cell r="C1089" t="str">
            <v>A group of 12 friends, separated by time, space, state borders and oceans want to head to London for the adventure of a lifetime.</v>
          </cell>
          <cell r="D1089">
            <v>30000</v>
          </cell>
          <cell r="E1089">
            <v>0</v>
          </cell>
          <cell r="F1089" t="str">
            <v>failed</v>
          </cell>
          <cell r="G1089" t="str">
            <v>AU</v>
          </cell>
          <cell r="H1089" t="str">
            <v>AUD</v>
          </cell>
          <cell r="I1089">
            <v>1410076123</v>
          </cell>
          <cell r="J1089">
            <v>1404892123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theater/plays</v>
          </cell>
          <cell r="O1089">
            <v>0</v>
          </cell>
          <cell r="P1089">
            <v>0</v>
          </cell>
        </row>
        <row r="1090">
          <cell r="B1090" t="str">
            <v>Various Unfortunate Deaths of Tâ€™Abbott and Rue Doch Juniors</v>
          </cell>
          <cell r="C1090" t="str">
            <v>A brilliant project making a huge difference : a play about Climate Change and a series of panels on environmental and community issues</v>
          </cell>
          <cell r="D1090">
            <v>10000</v>
          </cell>
          <cell r="E1090">
            <v>1577</v>
          </cell>
          <cell r="F1090" t="str">
            <v>failed</v>
          </cell>
          <cell r="G1090" t="str">
            <v>AU</v>
          </cell>
          <cell r="H1090" t="str">
            <v>AUD</v>
          </cell>
          <cell r="I1090">
            <v>1423623221</v>
          </cell>
          <cell r="J1090">
            <v>1421031221</v>
          </cell>
          <cell r="K1090" t="b">
            <v>0</v>
          </cell>
          <cell r="L1090">
            <v>32</v>
          </cell>
          <cell r="M1090" t="b">
            <v>0</v>
          </cell>
          <cell r="N1090" t="str">
            <v>theater/plays</v>
          </cell>
          <cell r="O1090">
            <v>16</v>
          </cell>
          <cell r="P1090">
            <v>49.28</v>
          </cell>
        </row>
        <row r="1091">
          <cell r="B1091" t="str">
            <v>The Great Elephant Repertory Company</v>
          </cell>
          <cell r="C1091" t="str">
            <v>With the Great Elephant Repertory we can reach those children who are perceived unreachable, educating them through performance art.</v>
          </cell>
          <cell r="D1091">
            <v>4000</v>
          </cell>
          <cell r="E1091">
            <v>25</v>
          </cell>
          <cell r="F1091" t="str">
            <v>failed</v>
          </cell>
          <cell r="G1091" t="str">
            <v>US</v>
          </cell>
          <cell r="H1091" t="str">
            <v>USD</v>
          </cell>
          <cell r="I1091">
            <v>1460140500</v>
          </cell>
          <cell r="J1091">
            <v>1457628680</v>
          </cell>
          <cell r="K1091" t="b">
            <v>0</v>
          </cell>
          <cell r="L1091">
            <v>1</v>
          </cell>
          <cell r="M1091" t="b">
            <v>0</v>
          </cell>
          <cell r="N1091" t="str">
            <v>theater/plays</v>
          </cell>
          <cell r="O1091">
            <v>1</v>
          </cell>
          <cell r="P1091">
            <v>25</v>
          </cell>
        </row>
        <row r="1092">
          <cell r="B1092" t="str">
            <v>"The Divide" A Great New Play To Tour the USA</v>
          </cell>
          <cell r="C1092" t="str">
            <v>Set in Southern America â€œThe Divideâ€ is a stage play that touches on the issues that are forefront in America and the world.</v>
          </cell>
          <cell r="D1092">
            <v>200000</v>
          </cell>
          <cell r="E1092">
            <v>1</v>
          </cell>
          <cell r="F1092" t="str">
            <v>failed</v>
          </cell>
          <cell r="G1092" t="str">
            <v>IE</v>
          </cell>
          <cell r="H1092" t="str">
            <v>EUR</v>
          </cell>
          <cell r="I1092">
            <v>1462301342</v>
          </cell>
          <cell r="J1092">
            <v>1457120942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theater/plays</v>
          </cell>
          <cell r="O1092">
            <v>0</v>
          </cell>
          <cell r="P1092">
            <v>1</v>
          </cell>
        </row>
        <row r="1093">
          <cell r="B1093" t="str">
            <v>ThÃ©Ã¢tre Polichinelle Show "Clown-Ballet"</v>
          </cell>
          <cell r="C1093" t="str">
            <v>This is the story about dreams of the kindly clown who indulge in reverie to be a ballet dancer! Every act is a funny sentimental story</v>
          </cell>
          <cell r="D1093">
            <v>26000</v>
          </cell>
          <cell r="E1093">
            <v>25</v>
          </cell>
          <cell r="F1093" t="str">
            <v>failed</v>
          </cell>
          <cell r="G1093" t="str">
            <v>US</v>
          </cell>
          <cell r="H1093" t="str">
            <v>USD</v>
          </cell>
          <cell r="I1093">
            <v>1445885890</v>
          </cell>
          <cell r="J1093">
            <v>1440701890</v>
          </cell>
          <cell r="K1093" t="b">
            <v>0</v>
          </cell>
          <cell r="L1093">
            <v>1</v>
          </cell>
          <cell r="M1093" t="b">
            <v>0</v>
          </cell>
          <cell r="N1093" t="str">
            <v>theater/plays</v>
          </cell>
          <cell r="O1093">
            <v>0</v>
          </cell>
          <cell r="P1093">
            <v>25</v>
          </cell>
        </row>
        <row r="1094">
          <cell r="B1094" t="str">
            <v>A Time Pirate's Love</v>
          </cell>
          <cell r="C1094" t="str">
            <v>Actors and actresses are needed to help me create a stage play. A stage play needs to be adapted from the book I wrote.</v>
          </cell>
          <cell r="D1094">
            <v>17600</v>
          </cell>
          <cell r="E1094">
            <v>0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1469834940</v>
          </cell>
          <cell r="J1094">
            <v>1467162586</v>
          </cell>
          <cell r="K1094" t="b">
            <v>0</v>
          </cell>
          <cell r="L1094">
            <v>0</v>
          </cell>
          <cell r="M1094" t="b">
            <v>0</v>
          </cell>
          <cell r="N1094" t="str">
            <v>theater/plays</v>
          </cell>
          <cell r="O1094">
            <v>0</v>
          </cell>
          <cell r="P1094">
            <v>0</v>
          </cell>
        </row>
        <row r="1095">
          <cell r="B1095" t="str">
            <v>City of Joy</v>
          </cell>
          <cell r="C1095" t="str">
            <v>Despite hunger and conditions of a Calcutta slum, the people there know that life is precious. They have named it â€˜City of Joy.â€™</v>
          </cell>
          <cell r="D1095">
            <v>25000</v>
          </cell>
          <cell r="E1095">
            <v>0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1405352264</v>
          </cell>
          <cell r="J1095">
            <v>1400168264</v>
          </cell>
          <cell r="K1095" t="b">
            <v>0</v>
          </cell>
          <cell r="L1095">
            <v>0</v>
          </cell>
          <cell r="M1095" t="b">
            <v>0</v>
          </cell>
          <cell r="N1095" t="str">
            <v>theater/plays</v>
          </cell>
          <cell r="O1095">
            <v>0</v>
          </cell>
          <cell r="P1095">
            <v>0</v>
          </cell>
        </row>
        <row r="1096">
          <cell r="B1096" t="str">
            <v>FHE High School Presents: Snow Queen and Once On This Island</v>
          </cell>
          <cell r="C1096" t="str">
            <v>FHE High School Theatre Booster Fund Raiser for Costumes --Fall Play Snow Queen and Spring Musical Once on this Island</v>
          </cell>
          <cell r="D1096">
            <v>1750</v>
          </cell>
          <cell r="E1096">
            <v>425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1448745741</v>
          </cell>
          <cell r="J1096">
            <v>1446150141</v>
          </cell>
          <cell r="K1096" t="b">
            <v>0</v>
          </cell>
          <cell r="L1096">
            <v>8</v>
          </cell>
          <cell r="M1096" t="b">
            <v>0</v>
          </cell>
          <cell r="N1096" t="str">
            <v>theater/plays</v>
          </cell>
          <cell r="O1096">
            <v>24</v>
          </cell>
          <cell r="P1096">
            <v>53.13</v>
          </cell>
        </row>
        <row r="1097">
          <cell r="B1097" t="str">
            <v>The Woman in Me</v>
          </cell>
          <cell r="C1097" t="str">
            <v>This saucy stage play chronicles the highs and lows of my life involving gangs, drugs and prison. The story is a transforming ministry.</v>
          </cell>
          <cell r="D1097">
            <v>5500</v>
          </cell>
          <cell r="E1097">
            <v>0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1461543600</v>
          </cell>
          <cell r="J1097">
            <v>1459203727</v>
          </cell>
          <cell r="K1097" t="b">
            <v>0</v>
          </cell>
          <cell r="L1097">
            <v>0</v>
          </cell>
          <cell r="M1097" t="b">
            <v>0</v>
          </cell>
          <cell r="N1097" t="str">
            <v>theater/plays</v>
          </cell>
          <cell r="O1097">
            <v>0</v>
          </cell>
          <cell r="P1097">
            <v>0</v>
          </cell>
        </row>
        <row r="1098">
          <cell r="B1098" t="str">
            <v>Yada.Yada.Yada. An Unauthorized Seinfeld Event. 9 in 90</v>
          </cell>
          <cell r="C1098" t="str">
            <v>A play about something, or maybe nothing. Four actors depicting all 9 seasons of Seinfeld in 90 minutes.</v>
          </cell>
          <cell r="D1098">
            <v>28000</v>
          </cell>
          <cell r="E1098">
            <v>7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1468020354</v>
          </cell>
          <cell r="J1098">
            <v>1464045954</v>
          </cell>
          <cell r="K1098" t="b">
            <v>0</v>
          </cell>
          <cell r="L1098">
            <v>1</v>
          </cell>
          <cell r="M1098" t="b">
            <v>0</v>
          </cell>
          <cell r="N1098" t="str">
            <v>theater/plays</v>
          </cell>
          <cell r="O1098">
            <v>0</v>
          </cell>
          <cell r="P1098">
            <v>7</v>
          </cell>
        </row>
        <row r="1099">
          <cell r="B1099" t="str">
            <v>Shakespeare with Noodles:  Henry IV</v>
          </cell>
          <cell r="C1099" t="str">
            <v>A children's theatre group constructing props out of swimming noodles to provide free Shakespeare in the parks to local communities.</v>
          </cell>
          <cell r="D1099">
            <v>2000</v>
          </cell>
          <cell r="E1099">
            <v>641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1406988000</v>
          </cell>
          <cell r="J1099">
            <v>1403822912</v>
          </cell>
          <cell r="K1099" t="b">
            <v>0</v>
          </cell>
          <cell r="L1099">
            <v>16</v>
          </cell>
          <cell r="M1099" t="b">
            <v>0</v>
          </cell>
          <cell r="N1099" t="str">
            <v>theater/plays</v>
          </cell>
          <cell r="O1099">
            <v>32</v>
          </cell>
          <cell r="P1099">
            <v>40.06</v>
          </cell>
        </row>
        <row r="1100">
          <cell r="B1100" t="str">
            <v>Central Coast Theatre Community Website - Plays &amp; Auditions</v>
          </cell>
          <cell r="C1100" t="str">
            <v>A free website for theatre on California's central coast - actors, auditions, &amp; shows in Santa Barbara, San Luis Obispo, &amp; Montetey.</v>
          </cell>
          <cell r="D1100">
            <v>1200</v>
          </cell>
          <cell r="E1100">
            <v>292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1411930556</v>
          </cell>
          <cell r="J1100">
            <v>1409338556</v>
          </cell>
          <cell r="K1100" t="b">
            <v>0</v>
          </cell>
          <cell r="L1100">
            <v>12</v>
          </cell>
          <cell r="M1100" t="b">
            <v>0</v>
          </cell>
          <cell r="N1100" t="str">
            <v>theater/plays</v>
          </cell>
          <cell r="O1100">
            <v>24</v>
          </cell>
          <cell r="P1100">
            <v>24.33</v>
          </cell>
        </row>
        <row r="1101">
          <cell r="B1101" t="str">
            <v>In The Time of New York</v>
          </cell>
          <cell r="C1101" t="str">
            <v>You are closer to your dreams than what you expect, your demons will always wait for you to realize them, theyâ€™ll torture you Manny.</v>
          </cell>
          <cell r="D1101">
            <v>3000</v>
          </cell>
          <cell r="E1101">
            <v>45</v>
          </cell>
          <cell r="F1101" t="str">
            <v>failed</v>
          </cell>
          <cell r="G1101" t="str">
            <v>US</v>
          </cell>
          <cell r="H1101" t="str">
            <v>USD</v>
          </cell>
          <cell r="I1101">
            <v>1451852256</v>
          </cell>
          <cell r="J1101">
            <v>1449260256</v>
          </cell>
          <cell r="K1101" t="b">
            <v>0</v>
          </cell>
          <cell r="L1101">
            <v>4</v>
          </cell>
          <cell r="M1101" t="b">
            <v>0</v>
          </cell>
          <cell r="N1101" t="str">
            <v>theater/plays</v>
          </cell>
          <cell r="O1101">
            <v>2</v>
          </cell>
          <cell r="P1101">
            <v>11.25</v>
          </cell>
        </row>
        <row r="1102">
          <cell r="B1102" t="str">
            <v>New Edinburgh play</v>
          </cell>
          <cell r="C1102" t="str">
            <v>I've written a fun new play exploring the reality of gay stereotypes in 2014 - with accommodation and venue hire it needs some dough :)</v>
          </cell>
          <cell r="D1102">
            <v>5000</v>
          </cell>
          <cell r="E1102">
            <v>21</v>
          </cell>
          <cell r="F1102" t="str">
            <v>failed</v>
          </cell>
          <cell r="G1102" t="str">
            <v>GB</v>
          </cell>
          <cell r="H1102" t="str">
            <v>GBP</v>
          </cell>
          <cell r="I1102">
            <v>1399584210</v>
          </cell>
          <cell r="J1102">
            <v>1397683410</v>
          </cell>
          <cell r="K1102" t="b">
            <v>0</v>
          </cell>
          <cell r="L1102">
            <v>2</v>
          </cell>
          <cell r="M1102" t="b">
            <v>0</v>
          </cell>
          <cell r="N1102" t="str">
            <v>theater/plays</v>
          </cell>
          <cell r="O1102">
            <v>0</v>
          </cell>
          <cell r="P1102">
            <v>10.5</v>
          </cell>
        </row>
        <row r="1103">
          <cell r="B1103" t="str">
            <v>The Story of the 1914 Christmas Truce is coming to America</v>
          </cell>
          <cell r="C1103" t="str">
            <v>OUR FRIENDS THE ENEMY will make its American Debut at Theatre Row in New York City, and we would like for you to join us on our journey</v>
          </cell>
          <cell r="D1103">
            <v>1400</v>
          </cell>
          <cell r="E1103">
            <v>45</v>
          </cell>
          <cell r="F1103" t="str">
            <v>failed</v>
          </cell>
          <cell r="G1103" t="str">
            <v>GB</v>
          </cell>
          <cell r="H1103" t="str">
            <v>GBP</v>
          </cell>
          <cell r="I1103">
            <v>1448722494</v>
          </cell>
          <cell r="J1103">
            <v>1446562494</v>
          </cell>
          <cell r="K1103" t="b">
            <v>0</v>
          </cell>
          <cell r="L1103">
            <v>3</v>
          </cell>
          <cell r="M1103" t="b">
            <v>0</v>
          </cell>
          <cell r="N1103" t="str">
            <v>theater/plays</v>
          </cell>
          <cell r="O1103">
            <v>3</v>
          </cell>
          <cell r="P1103">
            <v>15</v>
          </cell>
        </row>
        <row r="1104">
          <cell r="B1104" t="str">
            <v>Une minute de silence</v>
          </cell>
          <cell r="C1104" t="str">
            <v>les effets de censeur sur l'immigration.Ã§a c'est une piÃ¨ce de l'histoire de la rÃ©volution en Iran jusqu'Ã  des meurtres en sÃ©rie en 1999</v>
          </cell>
          <cell r="D1104">
            <v>10000</v>
          </cell>
          <cell r="E1104">
            <v>0</v>
          </cell>
          <cell r="F1104" t="str">
            <v>failed</v>
          </cell>
          <cell r="G1104" t="str">
            <v>CA</v>
          </cell>
          <cell r="H1104" t="str">
            <v>CAD</v>
          </cell>
          <cell r="I1104">
            <v>1447821717</v>
          </cell>
          <cell r="J1104">
            <v>1445226117</v>
          </cell>
          <cell r="K1104" t="b">
            <v>0</v>
          </cell>
          <cell r="L1104">
            <v>0</v>
          </cell>
          <cell r="M1104" t="b">
            <v>0</v>
          </cell>
          <cell r="N1104" t="str">
            <v>theater/plays</v>
          </cell>
          <cell r="O1104">
            <v>0</v>
          </cell>
          <cell r="P1104">
            <v>0</v>
          </cell>
        </row>
        <row r="1105">
          <cell r="B1105" t="str">
            <v>MAMA'Z BA-B: The StagePlay</v>
          </cell>
          <cell r="C1105" t="str">
            <v>"MAMA'Z BA-B" is the story of Marcus Williams who struggles to find a place for himself as a young black male.</v>
          </cell>
          <cell r="D1105">
            <v>2000</v>
          </cell>
          <cell r="E1105">
            <v>126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1429460386</v>
          </cell>
          <cell r="J1105">
            <v>1424279986</v>
          </cell>
          <cell r="K1105" t="b">
            <v>0</v>
          </cell>
          <cell r="L1105">
            <v>3</v>
          </cell>
          <cell r="M1105" t="b">
            <v>0</v>
          </cell>
          <cell r="N1105" t="str">
            <v>theater/plays</v>
          </cell>
          <cell r="O1105">
            <v>6</v>
          </cell>
          <cell r="P1105">
            <v>42</v>
          </cell>
        </row>
        <row r="1106">
          <cell r="B1106" t="str">
            <v>Fringe Fest: Take Comfort in Falling Forever</v>
          </cell>
          <cell r="C1106" t="str">
            <v>Andrew Heller producing a production of an original play for the Philadelphia Fringe Festival. Written and Directed by Andrew Heller</v>
          </cell>
          <cell r="D1106">
            <v>2000</v>
          </cell>
          <cell r="E1106">
            <v>285</v>
          </cell>
          <cell r="F1106" t="str">
            <v>failed</v>
          </cell>
          <cell r="G1106" t="str">
            <v>US</v>
          </cell>
          <cell r="H1106" t="str">
            <v>USD</v>
          </cell>
          <cell r="I1106">
            <v>1460608780</v>
          </cell>
          <cell r="J1106">
            <v>1455428380</v>
          </cell>
          <cell r="K1106" t="b">
            <v>0</v>
          </cell>
          <cell r="L1106">
            <v>4</v>
          </cell>
          <cell r="M1106" t="b">
            <v>0</v>
          </cell>
          <cell r="N1106" t="str">
            <v>theater/plays</v>
          </cell>
          <cell r="O1106">
            <v>14</v>
          </cell>
          <cell r="P1106">
            <v>71.25</v>
          </cell>
        </row>
        <row r="1107">
          <cell r="B1107" t="str">
            <v>Moroccan National Debate Team</v>
          </cell>
          <cell r="C1107" t="str">
            <v>MNDT will be the first Moroccan Team in history to participate in the WSDC. the worldâ€™s biggest high school debate tournament.</v>
          </cell>
          <cell r="D1107">
            <v>7500</v>
          </cell>
          <cell r="E1107">
            <v>45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1406170740</v>
          </cell>
          <cell r="J1107">
            <v>1402506278</v>
          </cell>
          <cell r="K1107" t="b">
            <v>0</v>
          </cell>
          <cell r="L1107">
            <v>2</v>
          </cell>
          <cell r="M1107" t="b">
            <v>0</v>
          </cell>
          <cell r="N1107" t="str">
            <v>theater/plays</v>
          </cell>
          <cell r="O1107">
            <v>1</v>
          </cell>
          <cell r="P1107">
            <v>22.5</v>
          </cell>
        </row>
        <row r="1108">
          <cell r="B1108" t="str">
            <v>Backdrops for Maplewood Barn Theatre Summer 2017 Production</v>
          </cell>
          <cell r="C1108" t="str">
            <v>Ramsay Wise is painting the backdrops for the Maplewood Barn Theatre's summer 2017 production. He needs canvas and paint.</v>
          </cell>
          <cell r="D1108">
            <v>1700</v>
          </cell>
          <cell r="E1108">
            <v>410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1488783507</v>
          </cell>
          <cell r="J1108">
            <v>1486191507</v>
          </cell>
          <cell r="K1108" t="b">
            <v>0</v>
          </cell>
          <cell r="L1108">
            <v>10</v>
          </cell>
          <cell r="M1108" t="b">
            <v>0</v>
          </cell>
          <cell r="N1108" t="str">
            <v>theater/plays</v>
          </cell>
          <cell r="O1108">
            <v>24</v>
          </cell>
          <cell r="P1108">
            <v>41</v>
          </cell>
        </row>
        <row r="1109">
          <cell r="B1109" t="str">
            <v>Scarlet Letters (a play with songs)</v>
          </cell>
          <cell r="C1109" t="str">
            <v>"On the breast of her gown, in fine red cloth, appeared the letter A." But what about the rest of the alphabet?</v>
          </cell>
          <cell r="D1109">
            <v>5000</v>
          </cell>
          <cell r="E1109">
            <v>527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1463945673</v>
          </cell>
          <cell r="J1109">
            <v>1458761673</v>
          </cell>
          <cell r="K1109" t="b">
            <v>0</v>
          </cell>
          <cell r="L1109">
            <v>11</v>
          </cell>
          <cell r="M1109" t="b">
            <v>0</v>
          </cell>
          <cell r="N1109" t="str">
            <v>theater/plays</v>
          </cell>
          <cell r="O1109">
            <v>11</v>
          </cell>
          <cell r="P1109">
            <v>47.91</v>
          </cell>
        </row>
        <row r="1110">
          <cell r="B1110" t="str">
            <v>Ghost Pirate Cruise on the Hudson Sept. 3rd</v>
          </cell>
          <cell r="C1110" t="str">
            <v>Board a pirate ship and sail with us on a midnight cruise into the dark realms of forgotten pirate lore with music, theater &amp; burlesque</v>
          </cell>
          <cell r="D1110">
            <v>2825</v>
          </cell>
          <cell r="E1110">
            <v>211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1472442900</v>
          </cell>
          <cell r="J1110">
            <v>1471638646</v>
          </cell>
          <cell r="K1110" t="b">
            <v>0</v>
          </cell>
          <cell r="L1110">
            <v>6</v>
          </cell>
          <cell r="M1110" t="b">
            <v>0</v>
          </cell>
          <cell r="N1110" t="str">
            <v>theater/plays</v>
          </cell>
          <cell r="O1110">
            <v>7</v>
          </cell>
          <cell r="P1110">
            <v>35.17</v>
          </cell>
        </row>
        <row r="1111">
          <cell r="B1111" t="str">
            <v>GCU Follow Your Dreams Production</v>
          </cell>
          <cell r="C1111" t="str">
            <v>WeÂ  areÂ  aÂ  newÂ  productionÂ  companyÂ  andÂ  willÂ  beÂ  touringÂ  withÂ  ourÂ  production,  FOLLOW  YOUR  DREAMS  debuting  June  2016.</v>
          </cell>
          <cell r="D1111">
            <v>15000</v>
          </cell>
          <cell r="E1111">
            <v>11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1460925811</v>
          </cell>
          <cell r="J1111">
            <v>1458333811</v>
          </cell>
          <cell r="K1111" t="b">
            <v>0</v>
          </cell>
          <cell r="L1111">
            <v>2</v>
          </cell>
          <cell r="M1111" t="b">
            <v>0</v>
          </cell>
          <cell r="N1111" t="str">
            <v>theater/plays</v>
          </cell>
          <cell r="O1111">
            <v>0</v>
          </cell>
          <cell r="P1111">
            <v>5.5</v>
          </cell>
        </row>
        <row r="1112">
          <cell r="B1112" t="str">
            <v>The Sentinel &amp; The Showman</v>
          </cell>
          <cell r="C1112" t="str">
            <v>The timeless story of the struggling actor, the faithful agent and   the reality of what constitutes success and failure in Hollywood.</v>
          </cell>
          <cell r="D1112">
            <v>14000</v>
          </cell>
          <cell r="E1112">
            <v>136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1405947126</v>
          </cell>
          <cell r="J1112">
            <v>1403355126</v>
          </cell>
          <cell r="K1112" t="b">
            <v>0</v>
          </cell>
          <cell r="L1112">
            <v>6</v>
          </cell>
          <cell r="M1112" t="b">
            <v>0</v>
          </cell>
          <cell r="N1112" t="str">
            <v>theater/plays</v>
          </cell>
          <cell r="O1112">
            <v>1</v>
          </cell>
          <cell r="P1112">
            <v>22.67</v>
          </cell>
        </row>
        <row r="1113">
          <cell r="B1113" t="str">
            <v>Valkyrie Theatre Company</v>
          </cell>
          <cell r="C1113" t="str">
            <v>We're a horror based theatre company in Oklahoma City beginning our first season of shows.</v>
          </cell>
          <cell r="D1113">
            <v>1000</v>
          </cell>
          <cell r="E1113">
            <v>211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1423186634</v>
          </cell>
          <cell r="J1113">
            <v>1418002634</v>
          </cell>
          <cell r="K1113" t="b">
            <v>0</v>
          </cell>
          <cell r="L1113">
            <v>8</v>
          </cell>
          <cell r="M1113" t="b">
            <v>0</v>
          </cell>
          <cell r="N1113" t="str">
            <v>theater/plays</v>
          </cell>
          <cell r="O1113">
            <v>21</v>
          </cell>
          <cell r="P1113">
            <v>26.38</v>
          </cell>
        </row>
        <row r="1114">
          <cell r="B1114" t="str">
            <v>Staged Right Theatre First Season Campaign</v>
          </cell>
          <cell r="C1114" t="str">
            <v>Staged Right Theatre Company is putting on its first season this year, and we need your help with raising money to put on four plays!</v>
          </cell>
          <cell r="D1114">
            <v>5000</v>
          </cell>
          <cell r="E1114">
            <v>3905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1462766400</v>
          </cell>
          <cell r="J1114">
            <v>1460219110</v>
          </cell>
          <cell r="K1114" t="b">
            <v>0</v>
          </cell>
          <cell r="L1114">
            <v>37</v>
          </cell>
          <cell r="M1114" t="b">
            <v>0</v>
          </cell>
          <cell r="N1114" t="str">
            <v>theater/plays</v>
          </cell>
          <cell r="O1114">
            <v>78</v>
          </cell>
          <cell r="P1114">
            <v>105.54</v>
          </cell>
        </row>
        <row r="1115">
          <cell r="B1115" t="str">
            <v>The Taming of the Shrew</v>
          </cell>
          <cell r="C1115" t="str">
            <v>We are performing Shakespeare's "The Taming of the Shrew" in its original Elizabethan setting at the Oxford Shakespeare Festival.</v>
          </cell>
          <cell r="D1115">
            <v>1000</v>
          </cell>
          <cell r="E1115">
            <v>320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1464872848</v>
          </cell>
          <cell r="J1115">
            <v>1462280848</v>
          </cell>
          <cell r="K1115" t="b">
            <v>0</v>
          </cell>
          <cell r="L1115">
            <v>11</v>
          </cell>
          <cell r="M1115" t="b">
            <v>0</v>
          </cell>
          <cell r="N1115" t="str">
            <v>theater/plays</v>
          </cell>
          <cell r="O1115">
            <v>32</v>
          </cell>
          <cell r="P1115">
            <v>29.09</v>
          </cell>
        </row>
        <row r="1116">
          <cell r="B1116" t="str">
            <v>Moon Over Mangroves</v>
          </cell>
          <cell r="C1116" t="str">
            <v>Four homeless Key West men are to be given a boat, but fates twist until only the moon and mangroves witness their earthly demise.</v>
          </cell>
          <cell r="D1116">
            <v>678</v>
          </cell>
          <cell r="E1116">
            <v>0</v>
          </cell>
          <cell r="F1116" t="str">
            <v>failed</v>
          </cell>
          <cell r="G1116" t="str">
            <v>US</v>
          </cell>
          <cell r="H1116" t="str">
            <v>USD</v>
          </cell>
          <cell r="I1116">
            <v>1468442898</v>
          </cell>
          <cell r="J1116">
            <v>1465850898</v>
          </cell>
          <cell r="K1116" t="b">
            <v>0</v>
          </cell>
          <cell r="L1116">
            <v>0</v>
          </cell>
          <cell r="M1116" t="b">
            <v>0</v>
          </cell>
          <cell r="N1116" t="str">
            <v>theater/plays</v>
          </cell>
          <cell r="O1116">
            <v>0</v>
          </cell>
          <cell r="P1116">
            <v>0</v>
          </cell>
        </row>
        <row r="1117">
          <cell r="B1117" t="str">
            <v>R.U.R. at New Muses Theatre Company</v>
          </cell>
          <cell r="C1117" t="str">
            <v>Rossumâ€™s Universal Robots are the perfect workforce, without emotions, needs, or souls. But they are changing. Becoming more like us...</v>
          </cell>
          <cell r="D1117">
            <v>1300</v>
          </cell>
          <cell r="E1117">
            <v>620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1406876400</v>
          </cell>
          <cell r="J1117">
            <v>1405024561</v>
          </cell>
          <cell r="K1117" t="b">
            <v>0</v>
          </cell>
          <cell r="L1117">
            <v>10</v>
          </cell>
          <cell r="M1117" t="b">
            <v>0</v>
          </cell>
          <cell r="N1117" t="str">
            <v>theater/plays</v>
          </cell>
          <cell r="O1117">
            <v>48</v>
          </cell>
          <cell r="P1117">
            <v>62</v>
          </cell>
        </row>
        <row r="1118">
          <cell r="B1118" t="str">
            <v>Tales of a Dragon KNIGHT</v>
          </cell>
          <cell r="C1118" t="str">
            <v>Created for the greatest stages of the world, will captivate the hearts of its audience with a Powerful Story Line &amp; Magical creatures!</v>
          </cell>
          <cell r="D1118">
            <v>90000</v>
          </cell>
          <cell r="E1118">
            <v>1305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1469213732</v>
          </cell>
          <cell r="J1118">
            <v>1466621732</v>
          </cell>
          <cell r="K1118" t="b">
            <v>0</v>
          </cell>
          <cell r="L1118">
            <v>6</v>
          </cell>
          <cell r="M1118" t="b">
            <v>0</v>
          </cell>
          <cell r="N1118" t="str">
            <v>theater/plays</v>
          </cell>
          <cell r="O1118">
            <v>1</v>
          </cell>
          <cell r="P1118">
            <v>217.5</v>
          </cell>
        </row>
        <row r="1119">
          <cell r="B1119" t="str">
            <v>For Colored Girl Play Production</v>
          </cell>
          <cell r="C1119" t="str">
            <v>Staged play within the communities of eastern ( Kinston Wilson Wilmington ) North Carolina ! Funds will allow a child to attend! THX</v>
          </cell>
          <cell r="D1119">
            <v>2000</v>
          </cell>
          <cell r="E1119">
            <v>214</v>
          </cell>
          <cell r="F1119" t="str">
            <v>failed</v>
          </cell>
          <cell r="G1119" t="str">
            <v>US</v>
          </cell>
          <cell r="H1119" t="str">
            <v>USD</v>
          </cell>
          <cell r="I1119">
            <v>1422717953</v>
          </cell>
          <cell r="J1119">
            <v>1417533953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theater/plays</v>
          </cell>
          <cell r="O1119">
            <v>11</v>
          </cell>
          <cell r="P1119">
            <v>26.75</v>
          </cell>
        </row>
        <row r="1120">
          <cell r="B1120" t="str">
            <v>What a Gay Play - back, bigger and longer</v>
          </cell>
          <cell r="C1120" t="str">
            <v>After a successful premiere run at Edinburgh 2014, it's been rewritten and revised and is back for another run of Edinburgh fun in 2015</v>
          </cell>
          <cell r="D1120">
            <v>6000</v>
          </cell>
          <cell r="E1120">
            <v>110</v>
          </cell>
          <cell r="F1120" t="str">
            <v>failed</v>
          </cell>
          <cell r="G1120" t="str">
            <v>GB</v>
          </cell>
          <cell r="H1120" t="str">
            <v>GBP</v>
          </cell>
          <cell r="I1120">
            <v>1427659200</v>
          </cell>
          <cell r="J1120">
            <v>1425678057</v>
          </cell>
          <cell r="K1120" t="b">
            <v>0</v>
          </cell>
          <cell r="L1120">
            <v>6</v>
          </cell>
          <cell r="M1120" t="b">
            <v>0</v>
          </cell>
          <cell r="N1120" t="str">
            <v>theater/plays</v>
          </cell>
          <cell r="O1120">
            <v>2</v>
          </cell>
          <cell r="P1120">
            <v>18.329999999999998</v>
          </cell>
        </row>
        <row r="1121">
          <cell r="B1121" t="str">
            <v>Romeo and Juliet: A Mesh-n-Groove Production</v>
          </cell>
          <cell r="C1121" t="str">
            <v>Itâ€™s your favorite classic with a twist. This summer, Chicago youth recreate Romeo and Juliet in The Mesh-n-Groove annual production!</v>
          </cell>
          <cell r="D1121">
            <v>2500</v>
          </cell>
          <cell r="E1121">
            <v>450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1404570147</v>
          </cell>
          <cell r="J1121">
            <v>1401978147</v>
          </cell>
          <cell r="K1121" t="b">
            <v>0</v>
          </cell>
          <cell r="L1121">
            <v>7</v>
          </cell>
          <cell r="M1121" t="b">
            <v>0</v>
          </cell>
          <cell r="N1121" t="str">
            <v>theater/plays</v>
          </cell>
          <cell r="O1121">
            <v>18</v>
          </cell>
          <cell r="P1121">
            <v>64.290000000000006</v>
          </cell>
        </row>
        <row r="1122">
          <cell r="B1122" t="str">
            <v>BEIRUT, LADY OF LEBANON</v>
          </cell>
          <cell r="C1122" t="str">
            <v>A Theatrical Production Celebrating the Lebanese Culture and the Human Spirit in Time of War.</v>
          </cell>
          <cell r="D1122">
            <v>30000</v>
          </cell>
          <cell r="E1122">
            <v>1225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1468729149</v>
          </cell>
          <cell r="J1122">
            <v>1463545149</v>
          </cell>
          <cell r="K1122" t="b">
            <v>0</v>
          </cell>
          <cell r="L1122">
            <v>7</v>
          </cell>
          <cell r="M1122" t="b">
            <v>0</v>
          </cell>
          <cell r="N1122" t="str">
            <v>theater/plays</v>
          </cell>
          <cell r="O1122">
            <v>4</v>
          </cell>
          <cell r="P1122">
            <v>175</v>
          </cell>
        </row>
        <row r="1123">
          <cell r="B1123" t="str">
            <v>Flush - David Dipper - Break Point Theatre</v>
          </cell>
          <cell r="C1123" t="str">
            <v>Sex, deception, addiction, life. 
A quality piece of relevant theatre at one of London's most vibrant and respected fringe theatres.</v>
          </cell>
          <cell r="D1123">
            <v>850</v>
          </cell>
          <cell r="E1123">
            <v>170</v>
          </cell>
          <cell r="F1123" t="str">
            <v>failed</v>
          </cell>
          <cell r="G1123" t="str">
            <v>GB</v>
          </cell>
          <cell r="H1123" t="str">
            <v>GBP</v>
          </cell>
          <cell r="I1123">
            <v>1436297180</v>
          </cell>
          <cell r="J1123">
            <v>1431113180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theater/plays</v>
          </cell>
          <cell r="O1123">
            <v>20</v>
          </cell>
          <cell r="P1123">
            <v>34</v>
          </cell>
        </row>
        <row r="1124">
          <cell r="B1124" t="str">
            <v>A Season of Love and Music (Spring 2014)</v>
          </cell>
          <cell r="C1124" t="str">
            <v>Donâ€™t miss Golden Threadâ€™s new family-friendly play with live music about Ziryab, the 9th century musician and cultural trailblazer!</v>
          </cell>
          <cell r="D1124">
            <v>11140</v>
          </cell>
          <cell r="E1124">
            <v>3877</v>
          </cell>
          <cell r="F1124" t="str">
            <v>failed</v>
          </cell>
          <cell r="G1124" t="str">
            <v>US</v>
          </cell>
          <cell r="H1124" t="str">
            <v>USD</v>
          </cell>
          <cell r="I1124">
            <v>1400569140</v>
          </cell>
          <cell r="J1124">
            <v>1397854356</v>
          </cell>
          <cell r="K1124" t="b">
            <v>0</v>
          </cell>
          <cell r="L1124">
            <v>46</v>
          </cell>
          <cell r="M1124" t="b">
            <v>0</v>
          </cell>
          <cell r="N1124" t="str">
            <v>theater/plays</v>
          </cell>
          <cell r="O1124">
            <v>35</v>
          </cell>
          <cell r="P1124">
            <v>84.28</v>
          </cell>
        </row>
        <row r="1125">
          <cell r="B1125" t="str">
            <v>Fantastic Mr Fox - Novus Theatre</v>
          </cell>
          <cell r="C1125" t="str">
            <v>Novus Theatre bring you their new show 'Fantastic Mr Fox'. We hope to improve the pay for our cast and crew through Kickstarter.</v>
          </cell>
          <cell r="D1125">
            <v>1500</v>
          </cell>
          <cell r="E1125">
            <v>95</v>
          </cell>
          <cell r="F1125" t="str">
            <v>failed</v>
          </cell>
          <cell r="G1125" t="str">
            <v>GB</v>
          </cell>
          <cell r="H1125" t="str">
            <v>GBP</v>
          </cell>
          <cell r="I1125">
            <v>1415404800</v>
          </cell>
          <cell r="J1125">
            <v>1412809644</v>
          </cell>
          <cell r="K1125" t="b">
            <v>0</v>
          </cell>
          <cell r="L1125">
            <v>10</v>
          </cell>
          <cell r="M1125" t="b">
            <v>0</v>
          </cell>
          <cell r="N1125" t="str">
            <v>theater/plays</v>
          </cell>
          <cell r="O1125">
            <v>6</v>
          </cell>
          <cell r="P1125">
            <v>9.5</v>
          </cell>
        </row>
        <row r="1126">
          <cell r="B1126" t="str">
            <v>A Facelift for the Facade--Spring Garden Mill, Newtown, PA</v>
          </cell>
          <cell r="C1126" t="str">
            <v>The	next	project on the	horizon is	renovation of the exterior	faÃ§ade of	the Spring Garden	Mill,	which is in need of paint and	repair.</v>
          </cell>
          <cell r="D1126">
            <v>2000</v>
          </cell>
          <cell r="E1126">
            <v>641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1456002300</v>
          </cell>
          <cell r="J1126">
            <v>1454173120</v>
          </cell>
          <cell r="K1126" t="b">
            <v>0</v>
          </cell>
          <cell r="L1126">
            <v>19</v>
          </cell>
          <cell r="M1126" t="b">
            <v>0</v>
          </cell>
          <cell r="N1126" t="str">
            <v>theater/plays</v>
          </cell>
          <cell r="O1126">
            <v>32</v>
          </cell>
          <cell r="P1126">
            <v>33.74</v>
          </cell>
        </row>
        <row r="1127">
          <cell r="B1127" t="str">
            <v>Hippolytos - Polish Tour</v>
          </cell>
          <cell r="C1127" t="str">
            <v>After a successful run at London's Cockpit Theatre, we are invited to perform in Gardzienice OPT and at Teatr Polski in Warsaw, Poland.</v>
          </cell>
          <cell r="D1127">
            <v>5000</v>
          </cell>
          <cell r="E1127">
            <v>488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1462539840</v>
          </cell>
          <cell r="J1127">
            <v>1460034594</v>
          </cell>
          <cell r="K1127" t="b">
            <v>0</v>
          </cell>
          <cell r="L1127">
            <v>13</v>
          </cell>
          <cell r="M1127" t="b">
            <v>0</v>
          </cell>
          <cell r="N1127" t="str">
            <v>theater/plays</v>
          </cell>
          <cell r="O1127">
            <v>10</v>
          </cell>
          <cell r="P1127">
            <v>37.54</v>
          </cell>
        </row>
        <row r="1128">
          <cell r="B1128" t="str">
            <v>Write Now 5</v>
          </cell>
          <cell r="C1128" t="str">
            <v>Write Now 5 is a new writing festival in south east London promoting new work from emerging playwrights.</v>
          </cell>
          <cell r="D1128">
            <v>400</v>
          </cell>
          <cell r="E1128">
            <v>151</v>
          </cell>
          <cell r="F1128" t="str">
            <v>failed</v>
          </cell>
          <cell r="G1128" t="str">
            <v>GB</v>
          </cell>
          <cell r="H1128" t="str">
            <v>GBP</v>
          </cell>
          <cell r="I1128">
            <v>1400278290</v>
          </cell>
          <cell r="J1128">
            <v>1399414290</v>
          </cell>
          <cell r="K1128" t="b">
            <v>0</v>
          </cell>
          <cell r="L1128">
            <v>13</v>
          </cell>
          <cell r="M1128" t="b">
            <v>0</v>
          </cell>
          <cell r="N1128" t="str">
            <v>theater/plays</v>
          </cell>
          <cell r="O1128">
            <v>38</v>
          </cell>
          <cell r="P1128">
            <v>11.62</v>
          </cell>
        </row>
        <row r="1129">
          <cell r="B1129" t="str">
            <v>Folk-Tales: What Stories Do Your Folks Tell?</v>
          </cell>
          <cell r="C1129" t="str">
            <v>An evening of of stories based both in myth and truth.</v>
          </cell>
          <cell r="D1129">
            <v>1500</v>
          </cell>
          <cell r="E1129">
            <v>32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1440813413</v>
          </cell>
          <cell r="J1129">
            <v>1439517413</v>
          </cell>
          <cell r="K1129" t="b">
            <v>0</v>
          </cell>
          <cell r="L1129">
            <v>4</v>
          </cell>
          <cell r="M1129" t="b">
            <v>0</v>
          </cell>
          <cell r="N1129" t="str">
            <v>theater/plays</v>
          </cell>
          <cell r="O1129">
            <v>2</v>
          </cell>
          <cell r="P1129">
            <v>8</v>
          </cell>
        </row>
        <row r="1130">
          <cell r="B1130" t="str">
            <v>A Gentleman, A Lady and A Thug</v>
          </cell>
          <cell r="C1130" t="str">
            <v>I love to write. I have written and published my first book and everyone that read it enjoyed it. My dream is to one day write movies</v>
          </cell>
          <cell r="D1130">
            <v>3000</v>
          </cell>
          <cell r="E1130">
            <v>0</v>
          </cell>
          <cell r="F1130" t="str">
            <v>failed</v>
          </cell>
          <cell r="G1130" t="str">
            <v>US</v>
          </cell>
          <cell r="H1130" t="str">
            <v>USD</v>
          </cell>
          <cell r="I1130">
            <v>1447009181</v>
          </cell>
          <cell r="J1130">
            <v>1444413581</v>
          </cell>
          <cell r="K1130" t="b">
            <v>0</v>
          </cell>
          <cell r="L1130">
            <v>0</v>
          </cell>
          <cell r="M1130" t="b">
            <v>0</v>
          </cell>
          <cell r="N1130" t="str">
            <v>theater/plays</v>
          </cell>
          <cell r="O1130">
            <v>0</v>
          </cell>
          <cell r="P1130">
            <v>0</v>
          </cell>
        </row>
        <row r="1131">
          <cell r="B1131" t="str">
            <v>"The Day That Shakespeare Died" - The book and the play.</v>
          </cell>
          <cell r="C1131" t="str">
            <v>A book and a play. Narrated by the ghost of Will Shakespeare and the ghost of his dog Crab,  Their adventures in the afterlife...</v>
          </cell>
          <cell r="D1131">
            <v>1650</v>
          </cell>
          <cell r="E1131">
            <v>69</v>
          </cell>
          <cell r="F1131" t="str">
            <v>failed</v>
          </cell>
          <cell r="G1131" t="str">
            <v>GB</v>
          </cell>
          <cell r="H1131" t="str">
            <v>GBP</v>
          </cell>
          <cell r="I1131">
            <v>1456934893</v>
          </cell>
          <cell r="J1131">
            <v>1454342893</v>
          </cell>
          <cell r="K1131" t="b">
            <v>0</v>
          </cell>
          <cell r="L1131">
            <v>3</v>
          </cell>
          <cell r="M1131" t="b">
            <v>0</v>
          </cell>
          <cell r="N1131" t="str">
            <v>theater/plays</v>
          </cell>
          <cell r="O1131">
            <v>4</v>
          </cell>
          <cell r="P1131">
            <v>23</v>
          </cell>
        </row>
        <row r="1132">
          <cell r="B1132" t="str">
            <v>NTACTheatre - North Texas Actor's Collaborative Theatre</v>
          </cell>
          <cell r="C1132" t="str">
            <v>North Texas first actor-driven theatre company needs your help</v>
          </cell>
          <cell r="D1132">
            <v>500</v>
          </cell>
          <cell r="E1132">
            <v>100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1433086082</v>
          </cell>
          <cell r="J1132">
            <v>1430494082</v>
          </cell>
          <cell r="K1132" t="b">
            <v>0</v>
          </cell>
          <cell r="L1132">
            <v>1</v>
          </cell>
          <cell r="M1132" t="b">
            <v>0</v>
          </cell>
          <cell r="N1132" t="str">
            <v>theater/plays</v>
          </cell>
          <cell r="O1132">
            <v>20</v>
          </cell>
          <cell r="P1132">
            <v>100</v>
          </cell>
        </row>
        <row r="1133">
          <cell r="B1133" t="str">
            <v>Tearing Down Cabrini-Green, a dynamic social commentary.</v>
          </cell>
          <cell r="C1133" t="str">
            <v>A richly textured and intellectually powerful social commentary about family, community and America.</v>
          </cell>
          <cell r="D1133">
            <v>10000</v>
          </cell>
          <cell r="E1133">
            <v>541</v>
          </cell>
          <cell r="F1133" t="str">
            <v>failed</v>
          </cell>
          <cell r="G1133" t="str">
            <v>US</v>
          </cell>
          <cell r="H1133" t="str">
            <v>USD</v>
          </cell>
          <cell r="I1133">
            <v>1449876859</v>
          </cell>
          <cell r="J1133">
            <v>1444689259</v>
          </cell>
          <cell r="K1133" t="b">
            <v>0</v>
          </cell>
          <cell r="L1133">
            <v>9</v>
          </cell>
          <cell r="M1133" t="b">
            <v>0</v>
          </cell>
          <cell r="N1133" t="str">
            <v>theater/plays</v>
          </cell>
          <cell r="O1133">
            <v>5</v>
          </cell>
          <cell r="P1133">
            <v>60.11</v>
          </cell>
        </row>
        <row r="1134">
          <cell r="B1134" t="str">
            <v>Invincible Diamonds: A Survivor's Guide</v>
          </cell>
          <cell r="C1134" t="str">
            <v>I am seeking to turn my collection of urban poetry into a stage play. My desire is to inspire victims to heal.</v>
          </cell>
          <cell r="D1134">
            <v>50000</v>
          </cell>
          <cell r="E1134">
            <v>3</v>
          </cell>
          <cell r="F1134" t="str">
            <v>failed</v>
          </cell>
          <cell r="G1134" t="str">
            <v>US</v>
          </cell>
          <cell r="H1134" t="str">
            <v>USD</v>
          </cell>
          <cell r="I1134">
            <v>1431549912</v>
          </cell>
          <cell r="J1134">
            <v>1428957912</v>
          </cell>
          <cell r="K1134" t="b">
            <v>0</v>
          </cell>
          <cell r="L1134">
            <v>1</v>
          </cell>
          <cell r="M1134" t="b">
            <v>0</v>
          </cell>
          <cell r="N1134" t="str">
            <v>theater/plays</v>
          </cell>
          <cell r="O1134">
            <v>0</v>
          </cell>
          <cell r="P1134">
            <v>3</v>
          </cell>
        </row>
        <row r="1135">
          <cell r="B1135" t="str">
            <v>Poles Apart - A Play in 2 Acts</v>
          </cell>
          <cell r="C1135" t="str">
            <v>Is Henson willing to dare risk a theatrical speaking tour of his North Pole adventures...and more?</v>
          </cell>
          <cell r="D1135">
            <v>2000</v>
          </cell>
          <cell r="E1135">
            <v>5</v>
          </cell>
          <cell r="F1135" t="str">
            <v>failed</v>
          </cell>
          <cell r="G1135" t="str">
            <v>US</v>
          </cell>
          <cell r="H1135" t="str">
            <v>USD</v>
          </cell>
          <cell r="I1135">
            <v>1405761690</v>
          </cell>
          <cell r="J1135">
            <v>1403169690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theater/plays</v>
          </cell>
          <cell r="O1135">
            <v>0</v>
          </cell>
          <cell r="P1135">
            <v>5</v>
          </cell>
        </row>
        <row r="1136">
          <cell r="B1136" t="str">
            <v>Headaches - a play exploring the topic of mental health</v>
          </cell>
          <cell r="C1136" t="str">
            <v>Headaches: a play composed of personal testimonies, writings and music, centered on mental illness and its effects on people's lives.</v>
          </cell>
          <cell r="D1136">
            <v>200</v>
          </cell>
          <cell r="E1136">
            <v>70</v>
          </cell>
          <cell r="F1136" t="str">
            <v>failed</v>
          </cell>
          <cell r="G1136" t="str">
            <v>GB</v>
          </cell>
          <cell r="H1136" t="str">
            <v>GBP</v>
          </cell>
          <cell r="I1136">
            <v>1423913220</v>
          </cell>
          <cell r="J1136">
            <v>1421339077</v>
          </cell>
          <cell r="K1136" t="b">
            <v>0</v>
          </cell>
          <cell r="L1136">
            <v>4</v>
          </cell>
          <cell r="M1136" t="b">
            <v>0</v>
          </cell>
          <cell r="N1136" t="str">
            <v>theater/plays</v>
          </cell>
          <cell r="O1136">
            <v>35</v>
          </cell>
          <cell r="P1136">
            <v>17.5</v>
          </cell>
        </row>
        <row r="1137">
          <cell r="B1137" t="str">
            <v>Anansi the Spider - An African Folktale</v>
          </cell>
          <cell r="C1137" t="str">
            <v>The African tale of Anansi the Spider is that of a trickster who often uses cleverness and harmless jokes to get what he wants.</v>
          </cell>
          <cell r="D1137">
            <v>3000</v>
          </cell>
          <cell r="E1137">
            <v>497</v>
          </cell>
          <cell r="F1137" t="str">
            <v>failed</v>
          </cell>
          <cell r="G1137" t="str">
            <v>US</v>
          </cell>
          <cell r="H1137" t="str">
            <v>USD</v>
          </cell>
          <cell r="I1137">
            <v>1416499440</v>
          </cell>
          <cell r="J1137">
            <v>1415341464</v>
          </cell>
          <cell r="K1137" t="b">
            <v>0</v>
          </cell>
          <cell r="L1137">
            <v>17</v>
          </cell>
          <cell r="M1137" t="b">
            <v>0</v>
          </cell>
          <cell r="N1137" t="str">
            <v>theater/plays</v>
          </cell>
          <cell r="O1137">
            <v>17</v>
          </cell>
          <cell r="P1137">
            <v>29.24</v>
          </cell>
        </row>
        <row r="1138">
          <cell r="B1138" t="str">
            <v>'Working Play Title'</v>
          </cell>
          <cell r="C1138" t="str">
            <v>We aim to produce a Professional Published Play for two days in October 2015 on Fri 30th &amp; Sat 31st with three performances in total.</v>
          </cell>
          <cell r="D1138">
            <v>3000</v>
          </cell>
          <cell r="E1138">
            <v>0</v>
          </cell>
          <cell r="F1138" t="str">
            <v>failed</v>
          </cell>
          <cell r="G1138" t="str">
            <v>GB</v>
          </cell>
          <cell r="H1138" t="str">
            <v>GBP</v>
          </cell>
          <cell r="I1138">
            <v>1428222221</v>
          </cell>
          <cell r="J1138">
            <v>1425633821</v>
          </cell>
          <cell r="K1138" t="b">
            <v>0</v>
          </cell>
          <cell r="L1138">
            <v>0</v>
          </cell>
          <cell r="M1138" t="b">
            <v>0</v>
          </cell>
          <cell r="N1138" t="str">
            <v>theater/plays</v>
          </cell>
          <cell r="O1138">
            <v>0</v>
          </cell>
          <cell r="P1138">
            <v>0</v>
          </cell>
        </row>
        <row r="1139">
          <cell r="B1139" t="str">
            <v>Forsaken Angels-A New Play</v>
          </cell>
          <cell r="C1139" t="str">
            <v>Forsaken Angels, a powerful new play by William Leary, author of DCMTA's Best Of 2014 Play Masquerade.</v>
          </cell>
          <cell r="D1139">
            <v>1250</v>
          </cell>
          <cell r="E1139">
            <v>715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1427580426</v>
          </cell>
          <cell r="J1139">
            <v>1424992026</v>
          </cell>
          <cell r="K1139" t="b">
            <v>0</v>
          </cell>
          <cell r="L1139">
            <v>12</v>
          </cell>
          <cell r="M1139" t="b">
            <v>0</v>
          </cell>
          <cell r="N1139" t="str">
            <v>theater/plays</v>
          </cell>
          <cell r="O1139">
            <v>57</v>
          </cell>
          <cell r="P1139">
            <v>59.58</v>
          </cell>
        </row>
        <row r="1140">
          <cell r="B1140" t="str">
            <v>The Sins of Seven Tables at the Edinburgh Fringe Festival</v>
          </cell>
          <cell r="C1140" t="str">
            <v>If tables had ears what tales would they tell? Sins of Seven Tables, a modern take on the 7 Deadlies, are they still sins?</v>
          </cell>
          <cell r="D1140">
            <v>7000</v>
          </cell>
          <cell r="E1140">
            <v>1156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1409514709</v>
          </cell>
          <cell r="J1140">
            <v>1406058798</v>
          </cell>
          <cell r="K1140" t="b">
            <v>0</v>
          </cell>
          <cell r="L1140">
            <v>14</v>
          </cell>
          <cell r="M1140" t="b">
            <v>0</v>
          </cell>
          <cell r="N1140" t="str">
            <v>theater/plays</v>
          </cell>
          <cell r="O1140">
            <v>17</v>
          </cell>
          <cell r="P1140">
            <v>82.57</v>
          </cell>
        </row>
        <row r="1141">
          <cell r="B1141" t="str">
            <v>The Escorts</v>
          </cell>
          <cell r="C1141" t="str">
            <v>An Enticing Trip into the World of Assisted Dying</v>
          </cell>
          <cell r="D1141">
            <v>8000</v>
          </cell>
          <cell r="E1141">
            <v>10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1462631358</v>
          </cell>
          <cell r="J1141">
            <v>1457450958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theater/plays</v>
          </cell>
          <cell r="O1141">
            <v>0</v>
          </cell>
          <cell r="P1141">
            <v>10</v>
          </cell>
        </row>
        <row r="1142">
          <cell r="B1142" t="str">
            <v>Help Launch LZA Theatre! The Eisteddfod + A Woman Alone</v>
          </cell>
          <cell r="C1142" t="str">
            <v>We take great short(er) plays by brilliant playwrights &amp; make visually stunning conversation pieces in response to the city we live in</v>
          </cell>
          <cell r="D1142">
            <v>1200</v>
          </cell>
          <cell r="E1142">
            <v>453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1488394800</v>
          </cell>
          <cell r="J1142">
            <v>1486681708</v>
          </cell>
          <cell r="K1142" t="b">
            <v>0</v>
          </cell>
          <cell r="L1142">
            <v>14</v>
          </cell>
          <cell r="M1142" t="b">
            <v>0</v>
          </cell>
          <cell r="N1142" t="str">
            <v>theater/plays</v>
          </cell>
          <cell r="O1142">
            <v>38</v>
          </cell>
          <cell r="P1142">
            <v>32.36</v>
          </cell>
        </row>
        <row r="1143">
          <cell r="B1143" t="str">
            <v>Terry Pratchett's Wyrd Sisters</v>
          </cell>
          <cell r="C1143" t="str">
            <v>Bring Wyrd Sisters, a comedy of Shakespearean proportions, to small-town Texas. Loosely parodies the â€œScottish Play.â€</v>
          </cell>
          <cell r="D1143">
            <v>1250</v>
          </cell>
          <cell r="E1143">
            <v>23</v>
          </cell>
          <cell r="F1143" t="str">
            <v>failed</v>
          </cell>
          <cell r="G1143" t="str">
            <v>US</v>
          </cell>
          <cell r="H1143" t="str">
            <v>USD</v>
          </cell>
          <cell r="I1143">
            <v>1411779761</v>
          </cell>
          <cell r="J1143">
            <v>1409187761</v>
          </cell>
          <cell r="K1143" t="b">
            <v>0</v>
          </cell>
          <cell r="L1143">
            <v>4</v>
          </cell>
          <cell r="M1143" t="b">
            <v>0</v>
          </cell>
          <cell r="N1143" t="str">
            <v>theater/plays</v>
          </cell>
          <cell r="O1143">
            <v>2</v>
          </cell>
          <cell r="P1143">
            <v>5.75</v>
          </cell>
        </row>
        <row r="1144">
          <cell r="B1144" t="str">
            <v>MAMA BA-B: The Stage Play</v>
          </cell>
          <cell r="C1144" t="str">
            <v>"MAMA'Z BA-B" is the story of Marcus Williams who struggles to find a place for himself as a young black male.</v>
          </cell>
          <cell r="D1144">
            <v>2000</v>
          </cell>
          <cell r="E1144">
            <v>201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1424009147</v>
          </cell>
          <cell r="J1144">
            <v>1421417147</v>
          </cell>
          <cell r="K1144" t="b">
            <v>0</v>
          </cell>
          <cell r="L1144">
            <v>2</v>
          </cell>
          <cell r="M1144" t="b">
            <v>0</v>
          </cell>
          <cell r="N1144" t="str">
            <v>theater/plays</v>
          </cell>
          <cell r="O1144">
            <v>10</v>
          </cell>
          <cell r="P1144">
            <v>100.5</v>
          </cell>
        </row>
        <row r="1145">
          <cell r="B1145" t="str">
            <v>South Florida Tours</v>
          </cell>
          <cell r="C1145" t="str">
            <v>Help Launch The Queen Into South Florida!</v>
          </cell>
          <cell r="D1145">
            <v>500</v>
          </cell>
          <cell r="E1145">
            <v>1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1412740457</v>
          </cell>
          <cell r="J1145">
            <v>1410148457</v>
          </cell>
          <cell r="K1145" t="b">
            <v>0</v>
          </cell>
          <cell r="L1145">
            <v>1</v>
          </cell>
          <cell r="M1145" t="b">
            <v>0</v>
          </cell>
          <cell r="N1145" t="str">
            <v>theater/plays</v>
          </cell>
          <cell r="O1145">
            <v>0</v>
          </cell>
          <cell r="P1145">
            <v>1</v>
          </cell>
        </row>
        <row r="1146">
          <cell r="B1146" t="str">
            <v>Bringing more Art to the Community</v>
          </cell>
          <cell r="C1146" t="str">
            <v>Help us bring more Art to the Community. It's our second production, Fences by August Wilson. Help us make it a success!</v>
          </cell>
          <cell r="D1146">
            <v>3000</v>
          </cell>
          <cell r="E1146">
            <v>40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1413832985</v>
          </cell>
          <cell r="J1146">
            <v>1408648985</v>
          </cell>
          <cell r="K1146" t="b">
            <v>0</v>
          </cell>
          <cell r="L1146">
            <v>2</v>
          </cell>
          <cell r="M1146" t="b">
            <v>0</v>
          </cell>
          <cell r="N1146" t="str">
            <v>theater/plays</v>
          </cell>
          <cell r="O1146">
            <v>1</v>
          </cell>
          <cell r="P1146">
            <v>20</v>
          </cell>
        </row>
        <row r="1147">
          <cell r="B1147" t="str">
            <v>"The Norwegians" Midwestern Tour</v>
          </cell>
          <cell r="C1147" t="str">
            <v>Olive and Betty have cheating boyfriends. The solution: Gus and Tor, two Norwegian hit men who specialize in solving such problems.</v>
          </cell>
          <cell r="D1147">
            <v>30000</v>
          </cell>
          <cell r="E1147">
            <v>2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1455647587</v>
          </cell>
          <cell r="J1147">
            <v>1453487587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theater/plays</v>
          </cell>
          <cell r="O1147">
            <v>0</v>
          </cell>
          <cell r="P1147">
            <v>2</v>
          </cell>
        </row>
        <row r="1148">
          <cell r="B1148" t="str">
            <v>POLES APART - A PLAY IN 2 ACTS</v>
          </cell>
          <cell r="C1148" t="str">
            <v>Is the public ready to hear Matt's story? Is he willing to risk public speaking and the waning reputation among his own race?</v>
          </cell>
          <cell r="D1148">
            <v>2000</v>
          </cell>
          <cell r="E1148">
            <v>5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1409070480</v>
          </cell>
          <cell r="J1148">
            <v>1406572381</v>
          </cell>
          <cell r="K1148" t="b">
            <v>0</v>
          </cell>
          <cell r="L1148">
            <v>1</v>
          </cell>
          <cell r="M1148" t="b">
            <v>0</v>
          </cell>
          <cell r="N1148" t="str">
            <v>theater/plays</v>
          </cell>
          <cell r="O1148">
            <v>0</v>
          </cell>
          <cell r="P1148">
            <v>5</v>
          </cell>
        </row>
        <row r="1149">
          <cell r="B1149" t="str">
            <v>Lovers and Other Strangers at The Cockpit</v>
          </cell>
          <cell r="C1149" t="str">
            <v>Lovers and Other Strangers by RenÃ©e Taylor and Joseph Bologna, showing at The Cockpit theatre in Marylebone, 10th - 14th August 2015</v>
          </cell>
          <cell r="D1149">
            <v>1000</v>
          </cell>
          <cell r="E1149">
            <v>60</v>
          </cell>
          <cell r="F1149" t="str">
            <v>failed</v>
          </cell>
          <cell r="G1149" t="str">
            <v>GB</v>
          </cell>
          <cell r="H1149" t="str">
            <v>GBP</v>
          </cell>
          <cell r="I1149">
            <v>1437606507</v>
          </cell>
          <cell r="J1149">
            <v>1435014507</v>
          </cell>
          <cell r="K1149" t="b">
            <v>0</v>
          </cell>
          <cell r="L1149">
            <v>4</v>
          </cell>
          <cell r="M1149" t="b">
            <v>0</v>
          </cell>
          <cell r="N1149" t="str">
            <v>theater/plays</v>
          </cell>
          <cell r="O1149">
            <v>6</v>
          </cell>
          <cell r="P1149">
            <v>15</v>
          </cell>
        </row>
        <row r="1150">
          <cell r="B1150" t="str">
            <v>A play by Gabriel Kemlo about lost ideals, and new starts</v>
          </cell>
          <cell r="C1150" t="str">
            <v>Against the decline of Thatcherism, the fall of the Wall, and the rise of Acid House. This comedy is a 'Withnail &amp; I' for 1993.</v>
          </cell>
          <cell r="D1150">
            <v>1930</v>
          </cell>
          <cell r="E1150">
            <v>75</v>
          </cell>
          <cell r="F1150" t="str">
            <v>failed</v>
          </cell>
          <cell r="G1150" t="str">
            <v>GB</v>
          </cell>
          <cell r="H1150" t="str">
            <v>GBP</v>
          </cell>
          <cell r="I1150">
            <v>1410281360</v>
          </cell>
          <cell r="J1150">
            <v>1406825360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theater/plays</v>
          </cell>
          <cell r="O1150">
            <v>4</v>
          </cell>
          <cell r="P1150">
            <v>25</v>
          </cell>
        </row>
        <row r="1151">
          <cell r="B1151" t="str">
            <v>The Connection Play 2014</v>
          </cell>
          <cell r="C1151" t="str">
            <v>JUNTO Productions is proud to present our first production, the premiere of The Connection, a play by Jeffrey Paul.</v>
          </cell>
          <cell r="D1151">
            <v>7200</v>
          </cell>
          <cell r="E1151">
            <v>1742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1414348166</v>
          </cell>
          <cell r="J1151">
            <v>1412879366</v>
          </cell>
          <cell r="K1151" t="b">
            <v>0</v>
          </cell>
          <cell r="L1151">
            <v>38</v>
          </cell>
          <cell r="M1151" t="b">
            <v>0</v>
          </cell>
          <cell r="N1151" t="str">
            <v>theater/plays</v>
          </cell>
          <cell r="O1151">
            <v>24</v>
          </cell>
          <cell r="P1151">
            <v>45.84</v>
          </cell>
        </row>
        <row r="1152">
          <cell r="B1152" t="str">
            <v>Just Bryan, a radio drama</v>
          </cell>
          <cell r="C1152" t="str">
            <v>Radio drama about a failed comedian with the help of his Dictaphone friend Alan, tries to become a success whilst fighting his demons.</v>
          </cell>
          <cell r="D1152">
            <v>250</v>
          </cell>
          <cell r="E1152">
            <v>19</v>
          </cell>
          <cell r="F1152" t="str">
            <v>failed</v>
          </cell>
          <cell r="G1152" t="str">
            <v>GB</v>
          </cell>
          <cell r="H1152" t="str">
            <v>GBP</v>
          </cell>
          <cell r="I1152">
            <v>1422450278</v>
          </cell>
          <cell r="J1152">
            <v>1419858278</v>
          </cell>
          <cell r="K1152" t="b">
            <v>0</v>
          </cell>
          <cell r="L1152">
            <v>4</v>
          </cell>
          <cell r="M1152" t="b">
            <v>0</v>
          </cell>
          <cell r="N1152" t="str">
            <v>theater/plays</v>
          </cell>
          <cell r="O1152">
            <v>8</v>
          </cell>
          <cell r="P1152">
            <v>4.75</v>
          </cell>
        </row>
        <row r="1153">
          <cell r="B1153" t="str">
            <v>The Butterfly Catcher</v>
          </cell>
          <cell r="C1153" t="str">
            <v>LEELA IS A 14 YEAR OLD GIRL. JONAH IS A 56 YEAR OLD MAN. IT'S BEEN GOING ON FOR 3 YEARS. HERE COMES THE NIGHT OF VIOLENT RECKONING.</v>
          </cell>
          <cell r="D1153">
            <v>575</v>
          </cell>
          <cell r="E1153">
            <v>0</v>
          </cell>
          <cell r="F1153" t="str">
            <v>failed</v>
          </cell>
          <cell r="G1153" t="str">
            <v>GB</v>
          </cell>
          <cell r="H1153" t="str">
            <v>GBP</v>
          </cell>
          <cell r="I1153">
            <v>1430571849</v>
          </cell>
          <cell r="J1153">
            <v>1427979849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theater/plays</v>
          </cell>
          <cell r="O1153">
            <v>0</v>
          </cell>
          <cell r="P1153">
            <v>0</v>
          </cell>
        </row>
        <row r="1154">
          <cell r="B1154" t="str">
            <v>Harriet Tubman Woman Of Faith</v>
          </cell>
          <cell r="C1154" t="str">
            <v>Harriet Tubman Woman of Faith is a remarkable narrative about the life and faith of Harriet Tubman, told through a dream of a teenager.</v>
          </cell>
          <cell r="D1154">
            <v>2000</v>
          </cell>
          <cell r="E1154">
            <v>26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1424070823</v>
          </cell>
          <cell r="J1154">
            <v>1421478823</v>
          </cell>
          <cell r="K1154" t="b">
            <v>0</v>
          </cell>
          <cell r="L1154">
            <v>2</v>
          </cell>
          <cell r="M1154" t="b">
            <v>0</v>
          </cell>
          <cell r="N1154" t="str">
            <v>theater/plays</v>
          </cell>
          <cell r="O1154">
            <v>1</v>
          </cell>
          <cell r="P1154">
            <v>13</v>
          </cell>
        </row>
        <row r="1155">
          <cell r="B1155" t="str">
            <v>Ministry theater</v>
          </cell>
          <cell r="C1155" t="str">
            <v>I am trying to put together a ministry theater company for junior / high schoolers that which puts on free shows in the SoCal area.</v>
          </cell>
          <cell r="D1155">
            <v>9000</v>
          </cell>
          <cell r="E1155">
            <v>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1457157269</v>
          </cell>
          <cell r="J1155">
            <v>1455861269</v>
          </cell>
          <cell r="K1155" t="b">
            <v>0</v>
          </cell>
          <cell r="L1155">
            <v>0</v>
          </cell>
          <cell r="M1155" t="b">
            <v>0</v>
          </cell>
          <cell r="N1155" t="str">
            <v>theater/plays</v>
          </cell>
          <cell r="O1155">
            <v>0</v>
          </cell>
          <cell r="P1155">
            <v>0</v>
          </cell>
        </row>
        <row r="1156">
          <cell r="B1156" t="str">
            <v>Shakespeare In The Park</v>
          </cell>
          <cell r="C1156" t="str">
            <v>FREE Shakespeare In the Park in Bergen County, NJ on July 24, 25, 31, and August 1. We need your support to help keep our show FREE</v>
          </cell>
          <cell r="D1156">
            <v>7000</v>
          </cell>
          <cell r="E1156">
            <v>1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1437331463</v>
          </cell>
          <cell r="J1156">
            <v>1434739463</v>
          </cell>
          <cell r="K1156" t="b">
            <v>0</v>
          </cell>
          <cell r="L1156">
            <v>1</v>
          </cell>
          <cell r="M1156" t="b">
            <v>0</v>
          </cell>
          <cell r="N1156" t="str">
            <v>theater/plays</v>
          </cell>
          <cell r="O1156">
            <v>0</v>
          </cell>
          <cell r="P1156">
            <v>1</v>
          </cell>
        </row>
        <row r="1157">
          <cell r="B1157" t="str">
            <v>MENTAL Play</v>
          </cell>
          <cell r="C1157" t="str">
            <v>A new play and project exploring challenges faced by young adults struggling with mental health issues in contemporary Britain.</v>
          </cell>
          <cell r="D1157">
            <v>500</v>
          </cell>
          <cell r="E1157">
            <v>70</v>
          </cell>
          <cell r="F1157" t="str">
            <v>failed</v>
          </cell>
          <cell r="G1157" t="str">
            <v>GB</v>
          </cell>
          <cell r="H1157" t="str">
            <v>GBP</v>
          </cell>
          <cell r="I1157">
            <v>1410987400</v>
          </cell>
          <cell r="J1157">
            <v>1408395400</v>
          </cell>
          <cell r="K1157" t="b">
            <v>0</v>
          </cell>
          <cell r="L1157">
            <v>7</v>
          </cell>
          <cell r="M1157" t="b">
            <v>0</v>
          </cell>
          <cell r="N1157" t="str">
            <v>theater/plays</v>
          </cell>
          <cell r="O1157">
            <v>14</v>
          </cell>
          <cell r="P1157">
            <v>10</v>
          </cell>
        </row>
        <row r="1158">
          <cell r="B1158" t="str">
            <v>The Rights (and Wrongs) of Mary Wollstonecraft</v>
          </cell>
          <cell r="C1158" t="str">
            <v>The true story of the romantic entanglements of Mary Shelley's parents. Anarchist; William Godwin &amp;, 1st feminist; Mary Wollstonecraft.</v>
          </cell>
          <cell r="D1158">
            <v>10000</v>
          </cell>
          <cell r="E1158">
            <v>105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1409846874</v>
          </cell>
          <cell r="J1158">
            <v>1407254874</v>
          </cell>
          <cell r="K1158" t="b">
            <v>0</v>
          </cell>
          <cell r="L1158">
            <v>2</v>
          </cell>
          <cell r="M1158" t="b">
            <v>0</v>
          </cell>
          <cell r="N1158" t="str">
            <v>theater/plays</v>
          </cell>
          <cell r="O1158">
            <v>1</v>
          </cell>
          <cell r="P1158">
            <v>52.5</v>
          </cell>
        </row>
        <row r="1159">
          <cell r="B1159" t="str">
            <v>Time Please Fringe</v>
          </cell>
          <cell r="C1159" t="str">
            <v>Funding for a production of Time Please at the Brighton Fringe 2017... and beyond.</v>
          </cell>
          <cell r="D1159">
            <v>1500</v>
          </cell>
          <cell r="E1159">
            <v>130</v>
          </cell>
          <cell r="F1159" t="str">
            <v>failed</v>
          </cell>
          <cell r="G1159" t="str">
            <v>GB</v>
          </cell>
          <cell r="H1159" t="str">
            <v>GBP</v>
          </cell>
          <cell r="I1159">
            <v>1475877108</v>
          </cell>
          <cell r="J1159">
            <v>1473285108</v>
          </cell>
          <cell r="K1159" t="b">
            <v>0</v>
          </cell>
          <cell r="L1159">
            <v>4</v>
          </cell>
          <cell r="M1159" t="b">
            <v>0</v>
          </cell>
          <cell r="N1159" t="str">
            <v>theater/plays</v>
          </cell>
          <cell r="O1159">
            <v>9</v>
          </cell>
          <cell r="P1159">
            <v>32.5</v>
          </cell>
        </row>
        <row r="1160">
          <cell r="B1160" t="str">
            <v>We Don't Play Fight</v>
          </cell>
          <cell r="C1160" t="str">
            <v>Finally a crossover of the arts takes place! Theater &amp; LIVE Pro Wrestling. A unique story featuring TV Pro Wrestling without the TV.</v>
          </cell>
          <cell r="D1160">
            <v>3500</v>
          </cell>
          <cell r="E1160">
            <v>29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1460737680</v>
          </cell>
          <cell r="J1160">
            <v>1455725596</v>
          </cell>
          <cell r="K1160" t="b">
            <v>0</v>
          </cell>
          <cell r="L1160">
            <v>4</v>
          </cell>
          <cell r="M1160" t="b">
            <v>0</v>
          </cell>
          <cell r="N1160" t="str">
            <v>theater/plays</v>
          </cell>
          <cell r="O1160">
            <v>1</v>
          </cell>
          <cell r="P1160">
            <v>7.25</v>
          </cell>
        </row>
        <row r="1161">
          <cell r="B1161" t="str">
            <v>Those That Fly</v>
          </cell>
          <cell r="C1161" t="str">
            <v>Having lived her whole life in the midst of a civil war, 11 year old Leyla dreams of being a pilot so she may fly her family to safety.</v>
          </cell>
          <cell r="D1161">
            <v>600</v>
          </cell>
          <cell r="E1161">
            <v>100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1427168099</v>
          </cell>
          <cell r="J1161">
            <v>1424579699</v>
          </cell>
          <cell r="K1161" t="b">
            <v>0</v>
          </cell>
          <cell r="L1161">
            <v>3</v>
          </cell>
          <cell r="M1161" t="b">
            <v>0</v>
          </cell>
          <cell r="N1161" t="str">
            <v>theater/plays</v>
          </cell>
          <cell r="O1161">
            <v>17</v>
          </cell>
          <cell r="P1161">
            <v>33.33</v>
          </cell>
        </row>
        <row r="1162">
          <cell r="B1162" t="str">
            <v>Angels in Houston</v>
          </cell>
          <cell r="C1162" t="str">
            <v>Help a group of actors end bigotry in Houston, TX by supporting a  full production of Angels in America.</v>
          </cell>
          <cell r="D1162">
            <v>15000</v>
          </cell>
          <cell r="E1162">
            <v>125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1414360358</v>
          </cell>
          <cell r="J1162">
            <v>1409176358</v>
          </cell>
          <cell r="K1162" t="b">
            <v>0</v>
          </cell>
          <cell r="L1162">
            <v>2</v>
          </cell>
          <cell r="M1162" t="b">
            <v>0</v>
          </cell>
          <cell r="N1162" t="str">
            <v>theater/plays</v>
          </cell>
          <cell r="O1162">
            <v>1</v>
          </cell>
          <cell r="P1162">
            <v>62.5</v>
          </cell>
        </row>
        <row r="1163">
          <cell r="B1163" t="str">
            <v>The Merchant of Venice as Shakespeare Heard It</v>
          </cell>
          <cell r="C1163" t="str">
            <v>Help us produce a video of the first Original Pronunciation Merchant of Venice.</v>
          </cell>
          <cell r="D1163">
            <v>18000</v>
          </cell>
          <cell r="E1163">
            <v>12521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1422759240</v>
          </cell>
          <cell r="J1163">
            <v>1418824867</v>
          </cell>
          <cell r="K1163" t="b">
            <v>0</v>
          </cell>
          <cell r="L1163">
            <v>197</v>
          </cell>
          <cell r="M1163" t="b">
            <v>0</v>
          </cell>
          <cell r="N1163" t="str">
            <v>theater/plays</v>
          </cell>
          <cell r="O1163">
            <v>70</v>
          </cell>
          <cell r="P1163">
            <v>63.56</v>
          </cell>
        </row>
        <row r="1164">
          <cell r="B1164" t="str">
            <v>Forgive &amp; Forget</v>
          </cell>
          <cell r="C1164" t="str">
            <v>An original gospel stage play that explores the pain and hurt caused by those who struggle to forgive others!</v>
          </cell>
          <cell r="D1164">
            <v>7000</v>
          </cell>
          <cell r="E1164">
            <v>0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1458860363</v>
          </cell>
          <cell r="J1164">
            <v>1454975963</v>
          </cell>
          <cell r="K1164" t="b">
            <v>0</v>
          </cell>
          <cell r="L1164">
            <v>0</v>
          </cell>
          <cell r="M1164" t="b">
            <v>0</v>
          </cell>
          <cell r="N1164" t="str">
            <v>theater/plays</v>
          </cell>
          <cell r="O1164">
            <v>0</v>
          </cell>
          <cell r="P1164">
            <v>0</v>
          </cell>
        </row>
        <row r="1165">
          <cell r="B1165" t="str">
            <v>Super Date, The Dating Game Show for Superheroes</v>
          </cell>
          <cell r="C1165" t="str">
            <v>Ever wonder what Wonder Woman wants in a super man? Can you be both a lover, and a fighter? And, whatâ€™s with all the spandex?</v>
          </cell>
          <cell r="D1165">
            <v>800</v>
          </cell>
          <cell r="E1165">
            <v>10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1441037097</v>
          </cell>
          <cell r="J1165">
            <v>1438445097</v>
          </cell>
          <cell r="K1165" t="b">
            <v>0</v>
          </cell>
          <cell r="L1165">
            <v>1</v>
          </cell>
          <cell r="M1165" t="b">
            <v>0</v>
          </cell>
          <cell r="N1165" t="str">
            <v>theater/plays</v>
          </cell>
          <cell r="O1165">
            <v>1</v>
          </cell>
          <cell r="P1165">
            <v>10</v>
          </cell>
        </row>
        <row r="1166">
          <cell r="B1166" t="str">
            <v>Financement et aide Ã  la crÃ©ation</v>
          </cell>
          <cell r="C1166" t="str">
            <v>Acteurs, scÃ©naristes et metteurs en scÃ¨ne souhaitant monter, 5 piÃ¨ces de thÃ©Ã¢tre ainsi que 3 courts mÃ©trages et 2 long-mÃ©trages.</v>
          </cell>
          <cell r="D1166">
            <v>5000</v>
          </cell>
          <cell r="E1166">
            <v>250</v>
          </cell>
          <cell r="F1166" t="str">
            <v>failed</v>
          </cell>
          <cell r="G1166" t="str">
            <v>FR</v>
          </cell>
          <cell r="H1166" t="str">
            <v>EUR</v>
          </cell>
          <cell r="I1166">
            <v>1437889336</v>
          </cell>
          <cell r="J1166">
            <v>1432705336</v>
          </cell>
          <cell r="K1166" t="b">
            <v>0</v>
          </cell>
          <cell r="L1166">
            <v>4</v>
          </cell>
          <cell r="M1166" t="b">
            <v>0</v>
          </cell>
          <cell r="N1166" t="str">
            <v>theater/plays</v>
          </cell>
          <cell r="O1166">
            <v>5</v>
          </cell>
          <cell r="P1166">
            <v>62.5</v>
          </cell>
        </row>
        <row r="1167">
          <cell r="B1167" t="str">
            <v>Speak to my Soul: A Montage of Voices</v>
          </cell>
          <cell r="C1167" t="str">
            <v>This is a play that voices that stories of the black experience in America using spoken word, song and dance.</v>
          </cell>
          <cell r="D1167">
            <v>4000</v>
          </cell>
          <cell r="E1167">
            <v>0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1449247439</v>
          </cell>
          <cell r="J1167">
            <v>1444059839</v>
          </cell>
          <cell r="K1167" t="b">
            <v>0</v>
          </cell>
          <cell r="L1167">
            <v>0</v>
          </cell>
          <cell r="M1167" t="b">
            <v>0</v>
          </cell>
          <cell r="N1167" t="str">
            <v>theater/plays</v>
          </cell>
          <cell r="O1167">
            <v>0</v>
          </cell>
          <cell r="P1167">
            <v>0</v>
          </cell>
        </row>
        <row r="1168">
          <cell r="B1168" t="str">
            <v>Lincoln High School presents: Little Shop of Horrors</v>
          </cell>
          <cell r="C1168" t="str">
            <v>Drama Students at Lincoln High School in Walla Walla, WA are working hard to present their excellent version of Little Shop of Horrors.</v>
          </cell>
          <cell r="D1168">
            <v>3000</v>
          </cell>
          <cell r="E1168">
            <v>215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1487811600</v>
          </cell>
          <cell r="J1168">
            <v>1486077481</v>
          </cell>
          <cell r="K1168" t="b">
            <v>0</v>
          </cell>
          <cell r="L1168">
            <v>7</v>
          </cell>
          <cell r="M1168" t="b">
            <v>0</v>
          </cell>
          <cell r="N1168" t="str">
            <v>theater/plays</v>
          </cell>
          <cell r="O1168">
            <v>7</v>
          </cell>
          <cell r="P1168">
            <v>30.71</v>
          </cell>
        </row>
        <row r="1169">
          <cell r="B1169" t="str">
            <v>The Last King of the I.D.A. (Minnesota Fringe)</v>
          </cell>
          <cell r="C1169" t="str">
            <v>The 2014 Minnesota Fringe Festival brings the World Premiere of LightBright's one-act play, The Last King of the I.D.A.</v>
          </cell>
          <cell r="D1169">
            <v>2000</v>
          </cell>
          <cell r="E1169">
            <v>561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1402007500</v>
          </cell>
          <cell r="J1169">
            <v>1399415500</v>
          </cell>
          <cell r="K1169" t="b">
            <v>0</v>
          </cell>
          <cell r="L1169">
            <v>11</v>
          </cell>
          <cell r="M1169" t="b">
            <v>0</v>
          </cell>
          <cell r="N1169" t="str">
            <v>theater/plays</v>
          </cell>
          <cell r="O1169">
            <v>28</v>
          </cell>
          <cell r="P1169">
            <v>51</v>
          </cell>
        </row>
        <row r="1170">
          <cell r="B1170" t="str">
            <v>Next 2 the Stage</v>
          </cell>
          <cell r="C1170" t="str">
            <v>A theater complex that educates as we entertain.  We will provide shows that inspire and theater classes that motivate.</v>
          </cell>
          <cell r="D1170">
            <v>20000</v>
          </cell>
          <cell r="E1170">
            <v>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1450053370</v>
          </cell>
          <cell r="J1170">
            <v>1447461370</v>
          </cell>
          <cell r="K1170" t="b">
            <v>0</v>
          </cell>
          <cell r="L1170">
            <v>0</v>
          </cell>
          <cell r="M1170" t="b">
            <v>0</v>
          </cell>
          <cell r="N1170" t="str">
            <v>theater/plays</v>
          </cell>
          <cell r="O1170">
            <v>0</v>
          </cell>
          <cell r="P1170">
            <v>0</v>
          </cell>
        </row>
        <row r="1171">
          <cell r="B1171" t="str">
            <v>The Martin and Lewis Tribute Show</v>
          </cell>
          <cell r="C1171" t="str">
            <v>The world's best and only tribute to Dean Martin and Jerry Lewis
 bringing back the Music, Laughter and the Love.</v>
          </cell>
          <cell r="D1171">
            <v>2500</v>
          </cell>
          <cell r="E1171">
            <v>400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1454525340</v>
          </cell>
          <cell r="J1171">
            <v>1452008599</v>
          </cell>
          <cell r="K1171" t="b">
            <v>0</v>
          </cell>
          <cell r="L1171">
            <v>6</v>
          </cell>
          <cell r="M1171" t="b">
            <v>0</v>
          </cell>
          <cell r="N1171" t="str">
            <v>theater/plays</v>
          </cell>
          <cell r="O1171">
            <v>16</v>
          </cell>
          <cell r="P1171">
            <v>66.67</v>
          </cell>
        </row>
        <row r="1172">
          <cell r="B1172" t="str">
            <v>As You Like It in The Enchanted Forest Wildlife Sanctuary</v>
          </cell>
          <cell r="C1172" t="str">
            <v>HeARTistry's contemporary production of As You Like It epitomizes the wit and eloquence of William Shakespeare for a modern audience.</v>
          </cell>
          <cell r="D1172">
            <v>5000</v>
          </cell>
          <cell r="E1172">
            <v>0</v>
          </cell>
          <cell r="F1172" t="str">
            <v>failed</v>
          </cell>
          <cell r="G1172" t="str">
            <v>US</v>
          </cell>
          <cell r="H1172" t="str">
            <v>USD</v>
          </cell>
          <cell r="I1172">
            <v>1418914964</v>
          </cell>
          <cell r="J1172">
            <v>1414591364</v>
          </cell>
          <cell r="K1172" t="b">
            <v>0</v>
          </cell>
          <cell r="L1172">
            <v>0</v>
          </cell>
          <cell r="M1172" t="b">
            <v>0</v>
          </cell>
          <cell r="N1172" t="str">
            <v>theater/plays</v>
          </cell>
          <cell r="O1172">
            <v>0</v>
          </cell>
          <cell r="P1172">
            <v>0</v>
          </cell>
        </row>
        <row r="1173">
          <cell r="B1173" t="str">
            <v>The Modern Theater's 'Play It Forward' Fund</v>
          </cell>
          <cell r="C1173" t="str">
            <v>'Play it Forward' is a ticket bank for individuals in need. Fund a theater experience for someone that would otherwise go without!</v>
          </cell>
          <cell r="D1173">
            <v>6048</v>
          </cell>
          <cell r="E1173">
            <v>413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1450211116</v>
          </cell>
          <cell r="J1173">
            <v>1445023516</v>
          </cell>
          <cell r="K1173" t="b">
            <v>0</v>
          </cell>
          <cell r="L1173">
            <v>7</v>
          </cell>
          <cell r="M1173" t="b">
            <v>0</v>
          </cell>
          <cell r="N1173" t="str">
            <v>theater/plays</v>
          </cell>
          <cell r="O1173">
            <v>7</v>
          </cell>
          <cell r="P1173">
            <v>59</v>
          </cell>
        </row>
        <row r="1174">
          <cell r="B1174" t="str">
            <v>2020 Vision: a love story told over sixty years</v>
          </cell>
          <cell r="C1174" t="str">
            <v>Help us produce an iconic new verse play, set in the year 2020, with virtuoso acting and hauntingly beautiful words and music</v>
          </cell>
          <cell r="D1174">
            <v>23900</v>
          </cell>
          <cell r="E1174">
            <v>6141.99</v>
          </cell>
          <cell r="F1174" t="str">
            <v>failed</v>
          </cell>
          <cell r="G1174" t="str">
            <v>GB</v>
          </cell>
          <cell r="H1174" t="str">
            <v>GBP</v>
          </cell>
          <cell r="I1174">
            <v>1475398800</v>
          </cell>
          <cell r="J1174">
            <v>1472711224</v>
          </cell>
          <cell r="K1174" t="b">
            <v>0</v>
          </cell>
          <cell r="L1174">
            <v>94</v>
          </cell>
          <cell r="M1174" t="b">
            <v>0</v>
          </cell>
          <cell r="N1174" t="str">
            <v>theater/plays</v>
          </cell>
          <cell r="O1174">
            <v>26</v>
          </cell>
          <cell r="P1174">
            <v>65.34</v>
          </cell>
        </row>
        <row r="1175">
          <cell r="B1175" t="str">
            <v>Technical Design for Liberty Lake Community Theatre</v>
          </cell>
          <cell r="C1175" t="str">
            <v>This local community theatre needs a proper, efficient, SAFE and professional audio and lighting setup. Helps us raise the funds!</v>
          </cell>
          <cell r="D1175">
            <v>13500</v>
          </cell>
          <cell r="E1175">
            <v>200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1428097450</v>
          </cell>
          <cell r="J1175">
            <v>1425509050</v>
          </cell>
          <cell r="K1175" t="b">
            <v>0</v>
          </cell>
          <cell r="L1175">
            <v>2</v>
          </cell>
          <cell r="M1175" t="b">
            <v>0</v>
          </cell>
          <cell r="N1175" t="str">
            <v>theater/plays</v>
          </cell>
          <cell r="O1175">
            <v>1</v>
          </cell>
          <cell r="P1175">
            <v>100</v>
          </cell>
        </row>
        <row r="1176">
          <cell r="B1176" t="str">
            <v>The Lost Boy</v>
          </cell>
          <cell r="C1176" t="str">
            <v>"Stories are where you go to look for the truth of your own life." (Frank Delaney)</v>
          </cell>
          <cell r="D1176">
            <v>10000</v>
          </cell>
          <cell r="E1176">
            <v>3685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1413925887</v>
          </cell>
          <cell r="J1176">
            <v>1411333887</v>
          </cell>
          <cell r="K1176" t="b">
            <v>0</v>
          </cell>
          <cell r="L1176">
            <v>25</v>
          </cell>
          <cell r="M1176" t="b">
            <v>0</v>
          </cell>
          <cell r="N1176" t="str">
            <v>theater/plays</v>
          </cell>
          <cell r="O1176">
            <v>37</v>
          </cell>
          <cell r="P1176">
            <v>147.4</v>
          </cell>
        </row>
        <row r="1177">
          <cell r="B1177" t="str">
            <v>3 Days In Savannah</v>
          </cell>
          <cell r="C1177" t="str">
            <v>"3 Days In Savannah" explores the issues of love, racism, and regret while reminding us that, "life is a game and love is the prize."</v>
          </cell>
          <cell r="D1177">
            <v>6000</v>
          </cell>
          <cell r="E1177">
            <v>2823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1404253800</v>
          </cell>
          <cell r="J1177">
            <v>1402784964</v>
          </cell>
          <cell r="K1177" t="b">
            <v>0</v>
          </cell>
          <cell r="L1177">
            <v>17</v>
          </cell>
          <cell r="M1177" t="b">
            <v>0</v>
          </cell>
          <cell r="N1177" t="str">
            <v>theater/plays</v>
          </cell>
          <cell r="O1177">
            <v>47</v>
          </cell>
          <cell r="P1177">
            <v>166.06</v>
          </cell>
        </row>
        <row r="1178">
          <cell r="B1178" t="str">
            <v>The Pelican, by August Strindberg</v>
          </cell>
          <cell r="C1178" t="str">
            <v>The Pelican is a haunted play by one of Swedenâ€™s most renowned playwrights, August Strindberg, about a mother's tragic deceit.</v>
          </cell>
          <cell r="D1178">
            <v>700</v>
          </cell>
          <cell r="E1178">
            <v>80</v>
          </cell>
          <cell r="F1178" t="str">
            <v>failed</v>
          </cell>
          <cell r="G1178" t="str">
            <v>US</v>
          </cell>
          <cell r="H1178" t="str">
            <v>USD</v>
          </cell>
          <cell r="I1178">
            <v>1464099900</v>
          </cell>
          <cell r="J1178">
            <v>1462585315</v>
          </cell>
          <cell r="K1178" t="b">
            <v>0</v>
          </cell>
          <cell r="L1178">
            <v>2</v>
          </cell>
          <cell r="M1178" t="b">
            <v>0</v>
          </cell>
          <cell r="N1178" t="str">
            <v>theater/plays</v>
          </cell>
          <cell r="O1178">
            <v>11</v>
          </cell>
          <cell r="P1178">
            <v>40</v>
          </cell>
        </row>
        <row r="1179">
          <cell r="B1179" t="str">
            <v>Take the Vagina Monologues to Main Street in Lexington, NC!</v>
          </cell>
          <cell r="C1179" t="str">
            <v>We are vagina warriors ready to bring our message of human rights, empowerment and diversity to Main St. Lexington, NC.</v>
          </cell>
          <cell r="D1179">
            <v>2500</v>
          </cell>
          <cell r="E1179">
            <v>301</v>
          </cell>
          <cell r="F1179" t="str">
            <v>failed</v>
          </cell>
          <cell r="G1179" t="str">
            <v>US</v>
          </cell>
          <cell r="H1179" t="str">
            <v>USD</v>
          </cell>
          <cell r="I1179">
            <v>1413573010</v>
          </cell>
          <cell r="J1179">
            <v>1408389010</v>
          </cell>
          <cell r="K1179" t="b">
            <v>0</v>
          </cell>
          <cell r="L1179">
            <v>4</v>
          </cell>
          <cell r="M1179" t="b">
            <v>0</v>
          </cell>
          <cell r="N1179" t="str">
            <v>theater/plays</v>
          </cell>
          <cell r="O1179">
            <v>12</v>
          </cell>
          <cell r="P1179">
            <v>75.25</v>
          </cell>
        </row>
        <row r="1180">
          <cell r="B1180" t="str">
            <v>Defiant Entertainment presents: The Park Bench</v>
          </cell>
          <cell r="C1180" t="str">
            <v>Help stage an original One Act Play that brings awareness to Alzheimer's in its debut performance.</v>
          </cell>
          <cell r="D1180">
            <v>500</v>
          </cell>
          <cell r="E1180">
            <v>300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1448949540</v>
          </cell>
          <cell r="J1180">
            <v>1446048367</v>
          </cell>
          <cell r="K1180" t="b">
            <v>0</v>
          </cell>
          <cell r="L1180">
            <v>5</v>
          </cell>
          <cell r="M1180" t="b">
            <v>0</v>
          </cell>
          <cell r="N1180" t="str">
            <v>theater/plays</v>
          </cell>
          <cell r="O1180">
            <v>60</v>
          </cell>
          <cell r="P1180">
            <v>60</v>
          </cell>
        </row>
        <row r="1181">
          <cell r="B1181" t="str">
            <v>The Last Encore Musical</v>
          </cell>
          <cell r="C1181" t="str">
            <v>This nationally published book, set in the 70â€™s, tells the untold story of singers and a friendly reunion visit turning bad.</v>
          </cell>
          <cell r="D1181">
            <v>8000</v>
          </cell>
          <cell r="E1181">
            <v>2500</v>
          </cell>
          <cell r="F1181" t="str">
            <v>failed</v>
          </cell>
          <cell r="G1181" t="str">
            <v>US</v>
          </cell>
          <cell r="H1181" t="str">
            <v>USD</v>
          </cell>
          <cell r="I1181">
            <v>1437188400</v>
          </cell>
          <cell r="J1181">
            <v>1432100004</v>
          </cell>
          <cell r="K1181" t="b">
            <v>0</v>
          </cell>
          <cell r="L1181">
            <v>2</v>
          </cell>
          <cell r="M1181" t="b">
            <v>0</v>
          </cell>
          <cell r="N1181" t="str">
            <v>theater/plays</v>
          </cell>
          <cell r="O1181">
            <v>31</v>
          </cell>
          <cell r="P1181">
            <v>1250</v>
          </cell>
        </row>
        <row r="1182">
          <cell r="B1182" t="str">
            <v>In the Land of Gold</v>
          </cell>
          <cell r="C1182" t="str">
            <v>A bold, colouful, vibrant play centred around the last remaining monarchy of Africa.</v>
          </cell>
          <cell r="D1182">
            <v>5000</v>
          </cell>
          <cell r="E1182">
            <v>21</v>
          </cell>
          <cell r="F1182" t="str">
            <v>failed</v>
          </cell>
          <cell r="G1182" t="str">
            <v>GB</v>
          </cell>
          <cell r="H1182" t="str">
            <v>GBP</v>
          </cell>
          <cell r="I1182">
            <v>1473160954</v>
          </cell>
          <cell r="J1182">
            <v>1467976954</v>
          </cell>
          <cell r="K1182" t="b">
            <v>0</v>
          </cell>
          <cell r="L1182">
            <v>2</v>
          </cell>
          <cell r="M1182" t="b">
            <v>0</v>
          </cell>
          <cell r="N1182" t="str">
            <v>theater/plays</v>
          </cell>
          <cell r="O1182">
            <v>0</v>
          </cell>
          <cell r="P1182">
            <v>10.5</v>
          </cell>
        </row>
        <row r="1183">
          <cell r="B1183" t="str">
            <v>Messages</v>
          </cell>
          <cell r="C1183" t="str">
            <v>Acting group and production for inner city youth, about inner city youth. The problems and stuation that they see everyday.</v>
          </cell>
          <cell r="D1183">
            <v>10000</v>
          </cell>
          <cell r="E1183">
            <v>21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1421781360</v>
          </cell>
          <cell r="J1183">
            <v>1419213664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theater/plays</v>
          </cell>
          <cell r="O1183">
            <v>0</v>
          </cell>
          <cell r="P1183">
            <v>7</v>
          </cell>
        </row>
        <row r="1184">
          <cell r="B1184" t="str">
            <v>Not making potato salad here!</v>
          </cell>
          <cell r="C1184" t="str">
            <v>This could be my last play, need to bring my son out to see it before it's over.  Need to fly him here from BC</v>
          </cell>
          <cell r="D1184">
            <v>300</v>
          </cell>
          <cell r="E1184">
            <v>0</v>
          </cell>
          <cell r="F1184" t="str">
            <v>failed</v>
          </cell>
          <cell r="G1184" t="str">
            <v>CA</v>
          </cell>
          <cell r="H1184" t="str">
            <v>CAD</v>
          </cell>
          <cell r="I1184">
            <v>1416524325</v>
          </cell>
          <cell r="J1184">
            <v>1415228325</v>
          </cell>
          <cell r="K1184" t="b">
            <v>0</v>
          </cell>
          <cell r="L1184">
            <v>0</v>
          </cell>
          <cell r="M1184" t="b">
            <v>0</v>
          </cell>
          <cell r="N1184" t="str">
            <v>theater/plays</v>
          </cell>
          <cell r="O1184">
            <v>0</v>
          </cell>
          <cell r="P1184">
            <v>0</v>
          </cell>
        </row>
        <row r="1185">
          <cell r="B1185" t="str">
            <v>Cielito Lindo (Pretty Little One)</v>
          </cell>
          <cell r="C1185" t="str">
            <v>A bilingual play in The New Works Festival at UT that crosses cultures and explores what it means to be confident with who you are.</v>
          </cell>
          <cell r="D1185">
            <v>600</v>
          </cell>
          <cell r="E1185">
            <v>225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1428642000</v>
          </cell>
          <cell r="J1185">
            <v>1426050982</v>
          </cell>
          <cell r="K1185" t="b">
            <v>0</v>
          </cell>
          <cell r="L1185">
            <v>4</v>
          </cell>
          <cell r="M1185" t="b">
            <v>0</v>
          </cell>
          <cell r="N1185" t="str">
            <v>theater/plays</v>
          </cell>
          <cell r="O1185">
            <v>38</v>
          </cell>
          <cell r="P1185">
            <v>56.25</v>
          </cell>
        </row>
        <row r="1186">
          <cell r="B1186" t="str">
            <v>The Hostages</v>
          </cell>
          <cell r="C1186" t="str">
            <v>"The Hostages" is about a bank robbery gone wrong, as we learn more about each characters, we question who are the actually hostages...</v>
          </cell>
          <cell r="D1186">
            <v>5000</v>
          </cell>
          <cell r="E1186">
            <v>1</v>
          </cell>
          <cell r="F1186" t="str">
            <v>failed</v>
          </cell>
          <cell r="G1186" t="str">
            <v>AU</v>
          </cell>
          <cell r="H1186" t="str">
            <v>AUD</v>
          </cell>
          <cell r="I1186">
            <v>1408596589</v>
          </cell>
          <cell r="J1186">
            <v>1406004589</v>
          </cell>
          <cell r="K1186" t="b">
            <v>0</v>
          </cell>
          <cell r="L1186">
            <v>1</v>
          </cell>
          <cell r="M1186" t="b">
            <v>0</v>
          </cell>
          <cell r="N1186" t="str">
            <v>theater/plays</v>
          </cell>
          <cell r="O1186">
            <v>0</v>
          </cell>
          <cell r="P1186">
            <v>1</v>
          </cell>
        </row>
        <row r="1187">
          <cell r="B1187" t="str">
            <v>Glenn Herman's EXPRESSIONS: The UnKnown</v>
          </cell>
          <cell r="C1187" t="str">
            <v>An eclectic One Man stage show, that takes the audience on a journey through vast personalities, as he discovers his true self...#Drama</v>
          </cell>
          <cell r="D1187">
            <v>5600</v>
          </cell>
          <cell r="E1187">
            <v>460</v>
          </cell>
          <cell r="F1187" t="str">
            <v>failed</v>
          </cell>
          <cell r="G1187" t="str">
            <v>US</v>
          </cell>
          <cell r="H1187" t="str">
            <v>USD</v>
          </cell>
          <cell r="I1187">
            <v>1413992210</v>
          </cell>
          <cell r="J1187">
            <v>1411400210</v>
          </cell>
          <cell r="K1187" t="b">
            <v>0</v>
          </cell>
          <cell r="L1187">
            <v>12</v>
          </cell>
          <cell r="M1187" t="b">
            <v>0</v>
          </cell>
          <cell r="N1187" t="str">
            <v>theater/plays</v>
          </cell>
          <cell r="O1187">
            <v>8</v>
          </cell>
          <cell r="P1187">
            <v>38.33</v>
          </cell>
        </row>
        <row r="1188">
          <cell r="B1188" t="str">
            <v>The Bridge That Brought Us Over: The History of Gospel Music</v>
          </cell>
          <cell r="C1188" t="str">
            <v>A conservative grandmother takes her hip-hop generation grandchildren through the history of Gospel music in one night...</v>
          </cell>
          <cell r="D1188">
            <v>5000</v>
          </cell>
          <cell r="E1188">
            <v>110</v>
          </cell>
          <cell r="F1188" t="str">
            <v>failed</v>
          </cell>
          <cell r="G1188" t="str">
            <v>US</v>
          </cell>
          <cell r="H1188" t="str">
            <v>USD</v>
          </cell>
          <cell r="I1188">
            <v>1420938000</v>
          </cell>
          <cell r="J1188">
            <v>1418862743</v>
          </cell>
          <cell r="K1188" t="b">
            <v>0</v>
          </cell>
          <cell r="L1188">
            <v>4</v>
          </cell>
          <cell r="M1188" t="b">
            <v>0</v>
          </cell>
          <cell r="N1188" t="str">
            <v>theater/plays</v>
          </cell>
          <cell r="O1188">
            <v>2</v>
          </cell>
          <cell r="P1188">
            <v>27.5</v>
          </cell>
        </row>
        <row r="1189">
          <cell r="B1189" t="str">
            <v>Speechless</v>
          </cell>
          <cell r="C1189" t="str">
            <v>The unspoken story of growing up disabled with cerebral palsy and no speech. This inclusive company fights ignorance using dark humour.</v>
          </cell>
          <cell r="D1189">
            <v>17000</v>
          </cell>
          <cell r="E1189">
            <v>3001</v>
          </cell>
          <cell r="F1189" t="str">
            <v>failed</v>
          </cell>
          <cell r="G1189" t="str">
            <v>GB</v>
          </cell>
          <cell r="H1189" t="str">
            <v>GBP</v>
          </cell>
          <cell r="I1189">
            <v>1460373187</v>
          </cell>
          <cell r="J1189">
            <v>1457352787</v>
          </cell>
          <cell r="K1189" t="b">
            <v>0</v>
          </cell>
          <cell r="L1189">
            <v>91</v>
          </cell>
          <cell r="M1189" t="b">
            <v>0</v>
          </cell>
          <cell r="N1189" t="str">
            <v>theater/plays</v>
          </cell>
          <cell r="O1189">
            <v>18</v>
          </cell>
          <cell r="P1189">
            <v>32.979999999999997</v>
          </cell>
        </row>
        <row r="1190">
          <cell r="B1190" t="str">
            <v>The Hounds of Reservoir - A Shakesperian Heist film</v>
          </cell>
          <cell r="C1190" t="str">
            <v>A caravan heist goes horribly wrong. When the rogues meet up to discuss the matter, they suspect one of them is the King's guard.</v>
          </cell>
          <cell r="D1190">
            <v>20000</v>
          </cell>
          <cell r="E1190">
            <v>16</v>
          </cell>
          <cell r="F1190" t="str">
            <v>failed</v>
          </cell>
          <cell r="G1190" t="str">
            <v>US</v>
          </cell>
          <cell r="H1190" t="str">
            <v>USD</v>
          </cell>
          <cell r="I1190">
            <v>1436914815</v>
          </cell>
          <cell r="J1190">
            <v>1434322815</v>
          </cell>
          <cell r="K1190" t="b">
            <v>0</v>
          </cell>
          <cell r="L1190">
            <v>1</v>
          </cell>
          <cell r="M1190" t="b">
            <v>0</v>
          </cell>
          <cell r="N1190" t="str">
            <v>theater/plays</v>
          </cell>
          <cell r="O1190">
            <v>0</v>
          </cell>
          <cell r="P1190">
            <v>16</v>
          </cell>
        </row>
        <row r="1191">
          <cell r="B1191" t="str">
            <v>Ø¢Ù…ÙŠÙ† (Amen)</v>
          </cell>
          <cell r="C1191" t="str">
            <v>Amen is an important jarring story about the repercussions of reporting the war from the front lines and the war that follows them home</v>
          </cell>
          <cell r="D1191">
            <v>1500</v>
          </cell>
          <cell r="E1191">
            <v>1</v>
          </cell>
          <cell r="F1191" t="str">
            <v>failed</v>
          </cell>
          <cell r="G1191" t="str">
            <v>US</v>
          </cell>
          <cell r="H1191" t="str">
            <v>USD</v>
          </cell>
          <cell r="I1191">
            <v>1414077391</v>
          </cell>
          <cell r="J1191">
            <v>1411485391</v>
          </cell>
          <cell r="K1191" t="b">
            <v>0</v>
          </cell>
          <cell r="L1191">
            <v>1</v>
          </cell>
          <cell r="M1191" t="b">
            <v>0</v>
          </cell>
          <cell r="N1191" t="str">
            <v>theater/plays</v>
          </cell>
          <cell r="O1191">
            <v>0</v>
          </cell>
          <cell r="P1191">
            <v>1</v>
          </cell>
        </row>
        <row r="1192">
          <cell r="B1192" t="str">
            <v>Phantom of the Kun Opera</v>
          </cell>
          <cell r="C1192" t="str">
            <v>It is a heart-breaking life story of Wu family who tries to preserve the gem of Chinese Kun Opera through generations.</v>
          </cell>
          <cell r="D1192">
            <v>500</v>
          </cell>
          <cell r="E1192">
            <v>0</v>
          </cell>
          <cell r="F1192" t="str">
            <v>failed</v>
          </cell>
          <cell r="G1192" t="str">
            <v>US</v>
          </cell>
          <cell r="H1192" t="str">
            <v>USD</v>
          </cell>
          <cell r="I1192">
            <v>1399618380</v>
          </cell>
          <cell r="J1192">
            <v>1399058797</v>
          </cell>
          <cell r="K1192" t="b">
            <v>0</v>
          </cell>
          <cell r="L1192">
            <v>0</v>
          </cell>
          <cell r="M1192" t="b">
            <v>0</v>
          </cell>
          <cell r="N1192" t="str">
            <v>theater/plays</v>
          </cell>
          <cell r="O1192">
            <v>0</v>
          </cell>
          <cell r="P1192">
            <v>0</v>
          </cell>
        </row>
        <row r="1193">
          <cell r="B1193" t="str">
            <v>Throw Like A Girl</v>
          </cell>
          <cell r="C1193" t="str">
            <v>This empowering piece encourages women to rise up and pursue their dreams, not by behaving like a boy but by,
â€œThrowing Like A Girl.â€</v>
          </cell>
          <cell r="D1193">
            <v>3000</v>
          </cell>
          <cell r="E1193">
            <v>1126</v>
          </cell>
          <cell r="F1193" t="str">
            <v>failed</v>
          </cell>
          <cell r="G1193" t="str">
            <v>US</v>
          </cell>
          <cell r="H1193" t="str">
            <v>USD</v>
          </cell>
          <cell r="I1193">
            <v>1413234316</v>
          </cell>
          <cell r="J1193">
            <v>1408050316</v>
          </cell>
          <cell r="K1193" t="b">
            <v>0</v>
          </cell>
          <cell r="L1193">
            <v>13</v>
          </cell>
          <cell r="M1193" t="b">
            <v>0</v>
          </cell>
          <cell r="N1193" t="str">
            <v>theater/plays</v>
          </cell>
          <cell r="O1193">
            <v>38</v>
          </cell>
          <cell r="P1193">
            <v>86.62</v>
          </cell>
        </row>
        <row r="1194">
          <cell r="B1194" t="str">
            <v>'Time at the Bar!' - Written and directed by Kieran Mellish</v>
          </cell>
          <cell r="C1194" t="str">
            <v>'Time at the Bar!' is a play written by Kieran Mellish, a student at Loughborough University and member of LSU Stage Society.</v>
          </cell>
          <cell r="D1194">
            <v>500</v>
          </cell>
          <cell r="E1194">
            <v>110</v>
          </cell>
          <cell r="F1194" t="str">
            <v>failed</v>
          </cell>
          <cell r="G1194" t="str">
            <v>GB</v>
          </cell>
          <cell r="H1194" t="str">
            <v>GBP</v>
          </cell>
          <cell r="I1194">
            <v>1416081600</v>
          </cell>
          <cell r="J1194">
            <v>1413477228</v>
          </cell>
          <cell r="K1194" t="b">
            <v>0</v>
          </cell>
          <cell r="L1194">
            <v>2</v>
          </cell>
          <cell r="M1194" t="b">
            <v>0</v>
          </cell>
          <cell r="N1194" t="str">
            <v>theater/plays</v>
          </cell>
          <cell r="O1194">
            <v>22</v>
          </cell>
          <cell r="P1194">
            <v>55</v>
          </cell>
        </row>
        <row r="1195">
          <cell r="B1195" t="str">
            <v>Truth is.."Real Love Ain't Suppose to Hurt"</v>
          </cell>
          <cell r="C1195" t="str">
            <v>I love you,he said,then he kissed her as her tears fell down.It was my fault but make up will fix it"she replied,then he hit her again!</v>
          </cell>
          <cell r="D1195">
            <v>8880</v>
          </cell>
          <cell r="E1195">
            <v>0</v>
          </cell>
          <cell r="F1195" t="str">
            <v>failed</v>
          </cell>
          <cell r="G1195" t="str">
            <v>US</v>
          </cell>
          <cell r="H1195" t="str">
            <v>USD</v>
          </cell>
          <cell r="I1195">
            <v>1475294400</v>
          </cell>
          <cell r="J1195">
            <v>1472674285</v>
          </cell>
          <cell r="K1195" t="b">
            <v>0</v>
          </cell>
          <cell r="L1195">
            <v>0</v>
          </cell>
          <cell r="M1195" t="b">
            <v>0</v>
          </cell>
          <cell r="N1195" t="str">
            <v>theater/plays</v>
          </cell>
          <cell r="O1195">
            <v>0</v>
          </cell>
          <cell r="P1195">
            <v>0</v>
          </cell>
        </row>
        <row r="1196">
          <cell r="B1196" t="str">
            <v>'The Tempest' at the Minack Theatre Cornwall, July 2014</v>
          </cell>
          <cell r="C1196" t="str">
            <v>Moving Stories' 'The Tempest' promises to be vibrant &amp; enchanting, with original music, vivid design &amp; unforgettable performances.</v>
          </cell>
          <cell r="D1196">
            <v>5000</v>
          </cell>
          <cell r="E1196">
            <v>881</v>
          </cell>
          <cell r="F1196" t="str">
            <v>failed</v>
          </cell>
          <cell r="G1196" t="str">
            <v>GB</v>
          </cell>
          <cell r="H1196" t="str">
            <v>GBP</v>
          </cell>
          <cell r="I1196">
            <v>1403192031</v>
          </cell>
          <cell r="J1196">
            <v>1400600031</v>
          </cell>
          <cell r="K1196" t="b">
            <v>0</v>
          </cell>
          <cell r="L1196">
            <v>21</v>
          </cell>
          <cell r="M1196" t="b">
            <v>0</v>
          </cell>
          <cell r="N1196" t="str">
            <v>theater/plays</v>
          </cell>
          <cell r="O1196">
            <v>18</v>
          </cell>
          <cell r="P1196">
            <v>41.95</v>
          </cell>
        </row>
        <row r="1197">
          <cell r="B1197" t="str">
            <v>American Pride</v>
          </cell>
          <cell r="C1197" t="str">
            <v>American Pride is a play centered on the Poetry of one Iraq War veteran, and follows her journey through war and back home.</v>
          </cell>
          <cell r="D1197">
            <v>1500</v>
          </cell>
          <cell r="E1197">
            <v>795</v>
          </cell>
          <cell r="F1197" t="str">
            <v>failed</v>
          </cell>
          <cell r="G1197" t="str">
            <v>US</v>
          </cell>
          <cell r="H1197" t="str">
            <v>USD</v>
          </cell>
          <cell r="I1197">
            <v>1467575940</v>
          </cell>
          <cell r="J1197">
            <v>1465856639</v>
          </cell>
          <cell r="K1197" t="b">
            <v>0</v>
          </cell>
          <cell r="L1197">
            <v>9</v>
          </cell>
          <cell r="M1197" t="b">
            <v>0</v>
          </cell>
          <cell r="N1197" t="str">
            <v>theater/plays</v>
          </cell>
          <cell r="O1197">
            <v>53</v>
          </cell>
          <cell r="P1197">
            <v>88.33</v>
          </cell>
        </row>
        <row r="1198">
          <cell r="B1198" t="str">
            <v>HOWARD BARKER DOUBLE BILL - Arcola Theatre 2015</v>
          </cell>
          <cell r="C1198" t="str">
            <v>Exhilarating Double Bill uniting London premiere of THE TWELFTH BATTLE OF ISONZO &amp; thrilling revival of JUDITH: A PARTING FROM THE BODY</v>
          </cell>
          <cell r="D1198">
            <v>3500</v>
          </cell>
          <cell r="E1198">
            <v>775</v>
          </cell>
          <cell r="F1198" t="str">
            <v>failed</v>
          </cell>
          <cell r="G1198" t="str">
            <v>GB</v>
          </cell>
          <cell r="H1198" t="str">
            <v>GBP</v>
          </cell>
          <cell r="I1198">
            <v>1448492400</v>
          </cell>
          <cell r="J1198">
            <v>1446506080</v>
          </cell>
          <cell r="K1198" t="b">
            <v>0</v>
          </cell>
          <cell r="L1198">
            <v>6</v>
          </cell>
          <cell r="M1198" t="b">
            <v>0</v>
          </cell>
          <cell r="N1198" t="str">
            <v>theater/plays</v>
          </cell>
          <cell r="O1198">
            <v>22</v>
          </cell>
          <cell r="P1198">
            <v>129.16999999999999</v>
          </cell>
        </row>
        <row r="1199">
          <cell r="B1199" t="str">
            <v>Secret of Shahrazad (World Premier)</v>
          </cell>
          <cell r="C1199" t="str">
            <v>Help reveal the beauty of Islamic culture by launching this new adventure play celebrating Persian music, dance, and lore.</v>
          </cell>
          <cell r="D1199">
            <v>3750</v>
          </cell>
          <cell r="E1199">
            <v>95</v>
          </cell>
          <cell r="F1199" t="str">
            <v>failed</v>
          </cell>
          <cell r="G1199" t="str">
            <v>US</v>
          </cell>
          <cell r="H1199" t="str">
            <v>USD</v>
          </cell>
          <cell r="I1199">
            <v>1459483140</v>
          </cell>
          <cell r="J1199">
            <v>1458178044</v>
          </cell>
          <cell r="K1199" t="b">
            <v>0</v>
          </cell>
          <cell r="L1199">
            <v>4</v>
          </cell>
          <cell r="M1199" t="b">
            <v>0</v>
          </cell>
          <cell r="N1199" t="str">
            <v>theater/plays</v>
          </cell>
          <cell r="O1199">
            <v>3</v>
          </cell>
          <cell r="P1199">
            <v>23.75</v>
          </cell>
        </row>
        <row r="1200">
          <cell r="B1200" t="str">
            <v>The Million Dollar Shot</v>
          </cell>
          <cell r="C1200" t="str">
            <v>A very Canadian children's play inspired by the tradition of British pantomimes like Aladdin, and the Nutcracker.</v>
          </cell>
          <cell r="D1200">
            <v>10000</v>
          </cell>
          <cell r="E1200">
            <v>250</v>
          </cell>
          <cell r="F1200" t="str">
            <v>failed</v>
          </cell>
          <cell r="G1200" t="str">
            <v>CA</v>
          </cell>
          <cell r="H1200" t="str">
            <v>CAD</v>
          </cell>
          <cell r="I1200">
            <v>1410836400</v>
          </cell>
          <cell r="J1200">
            <v>1408116152</v>
          </cell>
          <cell r="K1200" t="b">
            <v>0</v>
          </cell>
          <cell r="L1200">
            <v>7</v>
          </cell>
          <cell r="M1200" t="b">
            <v>0</v>
          </cell>
          <cell r="N1200" t="str">
            <v>theater/plays</v>
          </cell>
          <cell r="O1200">
            <v>3</v>
          </cell>
          <cell r="P1200">
            <v>35.71</v>
          </cell>
        </row>
        <row r="1201">
          <cell r="B1201" t="str">
            <v>Good Evening, I'm Robert Service</v>
          </cell>
          <cell r="C1201" t="str">
            <v>A funny, poignant play that revives the forgotten life and adventures of great Scottish Canadian, world renowned poet, Robert Service.</v>
          </cell>
          <cell r="D1201">
            <v>10000</v>
          </cell>
          <cell r="E1201">
            <v>285</v>
          </cell>
          <cell r="F1201" t="str">
            <v>failed</v>
          </cell>
          <cell r="G1201" t="str">
            <v>CA</v>
          </cell>
          <cell r="H1201" t="str">
            <v>CAD</v>
          </cell>
          <cell r="I1201">
            <v>1403539200</v>
          </cell>
          <cell r="J1201">
            <v>1400604056</v>
          </cell>
          <cell r="K1201" t="b">
            <v>0</v>
          </cell>
          <cell r="L1201">
            <v>5</v>
          </cell>
          <cell r="M1201" t="b">
            <v>0</v>
          </cell>
          <cell r="N1201" t="str">
            <v>theater/plays</v>
          </cell>
          <cell r="O1201">
            <v>3</v>
          </cell>
          <cell r="P1201">
            <v>57</v>
          </cell>
        </row>
        <row r="1202">
          <cell r="B1202" t="str">
            <v>PRODUCE the Stage Play SKYLAR'S SYNDROME by Gavin Kayner</v>
          </cell>
          <cell r="C1202" t="str">
            <v>SKYLAR'S SYNDROME is a tremendous psychodrama by master playwright Gavin Kayner!</v>
          </cell>
          <cell r="D1202">
            <v>525</v>
          </cell>
          <cell r="E1202">
            <v>0</v>
          </cell>
          <cell r="F1202" t="str">
            <v>failed</v>
          </cell>
          <cell r="G1202" t="str">
            <v>US</v>
          </cell>
          <cell r="H1202" t="str">
            <v>USD</v>
          </cell>
          <cell r="I1202">
            <v>1461205423</v>
          </cell>
          <cell r="J1202">
            <v>1456025023</v>
          </cell>
          <cell r="K1202" t="b">
            <v>0</v>
          </cell>
          <cell r="L1202">
            <v>0</v>
          </cell>
          <cell r="M1202" t="b">
            <v>0</v>
          </cell>
          <cell r="N1202" t="str">
            <v>theater/plays</v>
          </cell>
          <cell r="O1202">
            <v>0</v>
          </cell>
          <cell r="P1202">
            <v>0</v>
          </cell>
        </row>
        <row r="1203">
          <cell r="B1203" t="str">
            <v>Motorcycle MacBeth...NOT your grandmother's Shakespeare!</v>
          </cell>
          <cell r="C1203" t="str">
            <v>Shakespeare's beloved tragedy, MacBeth, staged in the Black Hills of Wyoming during Sturgis '76. Warning! This is no church picnic!</v>
          </cell>
          <cell r="D1203">
            <v>20000</v>
          </cell>
          <cell r="E1203">
            <v>490</v>
          </cell>
          <cell r="F1203" t="str">
            <v>failed</v>
          </cell>
          <cell r="G1203" t="str">
            <v>US</v>
          </cell>
          <cell r="H1203" t="str">
            <v>USD</v>
          </cell>
          <cell r="I1203">
            <v>1467481468</v>
          </cell>
          <cell r="J1203">
            <v>1464889468</v>
          </cell>
          <cell r="K1203" t="b">
            <v>0</v>
          </cell>
          <cell r="L1203">
            <v>3</v>
          </cell>
          <cell r="M1203" t="b">
            <v>0</v>
          </cell>
          <cell r="N1203" t="str">
            <v>theater/plays</v>
          </cell>
          <cell r="O1203">
            <v>2</v>
          </cell>
          <cell r="P1203">
            <v>163.33000000000001</v>
          </cell>
        </row>
        <row r="1204">
          <cell r="B1204" t="str">
            <v>Whisper Me Happy Ever After (WMHEA)</v>
          </cell>
          <cell r="C1204" t="str">
            <v>WMHAE by Julie McNamara, raises awareness of the effects domestic violence has on the mental health of young people who witness it.</v>
          </cell>
          <cell r="D1204">
            <v>9500</v>
          </cell>
          <cell r="E1204">
            <v>135</v>
          </cell>
          <cell r="F1204" t="str">
            <v>failed</v>
          </cell>
          <cell r="G1204" t="str">
            <v>GB</v>
          </cell>
          <cell r="H1204" t="str">
            <v>GBP</v>
          </cell>
          <cell r="I1204">
            <v>1403886084</v>
          </cell>
          <cell r="J1204">
            <v>1401294084</v>
          </cell>
          <cell r="K1204" t="b">
            <v>0</v>
          </cell>
          <cell r="L1204">
            <v>9</v>
          </cell>
          <cell r="M1204" t="b">
            <v>0</v>
          </cell>
          <cell r="N1204" t="str">
            <v>theater/plays</v>
          </cell>
          <cell r="O1204">
            <v>1</v>
          </cell>
          <cell r="P1204">
            <v>15</v>
          </cell>
        </row>
        <row r="1205">
          <cell r="B1205" t="str">
            <v>Help us make "The Odd Couple" a show to remember.</v>
          </cell>
          <cell r="C1205" t="str">
            <v>We are mounting a production of Neil Simon's brilliant comedy, The Odd Couple, and need your help to make it as wonderful as we can.</v>
          </cell>
          <cell r="D1205">
            <v>2000</v>
          </cell>
          <cell r="E1205">
            <v>385</v>
          </cell>
          <cell r="F1205" t="str">
            <v>failed</v>
          </cell>
          <cell r="G1205" t="str">
            <v>AU</v>
          </cell>
          <cell r="H1205" t="str">
            <v>AUD</v>
          </cell>
          <cell r="I1205">
            <v>1430316426</v>
          </cell>
          <cell r="J1205">
            <v>1427724426</v>
          </cell>
          <cell r="K1205" t="b">
            <v>0</v>
          </cell>
          <cell r="L1205">
            <v>6</v>
          </cell>
          <cell r="M1205" t="b">
            <v>0</v>
          </cell>
          <cell r="N1205" t="str">
            <v>theater/plays</v>
          </cell>
          <cell r="O1205">
            <v>19</v>
          </cell>
          <cell r="P1205">
            <v>64.17</v>
          </cell>
        </row>
        <row r="1206">
          <cell r="B1206" t="str">
            <v>A Midsummer's Night's Dream</v>
          </cell>
          <cell r="C1206" t="str">
            <v>A classical/ fantasy version of midsummers done by professionally trained actors in Tulsa!</v>
          </cell>
          <cell r="D1206">
            <v>4000</v>
          </cell>
          <cell r="E1206">
            <v>27</v>
          </cell>
          <cell r="F1206" t="str">
            <v>failed</v>
          </cell>
          <cell r="G1206" t="str">
            <v>US</v>
          </cell>
          <cell r="H1206" t="str">
            <v>USD</v>
          </cell>
          <cell r="I1206">
            <v>1407883811</v>
          </cell>
          <cell r="J1206">
            <v>1405291811</v>
          </cell>
          <cell r="K1206" t="b">
            <v>0</v>
          </cell>
          <cell r="L1206">
            <v>4</v>
          </cell>
          <cell r="M1206" t="b">
            <v>0</v>
          </cell>
          <cell r="N1206" t="str">
            <v>theater/plays</v>
          </cell>
          <cell r="O1206">
            <v>1</v>
          </cell>
          <cell r="P1206">
            <v>6.75</v>
          </cell>
        </row>
        <row r="1207">
          <cell r="B1207" t="str">
            <v>Divine Connection Performing Arts Leadership Program</v>
          </cell>
          <cell r="C1207" t="str">
            <v>We have created an outstanding mobile Performing Arts Program that has great impact on the social development in multiple communities.</v>
          </cell>
          <cell r="D1207">
            <v>15000</v>
          </cell>
          <cell r="E1207">
            <v>25</v>
          </cell>
          <cell r="F1207" t="str">
            <v>failed</v>
          </cell>
          <cell r="G1207" t="str">
            <v>US</v>
          </cell>
          <cell r="H1207" t="str">
            <v>USD</v>
          </cell>
          <cell r="I1207">
            <v>1463619388</v>
          </cell>
          <cell r="J1207">
            <v>1461027388</v>
          </cell>
          <cell r="K1207" t="b">
            <v>0</v>
          </cell>
          <cell r="L1207">
            <v>1</v>
          </cell>
          <cell r="M1207" t="b">
            <v>0</v>
          </cell>
          <cell r="N1207" t="str">
            <v>theater/plays</v>
          </cell>
          <cell r="O1207">
            <v>0</v>
          </cell>
          <cell r="P1207">
            <v>25</v>
          </cell>
        </row>
        <row r="1208">
          <cell r="B1208" t="str">
            <v>Help Shakespeare Troupe accept invite to perform in UK!</v>
          </cell>
          <cell r="C1208" t="str">
            <v>Will Power Troupe is the only US group invited to perform in London's Shakespeare Festival. We need your help to bring the USA to UK!</v>
          </cell>
          <cell r="D1208">
            <v>5000</v>
          </cell>
          <cell r="E1208">
            <v>3045</v>
          </cell>
          <cell r="F1208" t="str">
            <v>failed</v>
          </cell>
          <cell r="G1208" t="str">
            <v>US</v>
          </cell>
          <cell r="H1208" t="str">
            <v>USD</v>
          </cell>
          <cell r="I1208">
            <v>1443408550</v>
          </cell>
          <cell r="J1208">
            <v>1439952550</v>
          </cell>
          <cell r="K1208" t="b">
            <v>0</v>
          </cell>
          <cell r="L1208">
            <v>17</v>
          </cell>
          <cell r="M1208" t="b">
            <v>0</v>
          </cell>
          <cell r="N1208" t="str">
            <v>theater/plays</v>
          </cell>
          <cell r="O1208">
            <v>61</v>
          </cell>
          <cell r="P1208">
            <v>179.12</v>
          </cell>
        </row>
        <row r="1209">
          <cell r="B1209" t="str">
            <v>Produce BELLE DAME SANS MERCI a stage play</v>
          </cell>
          <cell r="C1209" t="str">
            <v>Be a PRODUCER of the Original stage play BELLE DAME SANS MERCI by Michael Fenlason! :-) :-( !</v>
          </cell>
          <cell r="D1209">
            <v>3495</v>
          </cell>
          <cell r="E1209">
            <v>34.950000000000003</v>
          </cell>
          <cell r="F1209" t="str">
            <v>failed</v>
          </cell>
          <cell r="G1209" t="str">
            <v>US</v>
          </cell>
          <cell r="H1209" t="str">
            <v>USD</v>
          </cell>
          <cell r="I1209">
            <v>1484348700</v>
          </cell>
          <cell r="J1209">
            <v>1481756855</v>
          </cell>
          <cell r="K1209" t="b">
            <v>0</v>
          </cell>
          <cell r="L1209">
            <v>1</v>
          </cell>
          <cell r="M1209" t="b">
            <v>0</v>
          </cell>
          <cell r="N1209" t="str">
            <v>theater/plays</v>
          </cell>
          <cell r="O1209">
            <v>1</v>
          </cell>
          <cell r="P1209">
            <v>34.950000000000003</v>
          </cell>
        </row>
        <row r="1210">
          <cell r="B1210" t="str">
            <v>The Pendulum Swings</v>
          </cell>
          <cell r="C1210" t="str">
            <v>'The Pendulum Swings' is a three-act dark comedy that sees Frank and Michael await their execution on Death Row.</v>
          </cell>
          <cell r="D1210">
            <v>1250</v>
          </cell>
          <cell r="E1210">
            <v>430</v>
          </cell>
          <cell r="F1210" t="str">
            <v>failed</v>
          </cell>
          <cell r="G1210" t="str">
            <v>GB</v>
          </cell>
          <cell r="H1210" t="str">
            <v>GBP</v>
          </cell>
          <cell r="I1210">
            <v>1425124800</v>
          </cell>
          <cell r="J1210">
            <v>1421596356</v>
          </cell>
          <cell r="K1210" t="b">
            <v>0</v>
          </cell>
          <cell r="L1210">
            <v>13</v>
          </cell>
          <cell r="M1210" t="b">
            <v>0</v>
          </cell>
          <cell r="N1210" t="str">
            <v>theater/plays</v>
          </cell>
          <cell r="O1210">
            <v>34</v>
          </cell>
          <cell r="P1210">
            <v>33.08</v>
          </cell>
        </row>
        <row r="1211">
          <cell r="B1211" t="str">
            <v>Southern Utah University: V-Day 2015</v>
          </cell>
          <cell r="C1211" t="str">
            <v>V-Day Southern Utah University 2015 and Second Studio Players presents: The Vagina Monologues</v>
          </cell>
          <cell r="D1211">
            <v>1000</v>
          </cell>
          <cell r="E1211">
            <v>165</v>
          </cell>
          <cell r="F1211" t="str">
            <v>failed</v>
          </cell>
          <cell r="G1211" t="str">
            <v>US</v>
          </cell>
          <cell r="H1211" t="str">
            <v>USD</v>
          </cell>
          <cell r="I1211">
            <v>1425178800</v>
          </cell>
          <cell r="J1211">
            <v>1422374420</v>
          </cell>
          <cell r="K1211" t="b">
            <v>0</v>
          </cell>
          <cell r="L1211">
            <v>6</v>
          </cell>
          <cell r="M1211" t="b">
            <v>0</v>
          </cell>
          <cell r="N1211" t="str">
            <v>theater/plays</v>
          </cell>
          <cell r="O1211">
            <v>17</v>
          </cell>
          <cell r="P1211">
            <v>27.5</v>
          </cell>
        </row>
        <row r="1212">
          <cell r="B1212" t="str">
            <v>ATEMPORAL</v>
          </cell>
          <cell r="C1212" t="str">
            <v>ExÃ¡men final de alumnos del Centro de CapacitaciÃ³n de la ANDA. Son extractos de obras: El JardÃ­n de los CerezoS, Madre Coraje y Casa</v>
          </cell>
          <cell r="D1212">
            <v>20000</v>
          </cell>
          <cell r="E1212">
            <v>0</v>
          </cell>
          <cell r="F1212" t="str">
            <v>failed</v>
          </cell>
          <cell r="G1212" t="str">
            <v>MX</v>
          </cell>
          <cell r="H1212" t="str">
            <v>MXN</v>
          </cell>
          <cell r="I1212">
            <v>1482779931</v>
          </cell>
          <cell r="J1212">
            <v>1480187931</v>
          </cell>
          <cell r="K1212" t="b">
            <v>0</v>
          </cell>
          <cell r="L1212">
            <v>0</v>
          </cell>
          <cell r="M1212" t="b">
            <v>0</v>
          </cell>
          <cell r="N1212" t="str">
            <v>theater/plays</v>
          </cell>
          <cell r="O1212">
            <v>0</v>
          </cell>
          <cell r="P1212">
            <v>0</v>
          </cell>
        </row>
        <row r="1213">
          <cell r="B1213" t="str">
            <v>Oh! What a Lovely War - Salute the Centenary</v>
          </cell>
          <cell r="C1213" t="str">
            <v>Salute the Centenary with this satirical and moving play. The centenary has national relevance, and we want to mark it in our community</v>
          </cell>
          <cell r="D1213">
            <v>1000</v>
          </cell>
          <cell r="E1213">
            <v>4</v>
          </cell>
          <cell r="F1213" t="str">
            <v>failed</v>
          </cell>
          <cell r="G1213" t="str">
            <v>GB</v>
          </cell>
          <cell r="H1213" t="str">
            <v>GBP</v>
          </cell>
          <cell r="I1213">
            <v>1408646111</v>
          </cell>
          <cell r="J1213">
            <v>1403462111</v>
          </cell>
          <cell r="K1213" t="b">
            <v>0</v>
          </cell>
          <cell r="L1213">
            <v>2</v>
          </cell>
          <cell r="M1213" t="b">
            <v>0</v>
          </cell>
          <cell r="N1213" t="str">
            <v>theater/plays</v>
          </cell>
          <cell r="O1213">
            <v>0</v>
          </cell>
          <cell r="P1213">
            <v>2</v>
          </cell>
        </row>
        <row r="1214">
          <cell r="B1214" t="str">
            <v>OTHELLO, by William Shakespeare ( FUNDRAISER)</v>
          </cell>
          <cell r="C1214" t="str">
            <v>OTHELLO, directed by Daniel Echevarria. A tragedy that highlights political corruption and the madness that can come out of love.</v>
          </cell>
          <cell r="D1214">
            <v>3500</v>
          </cell>
          <cell r="E1214">
            <v>37</v>
          </cell>
          <cell r="F1214" t="str">
            <v>failed</v>
          </cell>
          <cell r="G1214" t="str">
            <v>US</v>
          </cell>
          <cell r="H1214" t="str">
            <v>USD</v>
          </cell>
          <cell r="I1214">
            <v>1431144000</v>
          </cell>
          <cell r="J1214">
            <v>1426407426</v>
          </cell>
          <cell r="K1214" t="b">
            <v>0</v>
          </cell>
          <cell r="L1214">
            <v>2</v>
          </cell>
          <cell r="M1214" t="b">
            <v>0</v>
          </cell>
          <cell r="N1214" t="str">
            <v>theater/plays</v>
          </cell>
          <cell r="O1214">
            <v>1</v>
          </cell>
          <cell r="P1214">
            <v>18.5</v>
          </cell>
        </row>
        <row r="1215">
          <cell r="B1215" t="str">
            <v>The Free Man - the story of Hurr</v>
          </cell>
          <cell r="C1215" t="str">
            <v>A performance to inspire people, regardless of their faith, to visualise the repentance of Hurr and the forgiveness of Imam Hussain</v>
          </cell>
          <cell r="D1215">
            <v>2750</v>
          </cell>
          <cell r="E1215">
            <v>735</v>
          </cell>
          <cell r="F1215" t="str">
            <v>failed</v>
          </cell>
          <cell r="G1215" t="str">
            <v>GB</v>
          </cell>
          <cell r="H1215" t="str">
            <v>GBP</v>
          </cell>
          <cell r="I1215">
            <v>1446732975</v>
          </cell>
          <cell r="J1215">
            <v>1444137375</v>
          </cell>
          <cell r="K1215" t="b">
            <v>0</v>
          </cell>
          <cell r="L1215">
            <v>21</v>
          </cell>
          <cell r="M1215" t="b">
            <v>0</v>
          </cell>
          <cell r="N1215" t="str">
            <v>theater/plays</v>
          </cell>
          <cell r="O1215">
            <v>27</v>
          </cell>
          <cell r="P1215">
            <v>35</v>
          </cell>
        </row>
        <row r="1216">
          <cell r="B1216" t="str">
            <v>Julius Caesar - Which side will you choose?</v>
          </cell>
          <cell r="C1216" t="str">
            <v>Set in the near future, this version of Shakespeare's classic play looks at how events that shook an empire could still happen today.</v>
          </cell>
          <cell r="D1216">
            <v>2000</v>
          </cell>
          <cell r="E1216">
            <v>576</v>
          </cell>
          <cell r="F1216" t="str">
            <v>failed</v>
          </cell>
          <cell r="G1216" t="str">
            <v>GB</v>
          </cell>
          <cell r="H1216" t="str">
            <v>GBP</v>
          </cell>
          <cell r="I1216">
            <v>1404149280</v>
          </cell>
          <cell r="J1216">
            <v>1400547969</v>
          </cell>
          <cell r="K1216" t="b">
            <v>0</v>
          </cell>
          <cell r="L1216">
            <v>13</v>
          </cell>
          <cell r="M1216" t="b">
            <v>0</v>
          </cell>
          <cell r="N1216" t="str">
            <v>theater/plays</v>
          </cell>
          <cell r="O1216">
            <v>29</v>
          </cell>
          <cell r="P1216">
            <v>44.31</v>
          </cell>
        </row>
        <row r="1217">
          <cell r="B1217" t="str">
            <v>The Walls of Jericho ( A Voice for Warrior Families)</v>
          </cell>
          <cell r="C1217" t="str">
            <v>A play to raise awareness about the effects of mental illness on a military family in the Cold War area.</v>
          </cell>
          <cell r="D1217">
            <v>700</v>
          </cell>
          <cell r="E1217">
            <v>0</v>
          </cell>
          <cell r="F1217" t="str">
            <v>failed</v>
          </cell>
          <cell r="G1217" t="str">
            <v>US</v>
          </cell>
          <cell r="H1217" t="str">
            <v>USD</v>
          </cell>
          <cell r="I1217">
            <v>1413921060</v>
          </cell>
          <cell r="J1217">
            <v>1411499149</v>
          </cell>
          <cell r="K1217" t="b">
            <v>0</v>
          </cell>
          <cell r="L1217">
            <v>0</v>
          </cell>
          <cell r="M1217" t="b">
            <v>0</v>
          </cell>
          <cell r="N1217" t="str">
            <v>theater/plays</v>
          </cell>
          <cell r="O1217">
            <v>0</v>
          </cell>
          <cell r="P1217">
            <v>0</v>
          </cell>
        </row>
        <row r="1218">
          <cell r="B1218" t="str">
            <v>Citrus Heights Theatre In The Heights</v>
          </cell>
          <cell r="C1218" t="str">
            <v>We aim to bring creative, innovative, exciting, educational and fun community theater (with a professional attitude) to a new location.</v>
          </cell>
          <cell r="D1218">
            <v>15000</v>
          </cell>
          <cell r="E1218">
            <v>1335</v>
          </cell>
          <cell r="F1218" t="str">
            <v>failed</v>
          </cell>
          <cell r="G1218" t="str">
            <v>US</v>
          </cell>
          <cell r="H1218" t="str">
            <v>USD</v>
          </cell>
          <cell r="I1218">
            <v>1482339794</v>
          </cell>
          <cell r="J1218">
            <v>1479747794</v>
          </cell>
          <cell r="K1218" t="b">
            <v>0</v>
          </cell>
          <cell r="L1218">
            <v>6</v>
          </cell>
          <cell r="M1218" t="b">
            <v>0</v>
          </cell>
          <cell r="N1218" t="str">
            <v>theater/plays</v>
          </cell>
          <cell r="O1218">
            <v>9</v>
          </cell>
          <cell r="P1218">
            <v>222.5</v>
          </cell>
        </row>
        <row r="1219">
          <cell r="B1219" t="str">
            <v>Theatre Memoire</v>
          </cell>
          <cell r="C1219" t="str">
            <v>Theatre Memoire are a High Wycombe based theatre company. Performing plays about multi-culturalism and interconectedness.</v>
          </cell>
          <cell r="D1219">
            <v>250</v>
          </cell>
          <cell r="E1219">
            <v>0</v>
          </cell>
          <cell r="F1219" t="str">
            <v>failed</v>
          </cell>
          <cell r="G1219" t="str">
            <v>GB</v>
          </cell>
          <cell r="H1219" t="str">
            <v>GBP</v>
          </cell>
          <cell r="I1219">
            <v>1485543242</v>
          </cell>
          <cell r="J1219">
            <v>1482951242</v>
          </cell>
          <cell r="K1219" t="b">
            <v>0</v>
          </cell>
          <cell r="L1219">
            <v>0</v>
          </cell>
          <cell r="M1219" t="b">
            <v>0</v>
          </cell>
          <cell r="N1219" t="str">
            <v>theater/plays</v>
          </cell>
          <cell r="O1219">
            <v>0</v>
          </cell>
          <cell r="P1219">
            <v>0</v>
          </cell>
        </row>
        <row r="1220">
          <cell r="B1220" t="str">
            <v>Professor O'Hannigan's Time Machine (Student Directed)</v>
          </cell>
          <cell r="C1220" t="str">
            <v>A tale of obsession, science, and lost love! Help the Caddo Magnet Players give this student-written play its debut on a real stage!</v>
          </cell>
          <cell r="D1220">
            <v>3000</v>
          </cell>
          <cell r="E1220">
            <v>5</v>
          </cell>
          <cell r="F1220" t="str">
            <v>failed</v>
          </cell>
          <cell r="G1220" t="str">
            <v>US</v>
          </cell>
          <cell r="H1220" t="str">
            <v>USD</v>
          </cell>
          <cell r="I1220">
            <v>1466375521</v>
          </cell>
          <cell r="J1220">
            <v>1463783521</v>
          </cell>
          <cell r="K1220" t="b">
            <v>0</v>
          </cell>
          <cell r="L1220">
            <v>1</v>
          </cell>
          <cell r="M1220" t="b">
            <v>0</v>
          </cell>
          <cell r="N1220" t="str">
            <v>theater/plays</v>
          </cell>
          <cell r="O1220">
            <v>0</v>
          </cell>
          <cell r="P1220">
            <v>5</v>
          </cell>
        </row>
        <row r="1221">
          <cell r="B1221" t="str">
            <v>Uncommonnotions</v>
          </cell>
          <cell r="C1221" t="str">
            <v>"Uncommonnotion". is a collections of short humors stories, I want to develop into plays, interest has been shown in this idea.</v>
          </cell>
          <cell r="D1221">
            <v>3000</v>
          </cell>
          <cell r="E1221">
            <v>0</v>
          </cell>
          <cell r="F1221" t="str">
            <v>failed</v>
          </cell>
          <cell r="G1221" t="str">
            <v>US</v>
          </cell>
          <cell r="H1221" t="str">
            <v>USD</v>
          </cell>
          <cell r="I1221">
            <v>1465930440</v>
          </cell>
          <cell r="J1221">
            <v>1463849116</v>
          </cell>
          <cell r="K1221" t="b">
            <v>0</v>
          </cell>
          <cell r="L1221">
            <v>0</v>
          </cell>
          <cell r="M1221" t="b">
            <v>0</v>
          </cell>
          <cell r="N1221" t="str">
            <v>theater/plays</v>
          </cell>
          <cell r="O1221">
            <v>0</v>
          </cell>
          <cell r="P1221">
            <v>0</v>
          </cell>
        </row>
        <row r="1222">
          <cell r="B1222" t="str">
            <v>AU Theatre Wing (Pygmalion Sound and Lighting Fees)</v>
          </cell>
          <cell r="C1222" t="str">
            <v>AUTheatreWing is a student theatre association fostering the development of the dramatic arts at our university.</v>
          </cell>
          <cell r="D1222">
            <v>2224</v>
          </cell>
          <cell r="E1222">
            <v>350</v>
          </cell>
          <cell r="F1222" t="str">
            <v>failed</v>
          </cell>
          <cell r="G1222" t="str">
            <v>US</v>
          </cell>
          <cell r="H1222" t="str">
            <v>USD</v>
          </cell>
          <cell r="I1222">
            <v>1425819425</v>
          </cell>
          <cell r="J1222">
            <v>1423231025</v>
          </cell>
          <cell r="K1222" t="b">
            <v>0</v>
          </cell>
          <cell r="L1222">
            <v>12</v>
          </cell>
          <cell r="M1222" t="b">
            <v>0</v>
          </cell>
          <cell r="N1222" t="str">
            <v>theater/plays</v>
          </cell>
          <cell r="O1222">
            <v>16</v>
          </cell>
          <cell r="P1222">
            <v>29.17</v>
          </cell>
        </row>
        <row r="1223">
          <cell r="B1223" t="str">
            <v>Blazed Donuts: An Orginial One Act</v>
          </cell>
          <cell r="C1223" t="str">
            <v>A short one act play about an undercover cop posing as a girl scout trying to stop a doughnut shop from selling drug filled doughnuts.</v>
          </cell>
          <cell r="D1223">
            <v>150</v>
          </cell>
          <cell r="E1223">
            <v>3</v>
          </cell>
          <cell r="F1223" t="str">
            <v>failed</v>
          </cell>
          <cell r="G1223" t="str">
            <v>US</v>
          </cell>
          <cell r="H1223" t="str">
            <v>USD</v>
          </cell>
          <cell r="I1223">
            <v>1447542000</v>
          </cell>
          <cell r="J1223">
            <v>1446179553</v>
          </cell>
          <cell r="K1223" t="b">
            <v>0</v>
          </cell>
          <cell r="L1223">
            <v>2</v>
          </cell>
          <cell r="M1223" t="b">
            <v>0</v>
          </cell>
          <cell r="N1223" t="str">
            <v>theater/plays</v>
          </cell>
          <cell r="O1223">
            <v>2</v>
          </cell>
          <cell r="P1223">
            <v>1.5</v>
          </cell>
        </row>
        <row r="1224">
          <cell r="B1224" t="str">
            <v>Defendant Maurice Chevalier</v>
          </cell>
          <cell r="C1224" t="str">
            <v>Condemned to death for Collaboration with the Nazis, popular French Singer &amp; Entertainer Maurice Chevalier tells his side of the story</v>
          </cell>
          <cell r="D1224">
            <v>3500</v>
          </cell>
          <cell r="E1224">
            <v>759</v>
          </cell>
          <cell r="F1224" t="str">
            <v>failed</v>
          </cell>
          <cell r="G1224" t="str">
            <v>US</v>
          </cell>
          <cell r="H1224" t="str">
            <v>USD</v>
          </cell>
          <cell r="I1224">
            <v>1452795416</v>
          </cell>
          <cell r="J1224">
            <v>1450203416</v>
          </cell>
          <cell r="K1224" t="b">
            <v>0</v>
          </cell>
          <cell r="L1224">
            <v>6</v>
          </cell>
          <cell r="M1224" t="b">
            <v>0</v>
          </cell>
          <cell r="N1224" t="str">
            <v>theater/plays</v>
          </cell>
          <cell r="O1224">
            <v>22</v>
          </cell>
          <cell r="P1224">
            <v>126.5</v>
          </cell>
        </row>
        <row r="1225">
          <cell r="B1225" t="str">
            <v>WANTS (We Are Not The Same)</v>
          </cell>
          <cell r="C1225" t="str">
            <v>WANTS deals with diversity in all its various facets.
The drama is set in a futuristic society where no diversity si accepted.</v>
          </cell>
          <cell r="D1225">
            <v>3000</v>
          </cell>
          <cell r="E1225">
            <v>10</v>
          </cell>
          <cell r="F1225" t="str">
            <v>failed</v>
          </cell>
          <cell r="G1225" t="str">
            <v>IT</v>
          </cell>
          <cell r="H1225" t="str">
            <v>EUR</v>
          </cell>
          <cell r="I1225">
            <v>1476008906</v>
          </cell>
          <cell r="J1225">
            <v>1473416906</v>
          </cell>
          <cell r="K1225" t="b">
            <v>0</v>
          </cell>
          <cell r="L1225">
            <v>1</v>
          </cell>
          <cell r="M1225" t="b">
            <v>0</v>
          </cell>
          <cell r="N1225" t="str">
            <v>theater/plays</v>
          </cell>
          <cell r="O1225">
            <v>0</v>
          </cell>
          <cell r="P1225">
            <v>10</v>
          </cell>
        </row>
        <row r="1226">
          <cell r="B1226" t="str">
            <v>Age of Valor: Heritage - The Audio Drama</v>
          </cell>
          <cell r="C1226" t="str">
            <v>Just like the good old fashioned radio dramas, Heritage will be performed and narrated for you by 16 different talented voice actors.</v>
          </cell>
          <cell r="D1226">
            <v>3500</v>
          </cell>
          <cell r="E1226">
            <v>10</v>
          </cell>
          <cell r="F1226" t="str">
            <v>failed</v>
          </cell>
          <cell r="G1226" t="str">
            <v>US</v>
          </cell>
          <cell r="H1226" t="str">
            <v>USD</v>
          </cell>
          <cell r="I1226">
            <v>1427169540</v>
          </cell>
          <cell r="J1226">
            <v>1424701775</v>
          </cell>
          <cell r="K1226" t="b">
            <v>0</v>
          </cell>
          <cell r="L1226">
            <v>1</v>
          </cell>
          <cell r="M1226" t="b">
            <v>0</v>
          </cell>
          <cell r="N1226" t="str">
            <v>theater/plays</v>
          </cell>
          <cell r="O1226">
            <v>0</v>
          </cell>
          <cell r="P1226">
            <v>10</v>
          </cell>
        </row>
        <row r="1227">
          <cell r="B1227" t="str">
            <v>Carpe Diem Theater Troupe</v>
          </cell>
          <cell r="C1227" t="str">
            <v>Our theater troupe needs your help to put on a unique production of Hamlet! Pledge to help young actors learn and refine their skills!</v>
          </cell>
          <cell r="D1227">
            <v>1000</v>
          </cell>
          <cell r="E1227">
            <v>47</v>
          </cell>
          <cell r="F1227" t="str">
            <v>failed</v>
          </cell>
          <cell r="G1227" t="str">
            <v>US</v>
          </cell>
          <cell r="H1227" t="str">
            <v>USD</v>
          </cell>
          <cell r="I1227">
            <v>1448078400</v>
          </cell>
          <cell r="J1227">
            <v>1445985299</v>
          </cell>
          <cell r="K1227" t="b">
            <v>0</v>
          </cell>
          <cell r="L1227">
            <v>5</v>
          </cell>
          <cell r="M1227" t="b">
            <v>0</v>
          </cell>
          <cell r="N1227" t="str">
            <v>theater/plays</v>
          </cell>
          <cell r="O1227">
            <v>5</v>
          </cell>
          <cell r="P1227">
            <v>9.4</v>
          </cell>
        </row>
        <row r="1228">
          <cell r="B1228" t="str">
            <v>Stage Production "The Nail Shop"</v>
          </cell>
          <cell r="C1228" t="str">
            <v>Comedy Stage Play</v>
          </cell>
          <cell r="D1228">
            <v>9600</v>
          </cell>
          <cell r="E1228">
            <v>0</v>
          </cell>
          <cell r="F1228" t="str">
            <v>failed</v>
          </cell>
          <cell r="G1228" t="str">
            <v>US</v>
          </cell>
          <cell r="H1228" t="str">
            <v>USD</v>
          </cell>
          <cell r="I1228">
            <v>1468777786</v>
          </cell>
          <cell r="J1228">
            <v>1466185786</v>
          </cell>
          <cell r="K1228" t="b">
            <v>0</v>
          </cell>
          <cell r="L1228">
            <v>0</v>
          </cell>
          <cell r="M1228" t="b">
            <v>0</v>
          </cell>
          <cell r="N1228" t="str">
            <v>theater/plays</v>
          </cell>
          <cell r="O1228">
            <v>0</v>
          </cell>
          <cell r="P1228">
            <v>0</v>
          </cell>
        </row>
        <row r="1229">
          <cell r="B1229" t="str">
            <v>Community Theatre Project-Children's Show (Arthur)</v>
          </cell>
          <cell r="C1229" t="str">
            <v>Young persons theatre company working in deprived area seeking funding for children's theatrical production.</v>
          </cell>
          <cell r="D1229">
            <v>2000</v>
          </cell>
          <cell r="E1229">
            <v>216</v>
          </cell>
          <cell r="F1229" t="str">
            <v>failed</v>
          </cell>
          <cell r="G1229" t="str">
            <v>GB</v>
          </cell>
          <cell r="H1229" t="str">
            <v>GBP</v>
          </cell>
          <cell r="I1229">
            <v>1421403960</v>
          </cell>
          <cell r="J1229">
            <v>1418827324</v>
          </cell>
          <cell r="K1229" t="b">
            <v>0</v>
          </cell>
          <cell r="L1229">
            <v>3</v>
          </cell>
          <cell r="M1229" t="b">
            <v>0</v>
          </cell>
          <cell r="N1229" t="str">
            <v>theater/plays</v>
          </cell>
          <cell r="O1229">
            <v>11</v>
          </cell>
          <cell r="P1229">
            <v>72</v>
          </cell>
        </row>
        <row r="1230">
          <cell r="B1230" t="str">
            <v>THE SNAIL: a comedy play at Hollywood Fringe Festival 2015</v>
          </cell>
          <cell r="C1230" t="str">
            <v>"The Snail" is the story of Andrew, a Transgender, who discovers his identity through the relationship with parents, with peers and sex</v>
          </cell>
          <cell r="D1230">
            <v>5000</v>
          </cell>
          <cell r="E1230">
            <v>240</v>
          </cell>
          <cell r="F1230" t="str">
            <v>failed</v>
          </cell>
          <cell r="G1230" t="str">
            <v>US</v>
          </cell>
          <cell r="H1230" t="str">
            <v>USD</v>
          </cell>
          <cell r="I1230">
            <v>1433093700</v>
          </cell>
          <cell r="J1230">
            <v>1430242488</v>
          </cell>
          <cell r="K1230" t="b">
            <v>0</v>
          </cell>
          <cell r="L1230">
            <v>8</v>
          </cell>
          <cell r="M1230" t="b">
            <v>0</v>
          </cell>
          <cell r="N1230" t="str">
            <v>theater/plays</v>
          </cell>
          <cell r="O1230">
            <v>5</v>
          </cell>
          <cell r="P1230">
            <v>30</v>
          </cell>
        </row>
        <row r="1231">
          <cell r="B1231" t="str">
            <v>" Sweet O'l Mama " Theater Production</v>
          </cell>
          <cell r="C1231" t="str">
            <v>A gripping re-enactment of a true breast cancer survival story, highlighted with inspiration and laughter!</v>
          </cell>
          <cell r="D1231">
            <v>1000</v>
          </cell>
          <cell r="E1231">
            <v>32</v>
          </cell>
          <cell r="F1231" t="str">
            <v>failed</v>
          </cell>
          <cell r="G1231" t="str">
            <v>US</v>
          </cell>
          <cell r="H1231" t="str">
            <v>USD</v>
          </cell>
          <cell r="I1231">
            <v>1438959600</v>
          </cell>
          <cell r="J1231">
            <v>1437754137</v>
          </cell>
          <cell r="K1231" t="b">
            <v>0</v>
          </cell>
          <cell r="L1231">
            <v>3</v>
          </cell>
          <cell r="M1231" t="b">
            <v>0</v>
          </cell>
          <cell r="N1231" t="str">
            <v>theater/plays</v>
          </cell>
          <cell r="O1231">
            <v>3</v>
          </cell>
          <cell r="P1231">
            <v>10.67</v>
          </cell>
        </row>
        <row r="1232">
          <cell r="B1232" t="str">
            <v>The 'Theater of Community' Tour</v>
          </cell>
          <cell r="C1232" t="str">
            <v>Unique  troupe will bring the wonder &amp; joy of Therapeutic Theater to  youth with severe multiple disabilities, &amp; adults with Alzheimers</v>
          </cell>
          <cell r="D1232">
            <v>1600</v>
          </cell>
          <cell r="E1232">
            <v>204</v>
          </cell>
          <cell r="F1232" t="str">
            <v>failed</v>
          </cell>
          <cell r="G1232" t="str">
            <v>US</v>
          </cell>
          <cell r="H1232" t="str">
            <v>USD</v>
          </cell>
          <cell r="I1232">
            <v>1421410151</v>
          </cell>
          <cell r="J1232">
            <v>1418818151</v>
          </cell>
          <cell r="K1232" t="b">
            <v>0</v>
          </cell>
          <cell r="L1232">
            <v>8</v>
          </cell>
          <cell r="M1232" t="b">
            <v>0</v>
          </cell>
          <cell r="N1232" t="str">
            <v>theater/plays</v>
          </cell>
          <cell r="O1232">
            <v>13</v>
          </cell>
          <cell r="P1232">
            <v>25.5</v>
          </cell>
        </row>
        <row r="1233">
          <cell r="B1233" t="str">
            <v>A CRY FOR HELP</v>
          </cell>
          <cell r="C1233" t="str">
            <v>"A Cry for Help is Riveting, Inspiring, and Mesmerizing. You will laugh, cry, and be thinking about your own Cry for Help"</v>
          </cell>
          <cell r="D1233">
            <v>110000</v>
          </cell>
          <cell r="E1233">
            <v>20</v>
          </cell>
          <cell r="F1233" t="str">
            <v>failed</v>
          </cell>
          <cell r="G1233" t="str">
            <v>US</v>
          </cell>
          <cell r="H1233" t="str">
            <v>USD</v>
          </cell>
          <cell r="I1233">
            <v>1428205247</v>
          </cell>
          <cell r="J1233">
            <v>1423024847</v>
          </cell>
          <cell r="K1233" t="b">
            <v>0</v>
          </cell>
          <cell r="L1233">
            <v>1</v>
          </cell>
          <cell r="M1233" t="b">
            <v>0</v>
          </cell>
          <cell r="N1233" t="str">
            <v>theater/plays</v>
          </cell>
          <cell r="O1233">
            <v>0</v>
          </cell>
          <cell r="P1233">
            <v>20</v>
          </cell>
        </row>
        <row r="1234">
          <cell r="B1234" t="str">
            <v>The Grouch Who Couldn't Steal Christmas</v>
          </cell>
          <cell r="C1234" t="str">
            <v>'The Grouch' is the perfect way to brighten up your Christmas. Full of love, laughs and some sheer calculated silliness, don't miss it!</v>
          </cell>
          <cell r="D1234">
            <v>2500</v>
          </cell>
          <cell r="E1234">
            <v>60</v>
          </cell>
          <cell r="F1234" t="str">
            <v>failed</v>
          </cell>
          <cell r="G1234" t="str">
            <v>GB</v>
          </cell>
          <cell r="H1234" t="str">
            <v>GBP</v>
          </cell>
          <cell r="I1234">
            <v>1440272093</v>
          </cell>
          <cell r="J1234">
            <v>1435088093</v>
          </cell>
          <cell r="K1234" t="b">
            <v>0</v>
          </cell>
          <cell r="L1234">
            <v>4</v>
          </cell>
          <cell r="M1234" t="b">
            <v>0</v>
          </cell>
          <cell r="N1234" t="str">
            <v>theater/plays</v>
          </cell>
          <cell r="O1234">
            <v>2</v>
          </cell>
          <cell r="P1234">
            <v>15</v>
          </cell>
        </row>
        <row r="1235">
          <cell r="B1235" t="str">
            <v>Live at the Speakeasy with Ryan Anderson</v>
          </cell>
          <cell r="C1235" t="str">
            <v>Live at the Speakeasy with Ryan Anderson is a local talk show! Showcasing local artist, special guest, and talented bands.</v>
          </cell>
          <cell r="D1235">
            <v>2000</v>
          </cell>
          <cell r="E1235">
            <v>730</v>
          </cell>
          <cell r="F1235" t="str">
            <v>failed</v>
          </cell>
          <cell r="G1235" t="str">
            <v>US</v>
          </cell>
          <cell r="H1235" t="str">
            <v>USD</v>
          </cell>
          <cell r="I1235">
            <v>1413953940</v>
          </cell>
          <cell r="J1235">
            <v>1410141900</v>
          </cell>
          <cell r="K1235" t="b">
            <v>0</v>
          </cell>
          <cell r="L1235">
            <v>8</v>
          </cell>
          <cell r="M1235" t="b">
            <v>0</v>
          </cell>
          <cell r="N1235" t="str">
            <v>theater/plays</v>
          </cell>
          <cell r="O1235">
            <v>37</v>
          </cell>
          <cell r="P1235">
            <v>91.25</v>
          </cell>
        </row>
        <row r="1236">
          <cell r="B1236" t="str">
            <v>LOPE ENAMORADO</v>
          </cell>
          <cell r="C1236" t="str">
            <v>Proyecto teatral dirigido por MartÃ­n Acosta que habla y reflexiona sobre el amor y su naturaleza.</v>
          </cell>
          <cell r="D1236">
            <v>30000</v>
          </cell>
          <cell r="E1236">
            <v>800</v>
          </cell>
          <cell r="F1236" t="str">
            <v>failed</v>
          </cell>
          <cell r="G1236" t="str">
            <v>MX</v>
          </cell>
          <cell r="H1236" t="str">
            <v>MXN</v>
          </cell>
          <cell r="I1236">
            <v>1482108350</v>
          </cell>
          <cell r="J1236">
            <v>1479516350</v>
          </cell>
          <cell r="K1236" t="b">
            <v>0</v>
          </cell>
          <cell r="L1236">
            <v>1</v>
          </cell>
          <cell r="M1236" t="b">
            <v>0</v>
          </cell>
          <cell r="N1236" t="str">
            <v>theater/plays</v>
          </cell>
          <cell r="O1236">
            <v>3</v>
          </cell>
          <cell r="P1236">
            <v>800</v>
          </cell>
        </row>
        <row r="1237">
          <cell r="B1237" t="str">
            <v>Theatre for Life, Youth Theatre Company, Southampton UK</v>
          </cell>
          <cell r="C1237" t="str">
            <v>Theatre for Life believes in unlocking young people's creativity, developing self belief and creating positive opportunities.</v>
          </cell>
          <cell r="D1237">
            <v>3500</v>
          </cell>
          <cell r="E1237">
            <v>400</v>
          </cell>
          <cell r="F1237" t="str">
            <v>failed</v>
          </cell>
          <cell r="G1237" t="str">
            <v>GB</v>
          </cell>
          <cell r="H1237" t="str">
            <v>GBP</v>
          </cell>
          <cell r="I1237">
            <v>1488271860</v>
          </cell>
          <cell r="J1237">
            <v>1484484219</v>
          </cell>
          <cell r="K1237" t="b">
            <v>0</v>
          </cell>
          <cell r="L1237">
            <v>5</v>
          </cell>
          <cell r="M1237" t="b">
            <v>0</v>
          </cell>
          <cell r="N1237" t="str">
            <v>theater/plays</v>
          </cell>
          <cell r="O1237">
            <v>11</v>
          </cell>
          <cell r="P1237">
            <v>80</v>
          </cell>
        </row>
        <row r="1238">
          <cell r="B1238" t="str">
            <v>And There Was War! Major Theatre Production</v>
          </cell>
          <cell r="C1238" t="str">
            <v>And There Was War is a play, a biblical narrative deeply entrenched in the concepts of the great controversy between Good and Evil!</v>
          </cell>
          <cell r="D1238">
            <v>10000</v>
          </cell>
          <cell r="E1238">
            <v>0</v>
          </cell>
          <cell r="F1238" t="str">
            <v>failed</v>
          </cell>
          <cell r="G1238" t="str">
            <v>GB</v>
          </cell>
          <cell r="H1238" t="str">
            <v>GBP</v>
          </cell>
          <cell r="I1238">
            <v>1454284500</v>
          </cell>
          <cell r="J1238">
            <v>1449431237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theater/plays</v>
          </cell>
          <cell r="O1238">
            <v>0</v>
          </cell>
          <cell r="P1238">
            <v>0</v>
          </cell>
        </row>
        <row r="1239">
          <cell r="B1239" t="str">
            <v>Life is simple</v>
          </cell>
          <cell r="C1239" t="str">
            <v>Community Youth play, written by and performed by the youth about finding joy in the simple things in life</v>
          </cell>
          <cell r="D1239">
            <v>75000</v>
          </cell>
          <cell r="E1239">
            <v>0</v>
          </cell>
          <cell r="F1239" t="str">
            <v>failed</v>
          </cell>
          <cell r="G1239" t="str">
            <v>US</v>
          </cell>
          <cell r="H1239" t="str">
            <v>USD</v>
          </cell>
          <cell r="I1239">
            <v>1465060797</v>
          </cell>
          <cell r="J1239">
            <v>1462468797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theater/plays</v>
          </cell>
          <cell r="O1239">
            <v>0</v>
          </cell>
          <cell r="P1239">
            <v>0</v>
          </cell>
        </row>
        <row r="1240">
          <cell r="B1240" t="str">
            <v>L.U.N.A. Theatre Company produces "Steel Magnolias"</v>
          </cell>
          <cell r="C1240" t="str">
            <v>L.U.N.A. (Love, Understanding, Nurturing, and Awareness) is a non-profit organization dedicated to helping raise awareness for causes.</v>
          </cell>
          <cell r="D1240">
            <v>4500</v>
          </cell>
          <cell r="E1240">
            <v>50</v>
          </cell>
          <cell r="F1240" t="str">
            <v>failed</v>
          </cell>
          <cell r="G1240" t="str">
            <v>US</v>
          </cell>
          <cell r="H1240" t="str">
            <v>USD</v>
          </cell>
          <cell r="I1240">
            <v>1472847873</v>
          </cell>
          <cell r="J1240">
            <v>1468959873</v>
          </cell>
          <cell r="K1240" t="b">
            <v>0</v>
          </cell>
          <cell r="L1240">
            <v>1</v>
          </cell>
          <cell r="M1240" t="b">
            <v>0</v>
          </cell>
          <cell r="N1240" t="str">
            <v>theater/plays</v>
          </cell>
          <cell r="O1240">
            <v>1</v>
          </cell>
          <cell r="P1240">
            <v>50</v>
          </cell>
        </row>
        <row r="1241">
          <cell r="B1241" t="str">
            <v>America is at the Mall: A Play in Three Acts</v>
          </cell>
          <cell r="C1241" t="str">
            <v>How does war change a family?  A peek into one family's kitchen as their soldier fights in Iraq.</v>
          </cell>
          <cell r="D1241">
            <v>270</v>
          </cell>
          <cell r="E1241">
            <v>0</v>
          </cell>
          <cell r="F1241" t="str">
            <v>failed</v>
          </cell>
          <cell r="G1241" t="str">
            <v>US</v>
          </cell>
          <cell r="H1241" t="str">
            <v>USD</v>
          </cell>
          <cell r="I1241">
            <v>1414205990</v>
          </cell>
          <cell r="J1241">
            <v>1413341990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theater/plays</v>
          </cell>
          <cell r="O1241">
            <v>0</v>
          </cell>
          <cell r="P1241">
            <v>0</v>
          </cell>
        </row>
        <row r="1242">
          <cell r="B1242" t="str">
            <v>Meet The Claires - Valentine's Day Weekend Comedy Stage Play</v>
          </cell>
          <cell r="C1242" t="str">
            <v>This is a Comedic Story about a young boy who saw the image of the perfect woman and from that point searched for someone similar</v>
          </cell>
          <cell r="D1242">
            <v>600</v>
          </cell>
          <cell r="E1242">
            <v>0</v>
          </cell>
          <cell r="F1242" t="str">
            <v>failed</v>
          </cell>
          <cell r="G1242" t="str">
            <v>US</v>
          </cell>
          <cell r="H1242" t="str">
            <v>USD</v>
          </cell>
          <cell r="I1242">
            <v>1485380482</v>
          </cell>
          <cell r="J1242">
            <v>1482788482</v>
          </cell>
          <cell r="K1242" t="b">
            <v>0</v>
          </cell>
          <cell r="L1242">
            <v>0</v>
          </cell>
          <cell r="M1242" t="b">
            <v>0</v>
          </cell>
          <cell r="N1242" t="str">
            <v>theater/plays</v>
          </cell>
          <cell r="O1242">
            <v>0</v>
          </cell>
          <cell r="P1242">
            <v>0</v>
          </cell>
        </row>
        <row r="1243">
          <cell r="B1243" t="str">
            <v>4th Wall Theatre Project</v>
          </cell>
          <cell r="C1243" t="str">
            <v>Local Community theater to get up and running in the Idaho Falls area. Something new, something different!</v>
          </cell>
          <cell r="D1243">
            <v>500</v>
          </cell>
          <cell r="E1243">
            <v>137</v>
          </cell>
          <cell r="F1243" t="str">
            <v>failed</v>
          </cell>
          <cell r="G1243" t="str">
            <v>US</v>
          </cell>
          <cell r="H1243" t="str">
            <v>USD</v>
          </cell>
          <cell r="I1243">
            <v>1463343673</v>
          </cell>
          <cell r="J1243">
            <v>1460751673</v>
          </cell>
          <cell r="K1243" t="b">
            <v>0</v>
          </cell>
          <cell r="L1243">
            <v>6</v>
          </cell>
          <cell r="M1243" t="b">
            <v>0</v>
          </cell>
          <cell r="N1243" t="str">
            <v>theater/plays</v>
          </cell>
          <cell r="O1243">
            <v>27</v>
          </cell>
          <cell r="P1243">
            <v>22.83</v>
          </cell>
        </row>
        <row r="1244">
          <cell r="B1244" t="str">
            <v>Weather Men</v>
          </cell>
          <cell r="C1244" t="str">
            <v>Weather Men is a play, written by Nathan Black.  A comedy/drama that explores the question of 'why people stay together?'</v>
          </cell>
          <cell r="D1244">
            <v>1000</v>
          </cell>
          <cell r="E1244">
            <v>100</v>
          </cell>
          <cell r="F1244" t="str">
            <v>failed</v>
          </cell>
          <cell r="G1244" t="str">
            <v>US</v>
          </cell>
          <cell r="H1244" t="str">
            <v>USD</v>
          </cell>
          <cell r="I1244">
            <v>1440613920</v>
          </cell>
          <cell r="J1244">
            <v>1435953566</v>
          </cell>
          <cell r="K1244" t="b">
            <v>0</v>
          </cell>
          <cell r="L1244">
            <v>6</v>
          </cell>
          <cell r="M1244" t="b">
            <v>0</v>
          </cell>
          <cell r="N1244" t="str">
            <v>theater/plays</v>
          </cell>
          <cell r="O1244">
            <v>10</v>
          </cell>
          <cell r="P1244">
            <v>16.670000000000002</v>
          </cell>
        </row>
        <row r="1245">
          <cell r="B1245" t="str">
            <v>PETER PAN - a new play by Ebony Rattle</v>
          </cell>
          <cell r="C1245" t="str">
            <v>PETER PAN, written by Ebony Rattle, is a new retelling of the classic play by J.M. Barrie about a boy who refused to grow up.</v>
          </cell>
          <cell r="D1245">
            <v>3000</v>
          </cell>
          <cell r="E1245">
            <v>641</v>
          </cell>
          <cell r="F1245" t="str">
            <v>failed</v>
          </cell>
          <cell r="G1245" t="str">
            <v>AU</v>
          </cell>
          <cell r="H1245" t="str">
            <v>AUD</v>
          </cell>
          <cell r="I1245">
            <v>1477550434</v>
          </cell>
          <cell r="J1245">
            <v>1474958434</v>
          </cell>
          <cell r="K1245" t="b">
            <v>0</v>
          </cell>
          <cell r="L1245">
            <v>14</v>
          </cell>
          <cell r="M1245" t="b">
            <v>0</v>
          </cell>
          <cell r="N1245" t="str">
            <v>theater/plays</v>
          </cell>
          <cell r="O1245">
            <v>21</v>
          </cell>
          <cell r="P1245">
            <v>45.79</v>
          </cell>
        </row>
        <row r="1246">
          <cell r="B1246" t="str">
            <v>Â¡LlÃ©vame!</v>
          </cell>
          <cell r="C1246" t="str">
            <v>Buscamos finalizar el proceso de producciÃ³n de un espectÃ¡culo de payaso y con Ã©l, activar espacios pÃºblicos para la escena clown.</v>
          </cell>
          <cell r="D1246">
            <v>33000</v>
          </cell>
          <cell r="E1246">
            <v>2300</v>
          </cell>
          <cell r="F1246" t="str">
            <v>failed</v>
          </cell>
          <cell r="G1246" t="str">
            <v>MX</v>
          </cell>
          <cell r="H1246" t="str">
            <v>MXN</v>
          </cell>
          <cell r="I1246">
            <v>1482711309</v>
          </cell>
          <cell r="J1246">
            <v>1479860109</v>
          </cell>
          <cell r="K1246" t="b">
            <v>0</v>
          </cell>
          <cell r="L1246">
            <v>6</v>
          </cell>
          <cell r="M1246" t="b">
            <v>0</v>
          </cell>
          <cell r="N1246" t="str">
            <v>theater/plays</v>
          </cell>
          <cell r="O1246">
            <v>7</v>
          </cell>
          <cell r="P1246">
            <v>383.33</v>
          </cell>
        </row>
        <row r="1247">
          <cell r="B1247" t="str">
            <v>David Facer, Paradox Magic</v>
          </cell>
          <cell r="C1247" t="str">
            <v>No magic show has ever integrated theatre arts like this.  World of Paradox is designed for all audiences and is interactive in nature.</v>
          </cell>
          <cell r="D1247">
            <v>5000</v>
          </cell>
          <cell r="E1247">
            <v>3530</v>
          </cell>
          <cell r="F1247" t="str">
            <v>failed</v>
          </cell>
          <cell r="G1247" t="str">
            <v>US</v>
          </cell>
          <cell r="H1247" t="str">
            <v>USD</v>
          </cell>
          <cell r="I1247">
            <v>1427936400</v>
          </cell>
          <cell r="J1247">
            <v>1424221866</v>
          </cell>
          <cell r="K1247" t="b">
            <v>0</v>
          </cell>
          <cell r="L1247">
            <v>33</v>
          </cell>
          <cell r="M1247" t="b">
            <v>0</v>
          </cell>
          <cell r="N1247" t="str">
            <v>theater/plays</v>
          </cell>
          <cell r="O1247">
            <v>71</v>
          </cell>
          <cell r="P1247">
            <v>106.97</v>
          </cell>
        </row>
        <row r="1248">
          <cell r="B1248" t="str">
            <v>Sacrifice</v>
          </cell>
          <cell r="C1248" t="str">
            <v>A new dramatic comedy dealing with a father's unwillingness to let go of his past causes major problems for the future of his daughter.</v>
          </cell>
          <cell r="D1248">
            <v>2000</v>
          </cell>
          <cell r="E1248">
            <v>41</v>
          </cell>
          <cell r="F1248" t="str">
            <v>failed</v>
          </cell>
          <cell r="G1248" t="str">
            <v>US</v>
          </cell>
          <cell r="H1248" t="str">
            <v>USD</v>
          </cell>
          <cell r="I1248">
            <v>1411596001</v>
          </cell>
          <cell r="J1248">
            <v>1409608801</v>
          </cell>
          <cell r="K1248" t="b">
            <v>0</v>
          </cell>
          <cell r="L1248">
            <v>4</v>
          </cell>
          <cell r="M1248" t="b">
            <v>0</v>
          </cell>
          <cell r="N1248" t="str">
            <v>theater/plays</v>
          </cell>
          <cell r="O1248">
            <v>2</v>
          </cell>
          <cell r="P1248">
            <v>10.25</v>
          </cell>
        </row>
        <row r="1249">
          <cell r="B1249" t="str">
            <v>The Black Woman's Attitude Stage Play</v>
          </cell>
          <cell r="C1249" t="str">
            <v>We are producing and directing a stage play that will focus on relationships and the stereotypes/truths that prohibit growth.</v>
          </cell>
          <cell r="D1249">
            <v>3000</v>
          </cell>
          <cell r="E1249">
            <v>59</v>
          </cell>
          <cell r="F1249" t="str">
            <v>failed</v>
          </cell>
          <cell r="G1249" t="str">
            <v>US</v>
          </cell>
          <cell r="H1249" t="str">
            <v>USD</v>
          </cell>
          <cell r="I1249">
            <v>1488517200</v>
          </cell>
          <cell r="J1249">
            <v>1485909937</v>
          </cell>
          <cell r="K1249" t="b">
            <v>0</v>
          </cell>
          <cell r="L1249">
            <v>1</v>
          </cell>
          <cell r="M1249" t="b">
            <v>0</v>
          </cell>
          <cell r="N1249" t="str">
            <v>theater/plays</v>
          </cell>
          <cell r="O1249">
            <v>2</v>
          </cell>
          <cell r="P1249">
            <v>59</v>
          </cell>
        </row>
        <row r="1250">
          <cell r="B1250" t="str">
            <v>Jack the Lad</v>
          </cell>
          <cell r="C1250" t="str">
            <v>Jack the Lad - a new play that explores how far the boundaries of friendship will stretch when morality and loyalties clash.</v>
          </cell>
          <cell r="D1250">
            <v>500</v>
          </cell>
          <cell r="E1250">
            <v>0</v>
          </cell>
          <cell r="F1250" t="str">
            <v>failed</v>
          </cell>
          <cell r="G1250" t="str">
            <v>GB</v>
          </cell>
          <cell r="H1250" t="str">
            <v>GBP</v>
          </cell>
          <cell r="I1250">
            <v>1448805404</v>
          </cell>
          <cell r="J1250">
            <v>1446209804</v>
          </cell>
          <cell r="K1250" t="b">
            <v>0</v>
          </cell>
          <cell r="L1250">
            <v>0</v>
          </cell>
          <cell r="M1250" t="b">
            <v>0</v>
          </cell>
          <cell r="N1250" t="str">
            <v>theater/plays</v>
          </cell>
          <cell r="O1250">
            <v>0</v>
          </cell>
          <cell r="P1250">
            <v>0</v>
          </cell>
        </row>
        <row r="1251">
          <cell r="B1251" t="str">
            <v>Take Tartuffe to Edinburgh Fringe Festival!</v>
          </cell>
          <cell r="C1251" t="str">
            <v>Set in the height of sex, drugs and rock 'n' roll this production is an exciting new take on Moliere's classic! Performing with SpaceUK</v>
          </cell>
          <cell r="D1251">
            <v>300</v>
          </cell>
          <cell r="E1251">
            <v>86</v>
          </cell>
          <cell r="F1251" t="str">
            <v>failed</v>
          </cell>
          <cell r="G1251" t="str">
            <v>GB</v>
          </cell>
          <cell r="H1251" t="str">
            <v>GBP</v>
          </cell>
          <cell r="I1251">
            <v>1469113351</v>
          </cell>
          <cell r="J1251">
            <v>1463929351</v>
          </cell>
          <cell r="K1251" t="b">
            <v>0</v>
          </cell>
          <cell r="L1251">
            <v>6</v>
          </cell>
          <cell r="M1251" t="b">
            <v>0</v>
          </cell>
          <cell r="N1251" t="str">
            <v>theater/plays</v>
          </cell>
          <cell r="O1251">
            <v>29</v>
          </cell>
          <cell r="P1251">
            <v>14.33</v>
          </cell>
        </row>
        <row r="1252">
          <cell r="B1252" t="str">
            <v>REBORN IN LOVE</v>
          </cell>
          <cell r="C1252" t="str">
            <v>REBORN IN LOVE is the sequel to REBORN FROM ABOVE: A Tale of Eternal Love.  This is part two, of a One-Act play series.</v>
          </cell>
          <cell r="D1252">
            <v>3000</v>
          </cell>
          <cell r="E1252">
            <v>94</v>
          </cell>
          <cell r="F1252" t="str">
            <v>failed</v>
          </cell>
          <cell r="G1252" t="str">
            <v>US</v>
          </cell>
          <cell r="H1252" t="str">
            <v>USD</v>
          </cell>
          <cell r="I1252">
            <v>1424747740</v>
          </cell>
          <cell r="J1252">
            <v>1422155740</v>
          </cell>
          <cell r="K1252" t="b">
            <v>0</v>
          </cell>
          <cell r="L1252">
            <v>6</v>
          </cell>
          <cell r="M1252" t="b">
            <v>0</v>
          </cell>
          <cell r="N1252" t="str">
            <v>theater/plays</v>
          </cell>
          <cell r="O1252">
            <v>3</v>
          </cell>
          <cell r="P1252">
            <v>15.67</v>
          </cell>
        </row>
        <row r="1253">
          <cell r="B1253" t="str">
            <v>A Great New Controversial Play - "The Divide".</v>
          </cell>
          <cell r="C1253" t="str">
            <v>Set in Southern America â€œThe Divideâ€ is a stage play that touches on the issues that are forefront in America and the world.</v>
          </cell>
          <cell r="D1253">
            <v>2500</v>
          </cell>
          <cell r="E1253">
            <v>1</v>
          </cell>
          <cell r="F1253" t="str">
            <v>failed</v>
          </cell>
          <cell r="G1253" t="str">
            <v>IE</v>
          </cell>
          <cell r="H1253" t="str">
            <v>EUR</v>
          </cell>
          <cell r="I1253">
            <v>1456617600</v>
          </cell>
          <cell r="J1253">
            <v>1454280186</v>
          </cell>
          <cell r="K1253" t="b">
            <v>0</v>
          </cell>
          <cell r="L1253">
            <v>1</v>
          </cell>
          <cell r="M1253" t="b">
            <v>0</v>
          </cell>
          <cell r="N1253" t="str">
            <v>theater/plays</v>
          </cell>
          <cell r="O1253">
            <v>0</v>
          </cell>
          <cell r="P1253">
            <v>1</v>
          </cell>
        </row>
        <row r="1254">
          <cell r="B1254" t="str">
            <v>The Toy Box by Anthony H. Wallace</v>
          </cell>
          <cell r="C1254" t="str">
            <v>A family oriented play about Christians &amp; the sins they live with, portrayed by "puppets and toys" at Queensbury Theater in Houston.</v>
          </cell>
          <cell r="D1254">
            <v>1500</v>
          </cell>
          <cell r="E1254">
            <v>3</v>
          </cell>
          <cell r="F1254" t="str">
            <v>failed</v>
          </cell>
          <cell r="G1254" t="str">
            <v>US</v>
          </cell>
          <cell r="H1254" t="str">
            <v>USD</v>
          </cell>
          <cell r="I1254">
            <v>1452234840</v>
          </cell>
          <cell r="J1254">
            <v>1450619123</v>
          </cell>
          <cell r="K1254" t="b">
            <v>0</v>
          </cell>
          <cell r="L1254">
            <v>3</v>
          </cell>
          <cell r="M1254" t="b">
            <v>0</v>
          </cell>
          <cell r="N1254" t="str">
            <v>theater/plays</v>
          </cell>
          <cell r="O1254">
            <v>0</v>
          </cell>
          <cell r="P1254">
            <v>1</v>
          </cell>
        </row>
        <row r="1255">
          <cell r="B1255" t="str">
            <v>Fools Rush In: A Cabaret Benefiting BC/EFA Kickstarter</v>
          </cell>
          <cell r="C1255" t="str">
            <v>I'm creating a cabaret in which all donations go directly to Broadway Cares/Equity Fights AIDS.</v>
          </cell>
          <cell r="D1255">
            <v>100</v>
          </cell>
          <cell r="E1255">
            <v>129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1411679804</v>
          </cell>
          <cell r="J1255">
            <v>1409087804</v>
          </cell>
          <cell r="K1255" t="b">
            <v>0</v>
          </cell>
          <cell r="L1255">
            <v>3</v>
          </cell>
          <cell r="M1255" t="b">
            <v>1</v>
          </cell>
          <cell r="N1255" t="str">
            <v>theater/musical</v>
          </cell>
          <cell r="O1255">
            <v>129</v>
          </cell>
          <cell r="P1255">
            <v>43</v>
          </cell>
        </row>
        <row r="1256">
          <cell r="B1256" t="str">
            <v>Les Miserables - Backing fund</v>
          </cell>
          <cell r="C1256" t="str">
            <v>We as a Performing Arts College are to perform 'Les Miserables'. We need backing in order to afford the set, costume and other aspects.</v>
          </cell>
          <cell r="D1256">
            <v>500</v>
          </cell>
          <cell r="E1256">
            <v>500</v>
          </cell>
          <cell r="F1256" t="str">
            <v>successful</v>
          </cell>
          <cell r="G1256" t="str">
            <v>GB</v>
          </cell>
          <cell r="H1256" t="str">
            <v>GBP</v>
          </cell>
          <cell r="I1256">
            <v>1431982727</v>
          </cell>
          <cell r="J1256">
            <v>1428094727</v>
          </cell>
          <cell r="K1256" t="b">
            <v>0</v>
          </cell>
          <cell r="L1256">
            <v>6</v>
          </cell>
          <cell r="M1256" t="b">
            <v>1</v>
          </cell>
          <cell r="N1256" t="str">
            <v>theater/musical</v>
          </cell>
          <cell r="O1256">
            <v>100</v>
          </cell>
          <cell r="P1256">
            <v>83.33</v>
          </cell>
        </row>
        <row r="1257">
          <cell r="B1257" t="str">
            <v>Kaylee's Senior Project</v>
          </cell>
          <cell r="C1257" t="str">
            <v>Spreading the love of theatre, one step at a time. I would like to produce a reading of one of my favorite musicals</v>
          </cell>
          <cell r="D1257">
            <v>300</v>
          </cell>
          <cell r="E1257">
            <v>300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1422068400</v>
          </cell>
          <cell r="J1257">
            <v>1420774779</v>
          </cell>
          <cell r="K1257" t="b">
            <v>0</v>
          </cell>
          <cell r="L1257">
            <v>10</v>
          </cell>
          <cell r="M1257" t="b">
            <v>1</v>
          </cell>
          <cell r="N1257" t="str">
            <v>theater/musical</v>
          </cell>
          <cell r="O1257">
            <v>100</v>
          </cell>
          <cell r="P1257">
            <v>30</v>
          </cell>
        </row>
        <row r="1258">
          <cell r="B1258" t="str">
            <v>There's No Place Like Home!</v>
          </cell>
          <cell r="C1258" t="str">
            <v>Theatre is home and there's no place like home!  So, click your heels three times, and come home to the magic we create for you!</v>
          </cell>
          <cell r="D1258">
            <v>25000</v>
          </cell>
          <cell r="E1258">
            <v>25800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1431143940</v>
          </cell>
          <cell r="J1258">
            <v>1428585710</v>
          </cell>
          <cell r="K1258" t="b">
            <v>0</v>
          </cell>
          <cell r="L1258">
            <v>147</v>
          </cell>
          <cell r="M1258" t="b">
            <v>1</v>
          </cell>
          <cell r="N1258" t="str">
            <v>theater/musical</v>
          </cell>
          <cell r="O1258">
            <v>103</v>
          </cell>
          <cell r="P1258">
            <v>175.51</v>
          </cell>
        </row>
        <row r="1259">
          <cell r="B1259" t="str">
            <v>Bring "Snow White and the Seven Bottoms" to NYC!</v>
          </cell>
          <cell r="C1259" t="str">
            <v>Help the Gold Dust Orphans bring their new musical 'SNOW WHITE AND THE SEVEN BOTTOMS' to New York City this fall!</v>
          </cell>
          <cell r="D1259">
            <v>45000</v>
          </cell>
          <cell r="E1259">
            <v>46100.69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1410444068</v>
          </cell>
          <cell r="J1259">
            <v>1407852068</v>
          </cell>
          <cell r="K1259" t="b">
            <v>0</v>
          </cell>
          <cell r="L1259">
            <v>199</v>
          </cell>
          <cell r="M1259" t="b">
            <v>1</v>
          </cell>
          <cell r="N1259" t="str">
            <v>theater/musical</v>
          </cell>
          <cell r="O1259">
            <v>102</v>
          </cell>
          <cell r="P1259">
            <v>231.66</v>
          </cell>
        </row>
        <row r="1260">
          <cell r="B1260" t="str">
            <v>Mirror Image - An Original Musical</v>
          </cell>
          <cell r="C1260" t="str">
            <v>A musical, by Louis Lagalante and Patty Hamilton, that explores loss and the different ways we can choose to move on from it.</v>
          </cell>
          <cell r="D1260">
            <v>3000</v>
          </cell>
          <cell r="E1260">
            <v>3750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1424715779</v>
          </cell>
          <cell r="J1260">
            <v>1423506179</v>
          </cell>
          <cell r="K1260" t="b">
            <v>0</v>
          </cell>
          <cell r="L1260">
            <v>50</v>
          </cell>
          <cell r="M1260" t="b">
            <v>1</v>
          </cell>
          <cell r="N1260" t="str">
            <v>theater/musical</v>
          </cell>
          <cell r="O1260">
            <v>125</v>
          </cell>
          <cell r="P1260">
            <v>75</v>
          </cell>
        </row>
        <row r="1261">
          <cell r="B1261" t="str">
            <v>The Addams Family Comes To Tuscaloosa</v>
          </cell>
          <cell r="C1261" t="str">
            <v>They're Creepy, They're Kooky, And They're coming to Tuscaloosa this October! Help Us Bring the World of The Addams Family To Life!</v>
          </cell>
          <cell r="D1261">
            <v>1800</v>
          </cell>
          <cell r="E1261">
            <v>2355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1405400400</v>
          </cell>
          <cell r="J1261">
            <v>1402934629</v>
          </cell>
          <cell r="K1261" t="b">
            <v>0</v>
          </cell>
          <cell r="L1261">
            <v>21</v>
          </cell>
          <cell r="M1261" t="b">
            <v>1</v>
          </cell>
          <cell r="N1261" t="str">
            <v>theater/musical</v>
          </cell>
          <cell r="O1261">
            <v>131</v>
          </cell>
          <cell r="P1261">
            <v>112.14</v>
          </cell>
        </row>
        <row r="1262">
          <cell r="B1262" t="str">
            <v>Music Theatre of Idaho Presents "A Year with Frog and Toad</v>
          </cell>
          <cell r="C1262" t="str">
            <v>This is a touring production for schools in the Treasure Valley!</v>
          </cell>
          <cell r="D1262">
            <v>1000</v>
          </cell>
          <cell r="E1262">
            <v>1000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1457135846</v>
          </cell>
          <cell r="J1262">
            <v>1454543846</v>
          </cell>
          <cell r="K1262" t="b">
            <v>0</v>
          </cell>
          <cell r="L1262">
            <v>24</v>
          </cell>
          <cell r="M1262" t="b">
            <v>1</v>
          </cell>
          <cell r="N1262" t="str">
            <v>theater/musical</v>
          </cell>
          <cell r="O1262">
            <v>100</v>
          </cell>
          <cell r="P1262">
            <v>41.67</v>
          </cell>
        </row>
        <row r="1263">
          <cell r="B1263" t="str">
            <v>Right On Cue Kids Theater (ROCKT) First Show</v>
          </cell>
          <cell r="C1263" t="str">
            <v>Help fund ROCKT's first production!  We want to bring musical theater to kids who have limited access to it, and offer it free to kids.</v>
          </cell>
          <cell r="D1263">
            <v>8000</v>
          </cell>
          <cell r="E1263">
            <v>8165.55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1401024758</v>
          </cell>
          <cell r="J1263">
            <v>1398432758</v>
          </cell>
          <cell r="K1263" t="b">
            <v>0</v>
          </cell>
          <cell r="L1263">
            <v>32</v>
          </cell>
          <cell r="M1263" t="b">
            <v>1</v>
          </cell>
          <cell r="N1263" t="str">
            <v>theater/musical</v>
          </cell>
          <cell r="O1263">
            <v>102</v>
          </cell>
          <cell r="P1263">
            <v>255.17</v>
          </cell>
        </row>
        <row r="1264">
          <cell r="B1264" t="str">
            <v>Forbear! Theatre</v>
          </cell>
          <cell r="C1264" t="str">
            <v>Forbear! is a new theatre company aiming to produce exciting and innovative theatre using performers from a variety of disciplines.</v>
          </cell>
          <cell r="D1264">
            <v>10000</v>
          </cell>
          <cell r="E1264">
            <v>10092</v>
          </cell>
          <cell r="F1264" t="str">
            <v>successful</v>
          </cell>
          <cell r="G1264" t="str">
            <v>GB</v>
          </cell>
          <cell r="H1264" t="str">
            <v>GBP</v>
          </cell>
          <cell r="I1264">
            <v>1431007264</v>
          </cell>
          <cell r="J1264">
            <v>1428415264</v>
          </cell>
          <cell r="K1264" t="b">
            <v>0</v>
          </cell>
          <cell r="L1264">
            <v>62</v>
          </cell>
          <cell r="M1264" t="b">
            <v>1</v>
          </cell>
          <cell r="N1264" t="str">
            <v>theater/musical</v>
          </cell>
          <cell r="O1264">
            <v>101</v>
          </cell>
          <cell r="P1264">
            <v>162.77000000000001</v>
          </cell>
        </row>
        <row r="1265">
          <cell r="B1265" t="str">
            <v>And More Shenanigans Theatre Company</v>
          </cell>
          <cell r="C1265" t="str">
            <v>And More Shenanigans Theatre is a brand new Edmonton based theatre company dedicated to creating and developing quirky original works</v>
          </cell>
          <cell r="D1265">
            <v>750</v>
          </cell>
          <cell r="E1265">
            <v>795</v>
          </cell>
          <cell r="F1265" t="str">
            <v>successful</v>
          </cell>
          <cell r="G1265" t="str">
            <v>CA</v>
          </cell>
          <cell r="H1265" t="str">
            <v>CAD</v>
          </cell>
          <cell r="I1265">
            <v>1410761280</v>
          </cell>
          <cell r="J1265">
            <v>1408604363</v>
          </cell>
          <cell r="K1265" t="b">
            <v>0</v>
          </cell>
          <cell r="L1265">
            <v>9</v>
          </cell>
          <cell r="M1265" t="b">
            <v>1</v>
          </cell>
          <cell r="N1265" t="str">
            <v>theater/musical</v>
          </cell>
          <cell r="O1265">
            <v>106</v>
          </cell>
          <cell r="P1265">
            <v>88.33</v>
          </cell>
        </row>
        <row r="1266">
          <cell r="B1266" t="str">
            <v>Magpie- A Melbourne Written Dramatic Musical</v>
          </cell>
          <cell r="C1266" t="str">
            <v>When a rich girl fakes destitution so she can audition for a homeless talent show, she bridges our wealth gap with a tragic love.</v>
          </cell>
          <cell r="D1266">
            <v>3100</v>
          </cell>
          <cell r="E1266">
            <v>3258</v>
          </cell>
          <cell r="F1266" t="str">
            <v>successful</v>
          </cell>
          <cell r="G1266" t="str">
            <v>AU</v>
          </cell>
          <cell r="H1266" t="str">
            <v>AUD</v>
          </cell>
          <cell r="I1266">
            <v>1424516400</v>
          </cell>
          <cell r="J1266">
            <v>1421812637</v>
          </cell>
          <cell r="K1266" t="b">
            <v>0</v>
          </cell>
          <cell r="L1266">
            <v>38</v>
          </cell>
          <cell r="M1266" t="b">
            <v>1</v>
          </cell>
          <cell r="N1266" t="str">
            <v>theater/musical</v>
          </cell>
          <cell r="O1266">
            <v>105</v>
          </cell>
          <cell r="P1266">
            <v>85.74</v>
          </cell>
        </row>
        <row r="1267">
          <cell r="B1267" t="str">
            <v>Three Postcards: Pre-Production Costs</v>
          </cell>
          <cell r="C1267" t="str">
            <v>An intimate musical about friendship and time, growing up, and coming of age. Music and words that will stay with you for years to come</v>
          </cell>
          <cell r="D1267">
            <v>2500</v>
          </cell>
          <cell r="E1267">
            <v>2569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1465081053</v>
          </cell>
          <cell r="J1267">
            <v>1462489053</v>
          </cell>
          <cell r="K1267" t="b">
            <v>0</v>
          </cell>
          <cell r="L1267">
            <v>54</v>
          </cell>
          <cell r="M1267" t="b">
            <v>1</v>
          </cell>
          <cell r="N1267" t="str">
            <v>theater/musical</v>
          </cell>
          <cell r="O1267">
            <v>103</v>
          </cell>
          <cell r="P1267">
            <v>47.57</v>
          </cell>
        </row>
        <row r="1268">
          <cell r="B1268" t="str">
            <v>Songs for a New World</v>
          </cell>
          <cell r="C1268" t="str">
            <v>Powerful community theatre production of Jason Robert Brown's "Songs for a New World" in London, Ontario.</v>
          </cell>
          <cell r="D1268">
            <v>2500</v>
          </cell>
          <cell r="E1268">
            <v>2700</v>
          </cell>
          <cell r="F1268" t="str">
            <v>successful</v>
          </cell>
          <cell r="G1268" t="str">
            <v>CA</v>
          </cell>
          <cell r="H1268" t="str">
            <v>CAD</v>
          </cell>
          <cell r="I1268">
            <v>1402845364</v>
          </cell>
          <cell r="J1268">
            <v>1400253364</v>
          </cell>
          <cell r="K1268" t="b">
            <v>0</v>
          </cell>
          <cell r="L1268">
            <v>37</v>
          </cell>
          <cell r="M1268" t="b">
            <v>1</v>
          </cell>
          <cell r="N1268" t="str">
            <v>theater/musical</v>
          </cell>
          <cell r="O1268">
            <v>108</v>
          </cell>
          <cell r="P1268">
            <v>72.97</v>
          </cell>
        </row>
        <row r="1269">
          <cell r="B1269" t="str">
            <v>Fresco presents SNOW WHITE - GARAGE OPERA!</v>
          </cell>
          <cell r="C1269" t="str">
            <v>Fresco brings a full scale operatic production to your neighborhood - SNOW WHITE, set to the world's greatest music!</v>
          </cell>
          <cell r="D1269">
            <v>3500</v>
          </cell>
          <cell r="E1269">
            <v>3531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1472490000</v>
          </cell>
          <cell r="J1269">
            <v>1467468008</v>
          </cell>
          <cell r="K1269" t="b">
            <v>0</v>
          </cell>
          <cell r="L1269">
            <v>39</v>
          </cell>
          <cell r="M1269" t="b">
            <v>1</v>
          </cell>
          <cell r="N1269" t="str">
            <v>theater/musical</v>
          </cell>
          <cell r="O1269">
            <v>101</v>
          </cell>
          <cell r="P1269">
            <v>90.54</v>
          </cell>
        </row>
        <row r="1270">
          <cell r="B1270" t="str">
            <v>Put Music in our Musical: Rosetown Playhouse</v>
          </cell>
          <cell r="C1270" t="str">
            <v>We need your help to complete our musical! Help us add two more original songs to our winter show, Babes in Toyland.</v>
          </cell>
          <cell r="D1270">
            <v>1000</v>
          </cell>
          <cell r="E1270">
            <v>1280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1413176340</v>
          </cell>
          <cell r="J1270">
            <v>1412091423</v>
          </cell>
          <cell r="K1270" t="b">
            <v>0</v>
          </cell>
          <cell r="L1270">
            <v>34</v>
          </cell>
          <cell r="M1270" t="b">
            <v>1</v>
          </cell>
          <cell r="N1270" t="str">
            <v>theater/musical</v>
          </cell>
          <cell r="O1270">
            <v>128</v>
          </cell>
          <cell r="P1270">
            <v>37.65</v>
          </cell>
        </row>
        <row r="1271">
          <cell r="B1271" t="str">
            <v>UCAS</v>
          </cell>
          <cell r="C1271" t="str">
            <v>UCAS is a new British musical premiering at the Edinburgh Fringe Festival 2014.</v>
          </cell>
          <cell r="D1271">
            <v>1500</v>
          </cell>
          <cell r="E1271">
            <v>2000</v>
          </cell>
          <cell r="F1271" t="str">
            <v>successful</v>
          </cell>
          <cell r="G1271" t="str">
            <v>GB</v>
          </cell>
          <cell r="H1271" t="str">
            <v>GBP</v>
          </cell>
          <cell r="I1271">
            <v>1405249113</v>
          </cell>
          <cell r="J1271">
            <v>1402657113</v>
          </cell>
          <cell r="K1271" t="b">
            <v>0</v>
          </cell>
          <cell r="L1271">
            <v>55</v>
          </cell>
          <cell r="M1271" t="b">
            <v>1</v>
          </cell>
          <cell r="N1271" t="str">
            <v>theater/musical</v>
          </cell>
          <cell r="O1271">
            <v>133</v>
          </cell>
          <cell r="P1271">
            <v>36.36</v>
          </cell>
        </row>
        <row r="1272">
          <cell r="B1272" t="str">
            <v>Keep It Spinning.</v>
          </cell>
          <cell r="C1272" t="str">
            <v>Keep It Spinning! Is an after-school, six week workshop, during which students create an musical based on on an overarching theme.</v>
          </cell>
          <cell r="D1272">
            <v>4000</v>
          </cell>
          <cell r="E1272">
            <v>4055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1422636814</v>
          </cell>
          <cell r="J1272">
            <v>1420044814</v>
          </cell>
          <cell r="K1272" t="b">
            <v>0</v>
          </cell>
          <cell r="L1272">
            <v>32</v>
          </cell>
          <cell r="M1272" t="b">
            <v>1</v>
          </cell>
          <cell r="N1272" t="str">
            <v>theater/musical</v>
          </cell>
          <cell r="O1272">
            <v>101</v>
          </cell>
          <cell r="P1272">
            <v>126.72</v>
          </cell>
        </row>
        <row r="1273">
          <cell r="B1273" t="str">
            <v>Dreamgirls - Skyline got a Matching Grant!</v>
          </cell>
          <cell r="C1273" t="str">
            <v>Skyline Board Trustees have offered matching grants to help fund next season's production of Dreamgirls! Your donation will be doubled!</v>
          </cell>
          <cell r="D1273">
            <v>8000</v>
          </cell>
          <cell r="E1273">
            <v>8230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1409187600</v>
          </cell>
          <cell r="J1273">
            <v>1406316312</v>
          </cell>
          <cell r="K1273" t="b">
            <v>0</v>
          </cell>
          <cell r="L1273">
            <v>25</v>
          </cell>
          <cell r="M1273" t="b">
            <v>1</v>
          </cell>
          <cell r="N1273" t="str">
            <v>theater/musical</v>
          </cell>
          <cell r="O1273">
            <v>103</v>
          </cell>
          <cell r="P1273">
            <v>329.2</v>
          </cell>
        </row>
        <row r="1274">
          <cell r="B1274" t="str">
            <v>ITAVA Players "Little Shop of Horrors"</v>
          </cell>
          <cell r="C1274" t="str">
            <v>We are asking for people to donate to our theater club, the ITAVA Players, a public high school club from Brooklyn, NY.</v>
          </cell>
          <cell r="D1274">
            <v>2500</v>
          </cell>
          <cell r="E1274">
            <v>2681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1421606018</v>
          </cell>
          <cell r="J1274">
            <v>1418150018</v>
          </cell>
          <cell r="K1274" t="b">
            <v>0</v>
          </cell>
          <cell r="L1274">
            <v>33</v>
          </cell>
          <cell r="M1274" t="b">
            <v>1</v>
          </cell>
          <cell r="N1274" t="str">
            <v>theater/musical</v>
          </cell>
          <cell r="O1274">
            <v>107</v>
          </cell>
          <cell r="P1274">
            <v>81.239999999999995</v>
          </cell>
        </row>
        <row r="1275">
          <cell r="B1275" t="str">
            <v>A Brief History of Musical Theatre...</v>
          </cell>
          <cell r="C1275" t="str">
            <v>A revue show featuring the very best of the last century of musical theatre from aspiring young producers &amp; performers at RWCMD</v>
          </cell>
          <cell r="D1275">
            <v>200</v>
          </cell>
          <cell r="E1275">
            <v>130</v>
          </cell>
          <cell r="F1275" t="str">
            <v>failed</v>
          </cell>
          <cell r="G1275" t="str">
            <v>GB</v>
          </cell>
          <cell r="H1275" t="str">
            <v>GBP</v>
          </cell>
          <cell r="I1275">
            <v>1433930302</v>
          </cell>
          <cell r="J1275">
            <v>1432115902</v>
          </cell>
          <cell r="K1275" t="b">
            <v>0</v>
          </cell>
          <cell r="L1275">
            <v>9</v>
          </cell>
          <cell r="M1275" t="b">
            <v>0</v>
          </cell>
          <cell r="N1275" t="str">
            <v>theater/musical</v>
          </cell>
          <cell r="O1275">
            <v>65</v>
          </cell>
          <cell r="P1275">
            <v>14.44</v>
          </cell>
        </row>
        <row r="1276">
          <cell r="B1276" t="str">
            <v>Hednadotter Jubileumskonsert</v>
          </cell>
          <cell r="C1276" t="str">
            <v>Det Ã¤r tio Ã¥r sedan sist! Musikalen Hednadotter med sÃ¥ngarna frÃ¥n orginaluppsÃ¤ttningen sjunger musikalen i Konsertform.</v>
          </cell>
          <cell r="D1276">
            <v>55000</v>
          </cell>
          <cell r="E1276">
            <v>6780</v>
          </cell>
          <cell r="F1276" t="str">
            <v>failed</v>
          </cell>
          <cell r="G1276" t="str">
            <v>SE</v>
          </cell>
          <cell r="H1276" t="str">
            <v>SEK</v>
          </cell>
          <cell r="I1276">
            <v>1432455532</v>
          </cell>
          <cell r="J1276">
            <v>1429863532</v>
          </cell>
          <cell r="K1276" t="b">
            <v>0</v>
          </cell>
          <cell r="L1276">
            <v>19</v>
          </cell>
          <cell r="M1276" t="b">
            <v>0</v>
          </cell>
          <cell r="N1276" t="str">
            <v>theater/musical</v>
          </cell>
          <cell r="O1276">
            <v>12</v>
          </cell>
          <cell r="P1276">
            <v>356.84</v>
          </cell>
        </row>
        <row r="1277">
          <cell r="B1277" t="str">
            <v>Call It A Day Productions - THE LIFE</v>
          </cell>
          <cell r="C1277" t="str">
            <v>Call It A Day Productions is putting on their first full production in December and every little bit helps!</v>
          </cell>
          <cell r="D1277">
            <v>4000</v>
          </cell>
          <cell r="E1277">
            <v>0</v>
          </cell>
          <cell r="F1277" t="str">
            <v>failed</v>
          </cell>
          <cell r="G1277" t="str">
            <v>CA</v>
          </cell>
          <cell r="H1277" t="str">
            <v>CAD</v>
          </cell>
          <cell r="I1277">
            <v>1481258275</v>
          </cell>
          <cell r="J1277">
            <v>1478662675</v>
          </cell>
          <cell r="K1277" t="b">
            <v>0</v>
          </cell>
          <cell r="L1277">
            <v>0</v>
          </cell>
          <cell r="M1277" t="b">
            <v>0</v>
          </cell>
          <cell r="N1277" t="str">
            <v>theater/musical</v>
          </cell>
          <cell r="O1277">
            <v>0</v>
          </cell>
          <cell r="P1277">
            <v>0</v>
          </cell>
        </row>
        <row r="1278">
          <cell r="B1278" t="str">
            <v>Decree 770: Europa</v>
          </cell>
          <cell r="C1278" t="str">
            <v>A brand new musical about the ban of contraception and abortion in Romania and the revolution that ended it all in 1989.</v>
          </cell>
          <cell r="D1278">
            <v>3750</v>
          </cell>
          <cell r="E1278">
            <v>151</v>
          </cell>
          <cell r="F1278" t="str">
            <v>failed</v>
          </cell>
          <cell r="G1278" t="str">
            <v>US</v>
          </cell>
          <cell r="H1278" t="str">
            <v>USD</v>
          </cell>
          <cell r="I1278">
            <v>1471370869</v>
          </cell>
          <cell r="J1278">
            <v>1466186869</v>
          </cell>
          <cell r="K1278" t="b">
            <v>0</v>
          </cell>
          <cell r="L1278">
            <v>4</v>
          </cell>
          <cell r="M1278" t="b">
            <v>0</v>
          </cell>
          <cell r="N1278" t="str">
            <v>theater/musical</v>
          </cell>
          <cell r="O1278">
            <v>4</v>
          </cell>
          <cell r="P1278">
            <v>37.75</v>
          </cell>
        </row>
        <row r="1279">
          <cell r="B1279" t="str">
            <v>Arts in Conflict</v>
          </cell>
          <cell r="C1279" t="str">
            <v>This project challenges social issues affecting young people in areas of deprivation within the Belfast area (Northern Ireland).</v>
          </cell>
          <cell r="D1279">
            <v>10000</v>
          </cell>
          <cell r="E1279">
            <v>102</v>
          </cell>
          <cell r="F1279" t="str">
            <v>failed</v>
          </cell>
          <cell r="G1279" t="str">
            <v>GB</v>
          </cell>
          <cell r="H1279" t="str">
            <v>GBP</v>
          </cell>
          <cell r="I1279">
            <v>1425160800</v>
          </cell>
          <cell r="J1279">
            <v>1421274859</v>
          </cell>
          <cell r="K1279" t="b">
            <v>0</v>
          </cell>
          <cell r="L1279">
            <v>8</v>
          </cell>
          <cell r="M1279" t="b">
            <v>0</v>
          </cell>
          <cell r="N1279" t="str">
            <v>theater/musical</v>
          </cell>
          <cell r="O1279">
            <v>1</v>
          </cell>
          <cell r="P1279">
            <v>12.75</v>
          </cell>
        </row>
        <row r="1280">
          <cell r="B1280" t="str">
            <v>Shock Treatment - The Sequel to Rocky Horror!</v>
          </cell>
          <cell r="C1280" t="str">
            <v>Bringing Richard O'Brien's sequel to legendary Rocky Horror to the stage for the first time. First London, then...The World!</v>
          </cell>
          <cell r="D1280">
            <v>5000</v>
          </cell>
          <cell r="E1280">
            <v>587</v>
          </cell>
          <cell r="F1280" t="str">
            <v>failed</v>
          </cell>
          <cell r="G1280" t="str">
            <v>GB</v>
          </cell>
          <cell r="H1280" t="str">
            <v>GBP</v>
          </cell>
          <cell r="I1280">
            <v>1424474056</v>
          </cell>
          <cell r="J1280">
            <v>1420586056</v>
          </cell>
          <cell r="K1280" t="b">
            <v>0</v>
          </cell>
          <cell r="L1280">
            <v>24</v>
          </cell>
          <cell r="M1280" t="b">
            <v>0</v>
          </cell>
          <cell r="N1280" t="str">
            <v>theater/musical</v>
          </cell>
          <cell r="O1280">
            <v>12</v>
          </cell>
          <cell r="P1280">
            <v>24.46</v>
          </cell>
        </row>
        <row r="1281">
          <cell r="B1281" t="str">
            <v>P.A.C.K (Performing Arts Camp for Kids)</v>
          </cell>
          <cell r="C1281" t="str">
            <v>P.A.C.K (Performing Arts Camp for Kids) Musical Theater, Instrumental Music, Vocal Music, Dance, Visual Arts, and Physical Education!</v>
          </cell>
          <cell r="D1281">
            <v>11000</v>
          </cell>
          <cell r="E1281">
            <v>0</v>
          </cell>
          <cell r="F1281" t="str">
            <v>failed</v>
          </cell>
          <cell r="G1281" t="str">
            <v>US</v>
          </cell>
          <cell r="H1281" t="str">
            <v>USD</v>
          </cell>
          <cell r="I1281">
            <v>1437960598</v>
          </cell>
          <cell r="J1281">
            <v>1435368598</v>
          </cell>
          <cell r="K1281" t="b">
            <v>0</v>
          </cell>
          <cell r="L1281">
            <v>0</v>
          </cell>
          <cell r="M1281" t="b">
            <v>0</v>
          </cell>
          <cell r="N1281" t="str">
            <v>theater/musical</v>
          </cell>
          <cell r="O1281">
            <v>0</v>
          </cell>
          <cell r="P1281">
            <v>0</v>
          </cell>
        </row>
        <row r="1282">
          <cell r="B1282" t="str">
            <v>Emerson Sings!</v>
          </cell>
          <cell r="C1282" t="str">
            <v>Emerson Sings is the first cabaret to celebrate the work of up and coming musical theater composers who are alumni of Emerson College.</v>
          </cell>
          <cell r="D1282">
            <v>3500</v>
          </cell>
          <cell r="E1282">
            <v>2070</v>
          </cell>
          <cell r="F1282" t="str">
            <v>failed</v>
          </cell>
          <cell r="G1282" t="str">
            <v>US</v>
          </cell>
          <cell r="H1282" t="str">
            <v>USD</v>
          </cell>
          <cell r="I1282">
            <v>1423750542</v>
          </cell>
          <cell r="J1282">
            <v>1421158542</v>
          </cell>
          <cell r="K1282" t="b">
            <v>0</v>
          </cell>
          <cell r="L1282">
            <v>39</v>
          </cell>
          <cell r="M1282" t="b">
            <v>0</v>
          </cell>
          <cell r="N1282" t="str">
            <v>theater/musical</v>
          </cell>
          <cell r="O1282">
            <v>59</v>
          </cell>
          <cell r="P1282">
            <v>53.08</v>
          </cell>
        </row>
        <row r="1283">
          <cell r="B1283" t="str">
            <v>Our Modern Lives</v>
          </cell>
          <cell r="C1283" t="str">
            <v>Help five college students as they journey to bring their groundbreaking new musical "Our Modern Lives" to Broadway!</v>
          </cell>
          <cell r="D1283">
            <v>3000000</v>
          </cell>
          <cell r="E1283">
            <v>1800</v>
          </cell>
          <cell r="F1283" t="str">
            <v>failed</v>
          </cell>
          <cell r="G1283" t="str">
            <v>US</v>
          </cell>
          <cell r="H1283" t="str">
            <v>USD</v>
          </cell>
          <cell r="I1283">
            <v>1438437600</v>
          </cell>
          <cell r="J1283">
            <v>1433254875</v>
          </cell>
          <cell r="K1283" t="b">
            <v>0</v>
          </cell>
          <cell r="L1283">
            <v>6</v>
          </cell>
          <cell r="M1283" t="b">
            <v>0</v>
          </cell>
          <cell r="N1283" t="str">
            <v>theater/musical</v>
          </cell>
          <cell r="O1283">
            <v>0</v>
          </cell>
          <cell r="P1283">
            <v>300</v>
          </cell>
        </row>
        <row r="1284">
          <cell r="B1284" t="str">
            <v>Mirror, mirror on the wall</v>
          </cell>
          <cell r="C1284" t="str">
            <v>This years most important stage project for young artists in our region. www.ungespor.no</v>
          </cell>
          <cell r="D1284">
            <v>10000</v>
          </cell>
          <cell r="E1284">
            <v>1145</v>
          </cell>
          <cell r="F1284" t="str">
            <v>failed</v>
          </cell>
          <cell r="G1284" t="str">
            <v>NO</v>
          </cell>
          <cell r="H1284" t="str">
            <v>NOK</v>
          </cell>
          <cell r="I1284">
            <v>1423050618</v>
          </cell>
          <cell r="J1284">
            <v>1420458618</v>
          </cell>
          <cell r="K1284" t="b">
            <v>0</v>
          </cell>
          <cell r="L1284">
            <v>4</v>
          </cell>
          <cell r="M1284" t="b">
            <v>0</v>
          </cell>
          <cell r="N1284" t="str">
            <v>theater/musical</v>
          </cell>
          <cell r="O1284">
            <v>11</v>
          </cell>
          <cell r="P1284">
            <v>286.25</v>
          </cell>
        </row>
        <row r="1285">
          <cell r="B1285" t="str">
            <v>Terezin's The Fireflies</v>
          </cell>
          <cell r="C1285" t="str">
            <v>Hadbjerg skole opsÃ¦tter i april musicalen The Fireflies, der blev skrevet og opfÃ¸rt i koncentrationslejren Theresienstadt i 1943 og 45.</v>
          </cell>
          <cell r="D1285">
            <v>30000</v>
          </cell>
          <cell r="E1285">
            <v>110</v>
          </cell>
          <cell r="F1285" t="str">
            <v>failed</v>
          </cell>
          <cell r="G1285" t="str">
            <v>DK</v>
          </cell>
          <cell r="H1285" t="str">
            <v>DKK</v>
          </cell>
          <cell r="I1285">
            <v>1424081477</v>
          </cell>
          <cell r="J1285">
            <v>1420798277</v>
          </cell>
          <cell r="K1285" t="b">
            <v>0</v>
          </cell>
          <cell r="L1285">
            <v>3</v>
          </cell>
          <cell r="M1285" t="b">
            <v>0</v>
          </cell>
          <cell r="N1285" t="str">
            <v>theater/musical</v>
          </cell>
          <cell r="O1285">
            <v>0</v>
          </cell>
          <cell r="P1285">
            <v>36.67</v>
          </cell>
        </row>
        <row r="1286">
          <cell r="B1286" t="str">
            <v>Help Milburn Stone Fly High With TARZAN The Musical</v>
          </cell>
          <cell r="C1286" t="str">
            <v>The Milburn Stone Theatre needs your help to bring its high-flying next blockbuster musical, TARZAN, to life!</v>
          </cell>
          <cell r="D1286">
            <v>5000</v>
          </cell>
          <cell r="E1286">
            <v>2608</v>
          </cell>
          <cell r="F1286" t="str">
            <v>failed</v>
          </cell>
          <cell r="G1286" t="str">
            <v>US</v>
          </cell>
          <cell r="H1286" t="str">
            <v>USD</v>
          </cell>
          <cell r="I1286">
            <v>1410037200</v>
          </cell>
          <cell r="J1286">
            <v>1407435418</v>
          </cell>
          <cell r="K1286" t="b">
            <v>0</v>
          </cell>
          <cell r="L1286">
            <v>53</v>
          </cell>
          <cell r="M1286" t="b">
            <v>0</v>
          </cell>
          <cell r="N1286" t="str">
            <v>theater/musical</v>
          </cell>
          <cell r="O1286">
            <v>52</v>
          </cell>
          <cell r="P1286">
            <v>49.21</v>
          </cell>
        </row>
        <row r="1287">
          <cell r="B1287" t="str">
            <v>ROAD TO THE KINGDOM</v>
          </cell>
          <cell r="C1287" t="str">
            <v>An extremely unique musical play with an exciting, fun filled, dramatic twist. You will discover what lies ahead on the Road to Kingdom</v>
          </cell>
          <cell r="D1287">
            <v>50000</v>
          </cell>
          <cell r="E1287">
            <v>1</v>
          </cell>
          <cell r="F1287" t="str">
            <v>failed</v>
          </cell>
          <cell r="G1287" t="str">
            <v>US</v>
          </cell>
          <cell r="H1287" t="str">
            <v>USD</v>
          </cell>
          <cell r="I1287">
            <v>1461994440</v>
          </cell>
          <cell r="J1287">
            <v>1459410101</v>
          </cell>
          <cell r="K1287" t="b">
            <v>0</v>
          </cell>
          <cell r="L1287">
            <v>1</v>
          </cell>
          <cell r="M1287" t="b">
            <v>0</v>
          </cell>
          <cell r="N1287" t="str">
            <v>theater/musical</v>
          </cell>
          <cell r="O1287">
            <v>0</v>
          </cell>
          <cell r="P1287">
            <v>1</v>
          </cell>
        </row>
        <row r="1288">
          <cell r="B1288" t="str">
            <v>Nothing Changes</v>
          </cell>
          <cell r="C1288" t="str">
            <v>Nothing Changes is a modern musical version of the Ragged Trousered Philanthropists exploring the inequalities of "austerity Britain"</v>
          </cell>
          <cell r="D1288">
            <v>2000</v>
          </cell>
          <cell r="E1288">
            <v>25</v>
          </cell>
          <cell r="F1288" t="str">
            <v>failed</v>
          </cell>
          <cell r="G1288" t="str">
            <v>GB</v>
          </cell>
          <cell r="H1288" t="str">
            <v>GBP</v>
          </cell>
          <cell r="I1288">
            <v>1409509477</v>
          </cell>
          <cell r="J1288">
            <v>1407695077</v>
          </cell>
          <cell r="K1288" t="b">
            <v>0</v>
          </cell>
          <cell r="L1288">
            <v>2</v>
          </cell>
          <cell r="M1288" t="b">
            <v>0</v>
          </cell>
          <cell r="N1288" t="str">
            <v>theater/musical</v>
          </cell>
          <cell r="O1288">
            <v>1</v>
          </cell>
          <cell r="P1288">
            <v>12.5</v>
          </cell>
        </row>
        <row r="1289">
          <cell r="B1289" t="str">
            <v>Christmas Ain't A Drag - A Musical</v>
          </cell>
          <cell r="C1289" t="str">
            <v>Falling in love at Christmas should never be a drag! A rocking musical about four lives intersecting at a nightclub at Christmas.</v>
          </cell>
          <cell r="D1289">
            <v>5000</v>
          </cell>
          <cell r="E1289">
            <v>2726</v>
          </cell>
          <cell r="F1289" t="str">
            <v>failed</v>
          </cell>
          <cell r="G1289" t="str">
            <v>US</v>
          </cell>
          <cell r="H1289" t="str">
            <v>USD</v>
          </cell>
          <cell r="I1289">
            <v>1450072740</v>
          </cell>
          <cell r="J1289">
            <v>1445027346</v>
          </cell>
          <cell r="K1289" t="b">
            <v>0</v>
          </cell>
          <cell r="L1289">
            <v>25</v>
          </cell>
          <cell r="M1289" t="b">
            <v>0</v>
          </cell>
          <cell r="N1289" t="str">
            <v>theater/musical</v>
          </cell>
          <cell r="O1289">
            <v>55</v>
          </cell>
          <cell r="P1289">
            <v>109.04</v>
          </cell>
        </row>
        <row r="1290">
          <cell r="B1290" t="str">
            <v>Escape from Reality's 1st Season "Defying Gravity"</v>
          </cell>
          <cell r="C1290" t="str">
            <v>Escape from Reality's 1st Season "Defying Gravity" including The Last Five Years, Godspell, and Aida.</v>
          </cell>
          <cell r="D1290">
            <v>1000</v>
          </cell>
          <cell r="E1290">
            <v>250</v>
          </cell>
          <cell r="F1290" t="str">
            <v>failed</v>
          </cell>
          <cell r="G1290" t="str">
            <v>US</v>
          </cell>
          <cell r="H1290" t="str">
            <v>USD</v>
          </cell>
          <cell r="I1290">
            <v>1443224622</v>
          </cell>
          <cell r="J1290">
            <v>1440632622</v>
          </cell>
          <cell r="K1290" t="b">
            <v>0</v>
          </cell>
          <cell r="L1290">
            <v>6</v>
          </cell>
          <cell r="M1290" t="b">
            <v>0</v>
          </cell>
          <cell r="N1290" t="str">
            <v>theater/musical</v>
          </cell>
          <cell r="O1290">
            <v>25</v>
          </cell>
          <cell r="P1290">
            <v>41.67</v>
          </cell>
        </row>
        <row r="1291">
          <cell r="B1291" t="str">
            <v>FaÃ§ade: The Interactive Musical</v>
          </cell>
          <cell r="C1291" t="str">
            <v>Based on the hit game, Trip and Grace's marriage is falling apart. It's up to the audience to determine the fate of their relationship.</v>
          </cell>
          <cell r="D1291">
            <v>500</v>
          </cell>
          <cell r="E1291">
            <v>0</v>
          </cell>
          <cell r="F1291" t="str">
            <v>failed</v>
          </cell>
          <cell r="G1291" t="str">
            <v>US</v>
          </cell>
          <cell r="H1291" t="str">
            <v>USD</v>
          </cell>
          <cell r="I1291">
            <v>1437149640</v>
          </cell>
          <cell r="J1291">
            <v>1434558479</v>
          </cell>
          <cell r="K1291" t="b">
            <v>0</v>
          </cell>
          <cell r="L1291">
            <v>0</v>
          </cell>
          <cell r="M1291" t="b">
            <v>0</v>
          </cell>
          <cell r="N1291" t="str">
            <v>theater/musical</v>
          </cell>
          <cell r="O1291">
            <v>0</v>
          </cell>
          <cell r="P1291">
            <v>0</v>
          </cell>
        </row>
        <row r="1292">
          <cell r="B1292" t="str">
            <v>Children Must Run: An Original Musical</v>
          </cell>
          <cell r="C1292" t="str">
            <v>Children Must Run is an original musical, about a prostitute, a drug mule, a child soldier and their struggles, hopes and dreams.</v>
          </cell>
          <cell r="D1292">
            <v>8000</v>
          </cell>
          <cell r="E1292">
            <v>273</v>
          </cell>
          <cell r="F1292" t="str">
            <v>failed</v>
          </cell>
          <cell r="G1292" t="str">
            <v>GB</v>
          </cell>
          <cell r="H1292" t="str">
            <v>GBP</v>
          </cell>
          <cell r="I1292">
            <v>1430470772</v>
          </cell>
          <cell r="J1292">
            <v>1427878772</v>
          </cell>
          <cell r="K1292" t="b">
            <v>0</v>
          </cell>
          <cell r="L1292">
            <v>12</v>
          </cell>
          <cell r="M1292" t="b">
            <v>0</v>
          </cell>
          <cell r="N1292" t="str">
            <v>theater/musical</v>
          </cell>
          <cell r="O1292">
            <v>3</v>
          </cell>
          <cell r="P1292">
            <v>22.75</v>
          </cell>
        </row>
        <row r="1293">
          <cell r="B1293" t="str">
            <v>Performance Theater for Young Artists (PTYA)</v>
          </cell>
          <cell r="C1293" t="str">
            <v>PTYA is a non-profit musical theater group for kids ages 7-18 that teaches the importance of self expression through the arts.</v>
          </cell>
          <cell r="D1293">
            <v>5000</v>
          </cell>
          <cell r="E1293">
            <v>0</v>
          </cell>
          <cell r="F1293" t="str">
            <v>failed</v>
          </cell>
          <cell r="G1293" t="str">
            <v>US</v>
          </cell>
          <cell r="H1293" t="str">
            <v>USD</v>
          </cell>
          <cell r="I1293">
            <v>1442644651</v>
          </cell>
          <cell r="J1293">
            <v>1440052651</v>
          </cell>
          <cell r="K1293" t="b">
            <v>0</v>
          </cell>
          <cell r="L1293">
            <v>0</v>
          </cell>
          <cell r="M1293" t="b">
            <v>0</v>
          </cell>
          <cell r="N1293" t="str">
            <v>theater/musical</v>
          </cell>
          <cell r="O1293">
            <v>0</v>
          </cell>
          <cell r="P1293">
            <v>0</v>
          </cell>
        </row>
        <row r="1294">
          <cell r="B1294" t="str">
            <v>The Last Five Years: The Muse Arts Production's Debut Show</v>
          </cell>
          <cell r="C1294" t="str">
            <v>We are proud to be doing The Last Five Years as our debut! Now, our little company needs your help to make our big dreams come true!</v>
          </cell>
          <cell r="D1294">
            <v>5500</v>
          </cell>
          <cell r="E1294">
            <v>2550</v>
          </cell>
          <cell r="F1294" t="str">
            <v>failed</v>
          </cell>
          <cell r="G1294" t="str">
            <v>US</v>
          </cell>
          <cell r="H1294" t="str">
            <v>USD</v>
          </cell>
          <cell r="I1294">
            <v>1429767607</v>
          </cell>
          <cell r="J1294">
            <v>1424587207</v>
          </cell>
          <cell r="K1294" t="b">
            <v>0</v>
          </cell>
          <cell r="L1294">
            <v>36</v>
          </cell>
          <cell r="M1294" t="b">
            <v>0</v>
          </cell>
          <cell r="N1294" t="str">
            <v>theater/musical</v>
          </cell>
          <cell r="O1294">
            <v>46</v>
          </cell>
          <cell r="P1294">
            <v>70.83</v>
          </cell>
        </row>
        <row r="1295">
          <cell r="B1295" t="str">
            <v>Blast From the Past</v>
          </cell>
          <cell r="C1295" t="str">
            <v>I am asking for public funding to help put together a musical tribute titled "Blast From The Past" reenacting famous HipHop, RnB acts.</v>
          </cell>
          <cell r="D1295">
            <v>100000</v>
          </cell>
          <cell r="E1295">
            <v>0</v>
          </cell>
          <cell r="F1295" t="str">
            <v>failed</v>
          </cell>
          <cell r="G1295" t="str">
            <v>US</v>
          </cell>
          <cell r="H1295" t="str">
            <v>USD</v>
          </cell>
          <cell r="I1295">
            <v>1450040396</v>
          </cell>
          <cell r="J1295">
            <v>1444852796</v>
          </cell>
          <cell r="K1295" t="b">
            <v>0</v>
          </cell>
          <cell r="L1295">
            <v>0</v>
          </cell>
          <cell r="M1295" t="b">
            <v>0</v>
          </cell>
          <cell r="N1295" t="str">
            <v>theater/musical</v>
          </cell>
          <cell r="O1295">
            <v>0</v>
          </cell>
          <cell r="P1295">
            <v>0</v>
          </cell>
        </row>
        <row r="1296">
          <cell r="B1296" t="str">
            <v>Capricorn Horn- Entertainment for the World's Finest Gents</v>
          </cell>
          <cell r="C1296" t="str">
            <v>Introducing a high class environmentally friendly, vegan, adult cabaret theater in Chicago with unique on, and off stage entertainment.</v>
          </cell>
          <cell r="D1296">
            <v>1000000</v>
          </cell>
          <cell r="E1296">
            <v>2</v>
          </cell>
          <cell r="F1296" t="str">
            <v>failed</v>
          </cell>
          <cell r="G1296" t="str">
            <v>US</v>
          </cell>
          <cell r="H1296" t="str">
            <v>USD</v>
          </cell>
          <cell r="I1296">
            <v>1462467600</v>
          </cell>
          <cell r="J1296">
            <v>1457403364</v>
          </cell>
          <cell r="K1296" t="b">
            <v>0</v>
          </cell>
          <cell r="L1296">
            <v>2</v>
          </cell>
          <cell r="M1296" t="b">
            <v>0</v>
          </cell>
          <cell r="N1296" t="str">
            <v>theater/musical</v>
          </cell>
          <cell r="O1296">
            <v>0</v>
          </cell>
          <cell r="P1296">
            <v>1</v>
          </cell>
        </row>
        <row r="1297">
          <cell r="B1297" t="str">
            <v>Jeremy Kyle- The Opera</v>
          </cell>
          <cell r="C1297" t="str">
            <v>The Jeremy Kyle Show offers so much subject matter to create an opera with.  Along with his brilliant put downs it could be excellent!</v>
          </cell>
          <cell r="D1297">
            <v>3000</v>
          </cell>
          <cell r="E1297">
            <v>1</v>
          </cell>
          <cell r="F1297" t="str">
            <v>failed</v>
          </cell>
          <cell r="G1297" t="str">
            <v>GB</v>
          </cell>
          <cell r="H1297" t="str">
            <v>GBP</v>
          </cell>
          <cell r="I1297">
            <v>1417295990</v>
          </cell>
          <cell r="J1297">
            <v>1414700390</v>
          </cell>
          <cell r="K1297" t="b">
            <v>0</v>
          </cell>
          <cell r="L1297">
            <v>1</v>
          </cell>
          <cell r="M1297" t="b">
            <v>0</v>
          </cell>
          <cell r="N1297" t="str">
            <v>theater/musical</v>
          </cell>
          <cell r="O1297">
            <v>0</v>
          </cell>
          <cell r="P1297">
            <v>1</v>
          </cell>
        </row>
        <row r="1298">
          <cell r="B1298" t="str">
            <v>Evo: An Original Rock Opera</v>
          </cell>
          <cell r="C1298" t="str">
            <v>A revival of Shadowbox Live's Off-Broadway Rock Opera to uncompromisingly explore the darker urges of humankind. But we need your help!</v>
          </cell>
          <cell r="D1298">
            <v>17100</v>
          </cell>
          <cell r="E1298">
            <v>8725</v>
          </cell>
          <cell r="F1298" t="str">
            <v>failed</v>
          </cell>
          <cell r="G1298" t="str">
            <v>US</v>
          </cell>
          <cell r="H1298" t="str">
            <v>USD</v>
          </cell>
          <cell r="I1298">
            <v>1411444740</v>
          </cell>
          <cell r="J1298">
            <v>1409335497</v>
          </cell>
          <cell r="K1298" t="b">
            <v>0</v>
          </cell>
          <cell r="L1298">
            <v>59</v>
          </cell>
          <cell r="M1298" t="b">
            <v>0</v>
          </cell>
          <cell r="N1298" t="str">
            <v>theater/musical</v>
          </cell>
          <cell r="O1298">
            <v>51</v>
          </cell>
          <cell r="P1298">
            <v>147.88</v>
          </cell>
        </row>
        <row r="1299">
          <cell r="B1299" t="str">
            <v>Some Enchanted Evening UK TOUR</v>
          </cell>
          <cell r="C1299" t="str">
            <v>A professional musical revue. First performed in 2013 as a short tour, to be embarking on a full length tour across the UK in 2015!</v>
          </cell>
          <cell r="D1299">
            <v>500</v>
          </cell>
          <cell r="E1299">
            <v>100</v>
          </cell>
          <cell r="F1299" t="str">
            <v>failed</v>
          </cell>
          <cell r="G1299" t="str">
            <v>GB</v>
          </cell>
          <cell r="H1299" t="str">
            <v>GBP</v>
          </cell>
          <cell r="I1299">
            <v>1416781749</v>
          </cell>
          <cell r="J1299">
            <v>1415053749</v>
          </cell>
          <cell r="K1299" t="b">
            <v>0</v>
          </cell>
          <cell r="L1299">
            <v>1</v>
          </cell>
          <cell r="M1299" t="b">
            <v>0</v>
          </cell>
          <cell r="N1299" t="str">
            <v>theater/musical</v>
          </cell>
          <cell r="O1299">
            <v>20</v>
          </cell>
          <cell r="P1299">
            <v>100</v>
          </cell>
        </row>
        <row r="1300">
          <cell r="B1300" t="str">
            <v>SMOKEY AND THE BANDIT: THE MUSICAL</v>
          </cell>
          <cell r="C1300" t="str">
            <v>SMOKEY AND THE BANDIT: THE MUSICAL
The classic film, characters and music you love, on stage, LIVE!</v>
          </cell>
          <cell r="D1300">
            <v>5000</v>
          </cell>
          <cell r="E1300">
            <v>1762</v>
          </cell>
          <cell r="F1300" t="str">
            <v>failed</v>
          </cell>
          <cell r="G1300" t="str">
            <v>US</v>
          </cell>
          <cell r="H1300" t="str">
            <v>USD</v>
          </cell>
          <cell r="I1300">
            <v>1479517200</v>
          </cell>
          <cell r="J1300">
            <v>1475765867</v>
          </cell>
          <cell r="K1300" t="b">
            <v>0</v>
          </cell>
          <cell r="L1300">
            <v>31</v>
          </cell>
          <cell r="M1300" t="b">
            <v>0</v>
          </cell>
          <cell r="N1300" t="str">
            <v>theater/musical</v>
          </cell>
          <cell r="O1300">
            <v>35</v>
          </cell>
          <cell r="P1300">
            <v>56.84</v>
          </cell>
        </row>
        <row r="1301">
          <cell r="B1301" t="str">
            <v>Alice - A New Musical</v>
          </cell>
          <cell r="C1301" t="str">
            <v>Alice is an original musical for all ages with a unique new story based on Alice's Adventures in Wonderland, premiering in summer 2017.</v>
          </cell>
          <cell r="D1301">
            <v>75000</v>
          </cell>
          <cell r="E1301">
            <v>3185</v>
          </cell>
          <cell r="F1301" t="str">
            <v>failed</v>
          </cell>
          <cell r="G1301" t="str">
            <v>CA</v>
          </cell>
          <cell r="H1301" t="str">
            <v>CAD</v>
          </cell>
          <cell r="I1301">
            <v>1484366340</v>
          </cell>
          <cell r="J1301">
            <v>1480219174</v>
          </cell>
          <cell r="K1301" t="b">
            <v>0</v>
          </cell>
          <cell r="L1301">
            <v>18</v>
          </cell>
          <cell r="M1301" t="b">
            <v>0</v>
          </cell>
          <cell r="N1301" t="str">
            <v>theater/musical</v>
          </cell>
          <cell r="O1301">
            <v>4</v>
          </cell>
          <cell r="P1301">
            <v>176.94</v>
          </cell>
        </row>
        <row r="1302">
          <cell r="B1302" t="str">
            <v>Mary's Son</v>
          </cell>
          <cell r="C1302" t="str">
            <v>Mary's Son is a pop opera about Jesus and the hope he brings to all people.</v>
          </cell>
          <cell r="D1302">
            <v>3500</v>
          </cell>
          <cell r="E1302">
            <v>1276</v>
          </cell>
          <cell r="F1302" t="str">
            <v>failed</v>
          </cell>
          <cell r="G1302" t="str">
            <v>US</v>
          </cell>
          <cell r="H1302" t="str">
            <v>USD</v>
          </cell>
          <cell r="I1302">
            <v>1461186676</v>
          </cell>
          <cell r="J1302">
            <v>1458594676</v>
          </cell>
          <cell r="K1302" t="b">
            <v>0</v>
          </cell>
          <cell r="L1302">
            <v>10</v>
          </cell>
          <cell r="M1302" t="b">
            <v>0</v>
          </cell>
          <cell r="N1302" t="str">
            <v>theater/musical</v>
          </cell>
          <cell r="O1302">
            <v>36</v>
          </cell>
          <cell r="P1302">
            <v>127.6</v>
          </cell>
        </row>
        <row r="1303">
          <cell r="B1303" t="str">
            <v>The Brother's of B-Block</v>
          </cell>
          <cell r="C1303" t="str">
            <v>The Brotherâ€™s of B-block is a musical play. A new take on "OZ" 
The Wizard of OZ meets HBO's OZ.</v>
          </cell>
          <cell r="D1303">
            <v>150000</v>
          </cell>
          <cell r="E1303">
            <v>0</v>
          </cell>
          <cell r="F1303" t="str">
            <v>failed</v>
          </cell>
          <cell r="G1303" t="str">
            <v>US</v>
          </cell>
          <cell r="H1303" t="str">
            <v>USD</v>
          </cell>
          <cell r="I1303">
            <v>1442248829</v>
          </cell>
          <cell r="J1303">
            <v>1439224829</v>
          </cell>
          <cell r="K1303" t="b">
            <v>0</v>
          </cell>
          <cell r="L1303">
            <v>0</v>
          </cell>
          <cell r="M1303" t="b">
            <v>0</v>
          </cell>
          <cell r="N1303" t="str">
            <v>theater/musical</v>
          </cell>
          <cell r="O1303">
            <v>0</v>
          </cell>
          <cell r="P1303">
            <v>0</v>
          </cell>
        </row>
        <row r="1304">
          <cell r="B1304" t="str">
            <v>The Ballad of Downtown Jake</v>
          </cell>
          <cell r="C1304" t="str">
            <v>THE BALLAD OF DOWNTOWN JAKE is a newly created contemporary music drama that is schedule to premiere in Phoenix, AZ in March 2015.</v>
          </cell>
          <cell r="D1304">
            <v>3000</v>
          </cell>
          <cell r="E1304">
            <v>926</v>
          </cell>
          <cell r="F1304" t="str">
            <v>failed</v>
          </cell>
          <cell r="G1304" t="str">
            <v>US</v>
          </cell>
          <cell r="H1304" t="str">
            <v>USD</v>
          </cell>
          <cell r="I1304">
            <v>1420130935</v>
          </cell>
          <cell r="J1304">
            <v>1417538935</v>
          </cell>
          <cell r="K1304" t="b">
            <v>0</v>
          </cell>
          <cell r="L1304">
            <v>14</v>
          </cell>
          <cell r="M1304" t="b">
            <v>0</v>
          </cell>
          <cell r="N1304" t="str">
            <v>theater/musical</v>
          </cell>
          <cell r="O1304">
            <v>31</v>
          </cell>
          <cell r="P1304">
            <v>66.14</v>
          </cell>
        </row>
        <row r="1305">
          <cell r="B1305" t="str">
            <v>Project Hedwig and the Angry Inch</v>
          </cell>
          <cell r="C1305" t="str">
            <v>A rock and roll journey that explores love, loss, redemption, duality and ascension.</v>
          </cell>
          <cell r="D1305">
            <v>3300</v>
          </cell>
          <cell r="E1305">
            <v>216</v>
          </cell>
          <cell r="F1305" t="str">
            <v>failed</v>
          </cell>
          <cell r="G1305" t="str">
            <v>CA</v>
          </cell>
          <cell r="H1305" t="str">
            <v>CAD</v>
          </cell>
          <cell r="I1305">
            <v>1429456132</v>
          </cell>
          <cell r="J1305">
            <v>1424275732</v>
          </cell>
          <cell r="K1305" t="b">
            <v>0</v>
          </cell>
          <cell r="L1305">
            <v>2</v>
          </cell>
          <cell r="M1305" t="b">
            <v>0</v>
          </cell>
          <cell r="N1305" t="str">
            <v>theater/musical</v>
          </cell>
          <cell r="O1305">
            <v>7</v>
          </cell>
          <cell r="P1305">
            <v>108</v>
          </cell>
        </row>
        <row r="1306">
          <cell r="B1306" t="str">
            <v>POE!</v>
          </cell>
          <cell r="C1306" t="str">
            <v>POE is a tragicomic musical about the life and works of Edgar Poe, with Death as his therapist helping him find peace in the beyond.</v>
          </cell>
          <cell r="D1306">
            <v>25000</v>
          </cell>
          <cell r="E1306">
            <v>1</v>
          </cell>
          <cell r="F1306" t="str">
            <v>failed</v>
          </cell>
          <cell r="G1306" t="str">
            <v>US</v>
          </cell>
          <cell r="H1306" t="str">
            <v>USD</v>
          </cell>
          <cell r="I1306">
            <v>1475853060</v>
          </cell>
          <cell r="J1306">
            <v>1470672906</v>
          </cell>
          <cell r="K1306" t="b">
            <v>0</v>
          </cell>
          <cell r="L1306">
            <v>1</v>
          </cell>
          <cell r="M1306" t="b">
            <v>0</v>
          </cell>
          <cell r="N1306" t="str">
            <v>theater/musical</v>
          </cell>
          <cell r="O1306">
            <v>0</v>
          </cell>
          <cell r="P1306">
            <v>1</v>
          </cell>
        </row>
        <row r="1307">
          <cell r="B1307" t="str">
            <v>Spring Awakening Presented by Catoctin Mountain Players</v>
          </cell>
          <cell r="C1307" t="str">
            <v>Help us bring the SPRING AWAKENING to Frederick, MD! 
We're producing a project for young adults and could use your help.</v>
          </cell>
          <cell r="D1307">
            <v>1000</v>
          </cell>
          <cell r="E1307">
            <v>55</v>
          </cell>
          <cell r="F1307" t="str">
            <v>failed</v>
          </cell>
          <cell r="G1307" t="str">
            <v>US</v>
          </cell>
          <cell r="H1307" t="str">
            <v>USD</v>
          </cell>
          <cell r="I1307">
            <v>1431283530</v>
          </cell>
          <cell r="J1307">
            <v>1428691530</v>
          </cell>
          <cell r="K1307" t="b">
            <v>0</v>
          </cell>
          <cell r="L1307">
            <v>3</v>
          </cell>
          <cell r="M1307" t="b">
            <v>0</v>
          </cell>
          <cell r="N1307" t="str">
            <v>theater/musical</v>
          </cell>
          <cell r="O1307">
            <v>6</v>
          </cell>
          <cell r="P1307">
            <v>18.329999999999998</v>
          </cell>
        </row>
        <row r="1308">
          <cell r="B1308" t="str">
            <v>THE PRYOR EMPIRE: A RICHARD PRYOR TRIBUTE</v>
          </cell>
          <cell r="C1308" t="str">
            <v>See Pryor from his teenage years to his last breath featuring his past wives, closest friends. &amp; his fan favorite character Mudbone.</v>
          </cell>
          <cell r="D1308">
            <v>3000</v>
          </cell>
          <cell r="E1308">
            <v>0</v>
          </cell>
          <cell r="F1308" t="str">
            <v>failed</v>
          </cell>
          <cell r="G1308" t="str">
            <v>US</v>
          </cell>
          <cell r="H1308" t="str">
            <v>USD</v>
          </cell>
          <cell r="I1308">
            <v>1412485200</v>
          </cell>
          <cell r="J1308">
            <v>1410966179</v>
          </cell>
          <cell r="K1308" t="b">
            <v>0</v>
          </cell>
          <cell r="L1308">
            <v>0</v>
          </cell>
          <cell r="M1308" t="b">
            <v>0</v>
          </cell>
          <cell r="N1308" t="str">
            <v>theater/musical</v>
          </cell>
          <cell r="O1308">
            <v>0</v>
          </cell>
          <cell r="P1308">
            <v>0</v>
          </cell>
        </row>
        <row r="1309">
          <cell r="B1309" t="str">
            <v>My own musical</v>
          </cell>
          <cell r="C1309" t="str">
            <v>All the world's a stage...
It is my biggest dream to perform my own, selfcreated musical with lots of kids as big as I am able to.</v>
          </cell>
          <cell r="D1309">
            <v>700</v>
          </cell>
          <cell r="E1309">
            <v>15</v>
          </cell>
          <cell r="F1309" t="str">
            <v>failed</v>
          </cell>
          <cell r="G1309" t="str">
            <v>DE</v>
          </cell>
          <cell r="H1309" t="str">
            <v>EUR</v>
          </cell>
          <cell r="I1309">
            <v>1448902800</v>
          </cell>
          <cell r="J1309">
            <v>1445369727</v>
          </cell>
          <cell r="K1309" t="b">
            <v>0</v>
          </cell>
          <cell r="L1309">
            <v>2</v>
          </cell>
          <cell r="M1309" t="b">
            <v>0</v>
          </cell>
          <cell r="N1309" t="str">
            <v>theater/musical</v>
          </cell>
          <cell r="O1309">
            <v>2</v>
          </cell>
          <cell r="P1309">
            <v>7.5</v>
          </cell>
        </row>
        <row r="1310">
          <cell r="B1310" t="str">
            <v>Puberty: The Musical</v>
          </cell>
          <cell r="C1310" t="str">
            <v>It feels like the first time. Like the very first time everyone's coming-of-age comes to the stage. Think 'Wicked', with bad acne.</v>
          </cell>
          <cell r="D1310">
            <v>25000</v>
          </cell>
          <cell r="E1310">
            <v>0</v>
          </cell>
          <cell r="F1310" t="str">
            <v>failed</v>
          </cell>
          <cell r="G1310" t="str">
            <v>US</v>
          </cell>
          <cell r="H1310" t="str">
            <v>USD</v>
          </cell>
          <cell r="I1310">
            <v>1447734439</v>
          </cell>
          <cell r="J1310">
            <v>1444274839</v>
          </cell>
          <cell r="K1310" t="b">
            <v>0</v>
          </cell>
          <cell r="L1310">
            <v>0</v>
          </cell>
          <cell r="M1310" t="b">
            <v>0</v>
          </cell>
          <cell r="N1310" t="str">
            <v>theater/musical</v>
          </cell>
          <cell r="O1310">
            <v>0</v>
          </cell>
          <cell r="P1310">
            <v>0</v>
          </cell>
        </row>
        <row r="1311">
          <cell r="B1311" t="str">
            <v>SHS presents Rodgers and Hammerstein's Cinderella</v>
          </cell>
          <cell r="C1311" t="str">
            <v>We are the Saugerties High School drama club. Please help us create our musical to keep theater alive!</v>
          </cell>
          <cell r="D1311">
            <v>5000</v>
          </cell>
          <cell r="E1311">
            <v>821</v>
          </cell>
          <cell r="F1311" t="str">
            <v>failed</v>
          </cell>
          <cell r="G1311" t="str">
            <v>US</v>
          </cell>
          <cell r="H1311" t="str">
            <v>USD</v>
          </cell>
          <cell r="I1311">
            <v>1457413140</v>
          </cell>
          <cell r="J1311">
            <v>1454996887</v>
          </cell>
          <cell r="K1311" t="b">
            <v>0</v>
          </cell>
          <cell r="L1311">
            <v>12</v>
          </cell>
          <cell r="M1311" t="b">
            <v>0</v>
          </cell>
          <cell r="N1311" t="str">
            <v>theater/musical</v>
          </cell>
          <cell r="O1311">
            <v>16</v>
          </cell>
          <cell r="P1311">
            <v>68.42</v>
          </cell>
        </row>
        <row r="1312">
          <cell r="B1312" t="str">
            <v>If the Shoe Fits</v>
          </cell>
          <cell r="C1312" t="str">
            <v>This new musical comedy empowers women and girls of all ages to be themselves in their shoes, whatever shoes they choose.</v>
          </cell>
          <cell r="D1312">
            <v>1000</v>
          </cell>
          <cell r="E1312">
            <v>1</v>
          </cell>
          <cell r="F1312" t="str">
            <v>failed</v>
          </cell>
          <cell r="G1312" t="str">
            <v>CA</v>
          </cell>
          <cell r="H1312" t="str">
            <v>CAD</v>
          </cell>
          <cell r="I1312">
            <v>1479773838</v>
          </cell>
          <cell r="J1312">
            <v>1477178238</v>
          </cell>
          <cell r="K1312" t="b">
            <v>0</v>
          </cell>
          <cell r="L1312">
            <v>1</v>
          </cell>
          <cell r="M1312" t="b">
            <v>0</v>
          </cell>
          <cell r="N1312" t="str">
            <v>theater/musical</v>
          </cell>
          <cell r="O1312">
            <v>0</v>
          </cell>
          <cell r="P1312">
            <v>1</v>
          </cell>
        </row>
        <row r="1313">
          <cell r="B1313" t="str">
            <v>Our Sacred Honor</v>
          </cell>
          <cell r="C1313" t="str">
            <v>Develop demo materials for new, true story of teen Revolutionary War heroes - for hybrid film/live stage musical</v>
          </cell>
          <cell r="D1313">
            <v>10000</v>
          </cell>
          <cell r="E1313">
            <v>481</v>
          </cell>
          <cell r="F1313" t="str">
            <v>failed</v>
          </cell>
          <cell r="G1313" t="str">
            <v>US</v>
          </cell>
          <cell r="H1313" t="str">
            <v>USD</v>
          </cell>
          <cell r="I1313">
            <v>1434497400</v>
          </cell>
          <cell r="J1313">
            <v>1431770802</v>
          </cell>
          <cell r="K1313" t="b">
            <v>0</v>
          </cell>
          <cell r="L1313">
            <v>8</v>
          </cell>
          <cell r="M1313" t="b">
            <v>0</v>
          </cell>
          <cell r="N1313" t="str">
            <v>theater/musical</v>
          </cell>
          <cell r="O1313">
            <v>5</v>
          </cell>
          <cell r="P1313">
            <v>60.13</v>
          </cell>
        </row>
        <row r="1314">
          <cell r="B1314" t="str">
            <v>Zachariah Sheldon: A musical to chill your blood</v>
          </cell>
          <cell r="C1314" t="str">
            <v>Zachariah Sheldon is a brilliant, darkly twisted brand new musical with music from Mark Newton and script by Anthony Wilkes</v>
          </cell>
          <cell r="D1314">
            <v>500</v>
          </cell>
          <cell r="E1314">
            <v>30</v>
          </cell>
          <cell r="F1314" t="str">
            <v>failed</v>
          </cell>
          <cell r="G1314" t="str">
            <v>GB</v>
          </cell>
          <cell r="H1314" t="str">
            <v>GBP</v>
          </cell>
          <cell r="I1314">
            <v>1475258327</v>
          </cell>
          <cell r="J1314">
            <v>1471370327</v>
          </cell>
          <cell r="K1314" t="b">
            <v>0</v>
          </cell>
          <cell r="L1314">
            <v>2</v>
          </cell>
          <cell r="M1314" t="b">
            <v>0</v>
          </cell>
          <cell r="N1314" t="str">
            <v>theater/musical</v>
          </cell>
          <cell r="O1314">
            <v>6</v>
          </cell>
          <cell r="P1314">
            <v>15</v>
          </cell>
        </row>
        <row r="1315">
          <cell r="B1315" t="str">
            <v>CAUCUS! THE MUSICAL</v>
          </cell>
          <cell r="C1315" t="str">
            <v>An irreverent look at the Iowa Caucuses and the oversized role this undersized state plays in the presidential election process.</v>
          </cell>
          <cell r="D1315">
            <v>5000</v>
          </cell>
          <cell r="E1315">
            <v>5176</v>
          </cell>
          <cell r="F1315" t="str">
            <v>successful</v>
          </cell>
          <cell r="G1315" t="str">
            <v>US</v>
          </cell>
          <cell r="H1315" t="str">
            <v>USD</v>
          </cell>
          <cell r="I1315">
            <v>1455602340</v>
          </cell>
          <cell r="J1315">
            <v>1453827436</v>
          </cell>
          <cell r="K1315" t="b">
            <v>0</v>
          </cell>
          <cell r="L1315">
            <v>52</v>
          </cell>
          <cell r="M1315" t="b">
            <v>1</v>
          </cell>
          <cell r="N1315" t="str">
            <v>theater/musical</v>
          </cell>
          <cell r="O1315">
            <v>104</v>
          </cell>
          <cell r="P1315">
            <v>99.54</v>
          </cell>
        </row>
        <row r="1316">
          <cell r="B1316" t="str">
            <v>Dante's Capstone Project: Who am I?</v>
          </cell>
          <cell r="C1316" t="str">
            <v>A night of music, fellowship, and a reflection of my experiences over the past 4 years at Ball State University.</v>
          </cell>
          <cell r="D1316">
            <v>500</v>
          </cell>
          <cell r="E1316">
            <v>525</v>
          </cell>
          <cell r="F1316" t="str">
            <v>successful</v>
          </cell>
          <cell r="G1316" t="str">
            <v>US</v>
          </cell>
          <cell r="H1316" t="str">
            <v>USD</v>
          </cell>
          <cell r="I1316">
            <v>1461902340</v>
          </cell>
          <cell r="J1316">
            <v>1459220588</v>
          </cell>
          <cell r="K1316" t="b">
            <v>0</v>
          </cell>
          <cell r="L1316">
            <v>7</v>
          </cell>
          <cell r="M1316" t="b">
            <v>1</v>
          </cell>
          <cell r="N1316" t="str">
            <v>theater/musical</v>
          </cell>
          <cell r="O1316">
            <v>105</v>
          </cell>
          <cell r="P1316">
            <v>75</v>
          </cell>
        </row>
        <row r="1317">
          <cell r="B1317" t="str">
            <v>Stars on Stage, Kids be Heard!</v>
          </cell>
          <cell r="C1317" t="str">
            <v>Stars on Stage children's theatre program is in need of 6 new wireless body microphones!
#soskidsbeheard   
www.apatheplace.org</v>
          </cell>
          <cell r="D1317">
            <v>6000</v>
          </cell>
          <cell r="E1317">
            <v>6027</v>
          </cell>
          <cell r="F1317" t="str">
            <v>successful</v>
          </cell>
          <cell r="G1317" t="str">
            <v>US</v>
          </cell>
          <cell r="H1317" t="str">
            <v>USD</v>
          </cell>
          <cell r="I1317">
            <v>1423555140</v>
          </cell>
          <cell r="J1317">
            <v>1421105608</v>
          </cell>
          <cell r="K1317" t="b">
            <v>0</v>
          </cell>
          <cell r="L1317">
            <v>28</v>
          </cell>
          <cell r="M1317" t="b">
            <v>1</v>
          </cell>
          <cell r="N1317" t="str">
            <v>theater/musical</v>
          </cell>
          <cell r="O1317">
            <v>100</v>
          </cell>
          <cell r="P1317">
            <v>215.25</v>
          </cell>
        </row>
        <row r="1318">
          <cell r="B1318" t="str">
            <v>GGC Productions 2016</v>
          </cell>
          <cell r="C1318" t="str">
            <v>I will be performing in TWO productions to kick off the 2016 season. NEED HELP TO FUND THESE GREAT SHOWS!</v>
          </cell>
          <cell r="D1318">
            <v>1000</v>
          </cell>
          <cell r="E1318">
            <v>1326</v>
          </cell>
          <cell r="F1318" t="str">
            <v>successful</v>
          </cell>
          <cell r="G1318" t="str">
            <v>US</v>
          </cell>
          <cell r="H1318" t="str">
            <v>USD</v>
          </cell>
          <cell r="I1318">
            <v>1459641073</v>
          </cell>
          <cell r="J1318">
            <v>1454460673</v>
          </cell>
          <cell r="K1318" t="b">
            <v>0</v>
          </cell>
          <cell r="L1318">
            <v>11</v>
          </cell>
          <cell r="M1318" t="b">
            <v>1</v>
          </cell>
          <cell r="N1318" t="str">
            <v>theater/musical</v>
          </cell>
          <cell r="O1318">
            <v>133</v>
          </cell>
          <cell r="P1318">
            <v>120.55</v>
          </cell>
        </row>
        <row r="1319">
          <cell r="B1319" t="str">
            <v>POP! Community Cabaret Presents...</v>
          </cell>
          <cell r="C1319" t="str">
            <v>Welcome to POP! Community Cabaret: the "friendliest mad bunch ever"!
We are a cabaret group run by our community for our community.</v>
          </cell>
          <cell r="D1319">
            <v>500</v>
          </cell>
          <cell r="E1319">
            <v>565</v>
          </cell>
          <cell r="F1319" t="str">
            <v>successful</v>
          </cell>
          <cell r="G1319" t="str">
            <v>GB</v>
          </cell>
          <cell r="H1319" t="str">
            <v>GBP</v>
          </cell>
          <cell r="I1319">
            <v>1476651600</v>
          </cell>
          <cell r="J1319">
            <v>1473189335</v>
          </cell>
          <cell r="K1319" t="b">
            <v>0</v>
          </cell>
          <cell r="L1319">
            <v>15</v>
          </cell>
          <cell r="M1319" t="b">
            <v>1</v>
          </cell>
          <cell r="N1319" t="str">
            <v>theater/musical</v>
          </cell>
          <cell r="O1319">
            <v>113</v>
          </cell>
          <cell r="P1319">
            <v>37.67</v>
          </cell>
        </row>
        <row r="1320">
          <cell r="B1320" t="str">
            <v>Wagner in English</v>
          </cell>
          <cell r="C1320" t="str">
            <v>An English-language production of the opera TannhÃ¤user. Some of the greatest songs ever composed, now with lyrics we can understand.</v>
          </cell>
          <cell r="D1320">
            <v>5000</v>
          </cell>
          <cell r="E1320">
            <v>5167</v>
          </cell>
          <cell r="F1320" t="str">
            <v>successful</v>
          </cell>
          <cell r="G1320" t="str">
            <v>US</v>
          </cell>
          <cell r="H1320" t="str">
            <v>USD</v>
          </cell>
          <cell r="I1320">
            <v>1433289600</v>
          </cell>
          <cell r="J1320">
            <v>1430768800</v>
          </cell>
          <cell r="K1320" t="b">
            <v>0</v>
          </cell>
          <cell r="L1320">
            <v>30</v>
          </cell>
          <cell r="M1320" t="b">
            <v>1</v>
          </cell>
          <cell r="N1320" t="str">
            <v>theater/musical</v>
          </cell>
          <cell r="O1320">
            <v>103</v>
          </cell>
          <cell r="P1320">
            <v>172.23</v>
          </cell>
        </row>
        <row r="1321">
          <cell r="B1321" t="str">
            <v>Little Shop of Horrors</v>
          </cell>
          <cell r="C1321" t="str">
            <v>CitÃ© des Arts needs your help in funding their fall production of the hit musical comedy "Little Shop of Horrors."</v>
          </cell>
          <cell r="D1321">
            <v>2500</v>
          </cell>
          <cell r="E1321">
            <v>3000</v>
          </cell>
          <cell r="F1321" t="str">
            <v>successful</v>
          </cell>
          <cell r="G1321" t="str">
            <v>US</v>
          </cell>
          <cell r="H1321" t="str">
            <v>USD</v>
          </cell>
          <cell r="I1321">
            <v>1406350740</v>
          </cell>
          <cell r="J1321">
            <v>1403125737</v>
          </cell>
          <cell r="K1321" t="b">
            <v>0</v>
          </cell>
          <cell r="L1321">
            <v>27</v>
          </cell>
          <cell r="M1321" t="b">
            <v>1</v>
          </cell>
          <cell r="N1321" t="str">
            <v>theater/musical</v>
          </cell>
          <cell r="O1321">
            <v>120</v>
          </cell>
          <cell r="P1321">
            <v>111.11</v>
          </cell>
        </row>
        <row r="1322">
          <cell r="B1322" t="str">
            <v>Retro Rhapsody</v>
          </cell>
          <cell r="C1322" t="str">
            <v>We have formed an innovative company that aims to create musical comedic performances suitable for a range of venues.</v>
          </cell>
          <cell r="D1322">
            <v>550</v>
          </cell>
          <cell r="E1322">
            <v>713</v>
          </cell>
          <cell r="F1322" t="str">
            <v>successful</v>
          </cell>
          <cell r="G1322" t="str">
            <v>GB</v>
          </cell>
          <cell r="H1322" t="str">
            <v>GBP</v>
          </cell>
          <cell r="I1322">
            <v>1460753307</v>
          </cell>
          <cell r="J1322">
            <v>1458161307</v>
          </cell>
          <cell r="K1322" t="b">
            <v>0</v>
          </cell>
          <cell r="L1322">
            <v>28</v>
          </cell>
          <cell r="M1322" t="b">
            <v>1</v>
          </cell>
          <cell r="N1322" t="str">
            <v>theater/musical</v>
          </cell>
          <cell r="O1322">
            <v>130</v>
          </cell>
          <cell r="P1322">
            <v>25.46</v>
          </cell>
        </row>
        <row r="1323">
          <cell r="B1323" t="str">
            <v>the purple light theatre company's Into the Woods</v>
          </cell>
          <cell r="C1323" t="str">
            <v>"Into the Woods, it's time to go!" purple light presents a reimagined take on Sondheim and Lapine's musical masterwork.</v>
          </cell>
          <cell r="D1323">
            <v>4500</v>
          </cell>
          <cell r="E1323">
            <v>4550</v>
          </cell>
          <cell r="F1323" t="str">
            <v>successful</v>
          </cell>
          <cell r="G1323" t="str">
            <v>US</v>
          </cell>
          <cell r="H1323" t="str">
            <v>USD</v>
          </cell>
          <cell r="I1323">
            <v>1402515198</v>
          </cell>
          <cell r="J1323">
            <v>1399923198</v>
          </cell>
          <cell r="K1323" t="b">
            <v>0</v>
          </cell>
          <cell r="L1323">
            <v>17</v>
          </cell>
          <cell r="M1323" t="b">
            <v>1</v>
          </cell>
          <cell r="N1323" t="str">
            <v>theater/musical</v>
          </cell>
          <cell r="O1323">
            <v>101</v>
          </cell>
          <cell r="P1323">
            <v>267.64999999999998</v>
          </cell>
        </row>
        <row r="1324">
          <cell r="B1324" t="str">
            <v>Anti-Bullying Musicalâ€¦ "It's Easy!"</v>
          </cell>
          <cell r="C1324" t="str">
            <v>New Anti-Bullying Musical's cast of 30 kids is ready to "speak up and reach out" to the world by recording a show CD!</v>
          </cell>
          <cell r="D1324">
            <v>3500</v>
          </cell>
          <cell r="E1324">
            <v>3798</v>
          </cell>
          <cell r="F1324" t="str">
            <v>successful</v>
          </cell>
          <cell r="G1324" t="str">
            <v>US</v>
          </cell>
          <cell r="H1324" t="str">
            <v>USD</v>
          </cell>
          <cell r="I1324">
            <v>1417465515</v>
          </cell>
          <cell r="J1324">
            <v>1415737515</v>
          </cell>
          <cell r="K1324" t="b">
            <v>0</v>
          </cell>
          <cell r="L1324">
            <v>50</v>
          </cell>
          <cell r="M1324" t="b">
            <v>1</v>
          </cell>
          <cell r="N1324" t="str">
            <v>theater/musical</v>
          </cell>
          <cell r="O1324">
            <v>109</v>
          </cell>
          <cell r="P1324">
            <v>75.959999999999994</v>
          </cell>
        </row>
        <row r="1325">
          <cell r="B1325" t="str">
            <v>Luigi's Ladies</v>
          </cell>
          <cell r="C1325" t="str">
            <v>LUIGI'S LADIES: an original one-woman musical comedy</v>
          </cell>
          <cell r="D1325">
            <v>1500</v>
          </cell>
          <cell r="E1325">
            <v>1535</v>
          </cell>
          <cell r="F1325" t="str">
            <v>successful</v>
          </cell>
          <cell r="G1325" t="str">
            <v>US</v>
          </cell>
          <cell r="H1325" t="str">
            <v>USD</v>
          </cell>
          <cell r="I1325">
            <v>1400475600</v>
          </cell>
          <cell r="J1325">
            <v>1397819938</v>
          </cell>
          <cell r="K1325" t="b">
            <v>0</v>
          </cell>
          <cell r="L1325">
            <v>26</v>
          </cell>
          <cell r="M1325" t="b">
            <v>1</v>
          </cell>
          <cell r="N1325" t="str">
            <v>theater/musical</v>
          </cell>
          <cell r="O1325">
            <v>102</v>
          </cell>
          <cell r="P1325">
            <v>59.04</v>
          </cell>
        </row>
        <row r="1326">
          <cell r="B1326" t="str">
            <v>Pared Down Productions</v>
          </cell>
          <cell r="C1326" t="str">
            <v>A production company specializing in small-scale musicals</v>
          </cell>
          <cell r="D1326">
            <v>4000</v>
          </cell>
          <cell r="E1326">
            <v>4409.7700000000004</v>
          </cell>
          <cell r="F1326" t="str">
            <v>successful</v>
          </cell>
          <cell r="G1326" t="str">
            <v>US</v>
          </cell>
          <cell r="H1326" t="str">
            <v>USD</v>
          </cell>
          <cell r="I1326">
            <v>1440556553</v>
          </cell>
          <cell r="J1326">
            <v>1435372553</v>
          </cell>
          <cell r="K1326" t="b">
            <v>0</v>
          </cell>
          <cell r="L1326">
            <v>88</v>
          </cell>
          <cell r="M1326" t="b">
            <v>1</v>
          </cell>
          <cell r="N1326" t="str">
            <v>theater/musical</v>
          </cell>
          <cell r="O1326">
            <v>110</v>
          </cell>
          <cell r="P1326">
            <v>50.11</v>
          </cell>
        </row>
        <row r="1327">
          <cell r="B1327" t="str">
            <v>Song of the Sea</v>
          </cell>
          <cell r="C1327" t="str">
            <v>Two Shows: SIRENS and The Girl From Bare Cove. A community of artists determined to give voice to survivors of sexual violence.</v>
          </cell>
          <cell r="D1327">
            <v>5000</v>
          </cell>
          <cell r="E1327">
            <v>5050.7700000000004</v>
          </cell>
          <cell r="F1327" t="str">
            <v>successful</v>
          </cell>
          <cell r="G1327" t="str">
            <v>US</v>
          </cell>
          <cell r="H1327" t="str">
            <v>USD</v>
          </cell>
          <cell r="I1327">
            <v>1399293386</v>
          </cell>
          <cell r="J1327">
            <v>1397133386</v>
          </cell>
          <cell r="K1327" t="b">
            <v>0</v>
          </cell>
          <cell r="L1327">
            <v>91</v>
          </cell>
          <cell r="M1327" t="b">
            <v>1</v>
          </cell>
          <cell r="N1327" t="str">
            <v>theater/musical</v>
          </cell>
          <cell r="O1327">
            <v>101</v>
          </cell>
          <cell r="P1327">
            <v>55.5</v>
          </cell>
        </row>
        <row r="1328">
          <cell r="B1328" t="str">
            <v>MARSHA - a girl who does bad things</v>
          </cell>
          <cell r="C1328" t="str">
            <v>liveartshow returns with a new work at the Arcola this summer. Marsha is a story combining opera, dance and theatre... with a unicorn</v>
          </cell>
          <cell r="D1328">
            <v>500</v>
          </cell>
          <cell r="E1328">
            <v>500</v>
          </cell>
          <cell r="F1328" t="str">
            <v>successful</v>
          </cell>
          <cell r="G1328" t="str">
            <v>GB</v>
          </cell>
          <cell r="H1328" t="str">
            <v>GBP</v>
          </cell>
          <cell r="I1328">
            <v>1439247600</v>
          </cell>
          <cell r="J1328">
            <v>1434625937</v>
          </cell>
          <cell r="K1328" t="b">
            <v>0</v>
          </cell>
          <cell r="L1328">
            <v>3</v>
          </cell>
          <cell r="M1328" t="b">
            <v>1</v>
          </cell>
          <cell r="N1328" t="str">
            <v>theater/musical</v>
          </cell>
          <cell r="O1328">
            <v>100</v>
          </cell>
          <cell r="P1328">
            <v>166.67</v>
          </cell>
        </row>
        <row r="1329">
          <cell r="B1329" t="str">
            <v>iolite the musical</v>
          </cell>
          <cell r="C1329" t="str">
            <v>We are trying to raise money to perform a musical we have written, called "Iolite", at the Edinburgh Fringe in 2015.</v>
          </cell>
          <cell r="D1329">
            <v>1250</v>
          </cell>
          <cell r="E1329">
            <v>1328</v>
          </cell>
          <cell r="F1329" t="str">
            <v>successful</v>
          </cell>
          <cell r="G1329" t="str">
            <v>GB</v>
          </cell>
          <cell r="H1329" t="str">
            <v>GBP</v>
          </cell>
          <cell r="I1329">
            <v>1438543889</v>
          </cell>
          <cell r="J1329">
            <v>1436383889</v>
          </cell>
          <cell r="K1329" t="b">
            <v>0</v>
          </cell>
          <cell r="L1329">
            <v>28</v>
          </cell>
          <cell r="M1329" t="b">
            <v>1</v>
          </cell>
          <cell r="N1329" t="str">
            <v>theater/musical</v>
          </cell>
          <cell r="O1329">
            <v>106</v>
          </cell>
          <cell r="P1329">
            <v>47.43</v>
          </cell>
        </row>
        <row r="1330">
          <cell r="B1330" t="str">
            <v>[title of show] â€” The Chicago Storefront Premiere</v>
          </cell>
          <cell r="C1330" t="str">
            <v>A musical about two guys writing a musical about...two guys writing a musical.</v>
          </cell>
          <cell r="D1330">
            <v>5000</v>
          </cell>
          <cell r="E1330">
            <v>5000</v>
          </cell>
          <cell r="F1330" t="str">
            <v>successful</v>
          </cell>
          <cell r="G1330" t="str">
            <v>US</v>
          </cell>
          <cell r="H1330" t="str">
            <v>USD</v>
          </cell>
          <cell r="I1330">
            <v>1427907626</v>
          </cell>
          <cell r="J1330">
            <v>1425319226</v>
          </cell>
          <cell r="K1330" t="b">
            <v>0</v>
          </cell>
          <cell r="L1330">
            <v>77</v>
          </cell>
          <cell r="M1330" t="b">
            <v>1</v>
          </cell>
          <cell r="N1330" t="str">
            <v>theater/musical</v>
          </cell>
          <cell r="O1330">
            <v>100</v>
          </cell>
          <cell r="P1330">
            <v>64.94</v>
          </cell>
        </row>
        <row r="1331">
          <cell r="B1331" t="str">
            <v>Agape Performing Arts Company, a Ministry of OLG</v>
          </cell>
          <cell r="C1331" t="str">
            <v>Talented, hard-working performers for Into the Woods JR need your help in renting microphones for our show!</v>
          </cell>
          <cell r="D1331">
            <v>1500</v>
          </cell>
          <cell r="E1331">
            <v>1500</v>
          </cell>
          <cell r="F1331" t="str">
            <v>successful</v>
          </cell>
          <cell r="G1331" t="str">
            <v>US</v>
          </cell>
          <cell r="H1331" t="str">
            <v>USD</v>
          </cell>
          <cell r="I1331">
            <v>1464482160</v>
          </cell>
          <cell r="J1331">
            <v>1462824832</v>
          </cell>
          <cell r="K1331" t="b">
            <v>0</v>
          </cell>
          <cell r="L1331">
            <v>27</v>
          </cell>
          <cell r="M1331" t="b">
            <v>1</v>
          </cell>
          <cell r="N1331" t="str">
            <v>theater/musical</v>
          </cell>
          <cell r="O1331">
            <v>100</v>
          </cell>
          <cell r="P1331">
            <v>55.56</v>
          </cell>
        </row>
        <row r="1332">
          <cell r="B1332" t="str">
            <v>Before and After</v>
          </cell>
          <cell r="C1332" t="str">
            <v>An new musical from Laura Grill &amp; Misha Chowdhury about relationships, Relationships, and the moments that change everything.</v>
          </cell>
          <cell r="D1332">
            <v>7000</v>
          </cell>
          <cell r="E1332">
            <v>7942</v>
          </cell>
          <cell r="F1332" t="str">
            <v>successful</v>
          </cell>
          <cell r="G1332" t="str">
            <v>US</v>
          </cell>
          <cell r="H1332" t="str">
            <v>USD</v>
          </cell>
          <cell r="I1332">
            <v>1406745482</v>
          </cell>
          <cell r="J1332">
            <v>1404153482</v>
          </cell>
          <cell r="K1332" t="b">
            <v>0</v>
          </cell>
          <cell r="L1332">
            <v>107</v>
          </cell>
          <cell r="M1332" t="b">
            <v>1</v>
          </cell>
          <cell r="N1332" t="str">
            <v>theater/musical</v>
          </cell>
          <cell r="O1332">
            <v>113</v>
          </cell>
          <cell r="P1332">
            <v>74.22</v>
          </cell>
        </row>
        <row r="1333">
          <cell r="B1333" t="str">
            <v>Held Momentarily The Musical Takes FringeNYC</v>
          </cell>
          <cell r="C1333" t="str">
            <v>Trapped on a stalled New York subway, seven strangers realize it's not just the train that's stuck.</v>
          </cell>
          <cell r="D1333">
            <v>10000</v>
          </cell>
          <cell r="E1333">
            <v>10265.01</v>
          </cell>
          <cell r="F1333" t="str">
            <v>successful</v>
          </cell>
          <cell r="G1333" t="str">
            <v>US</v>
          </cell>
          <cell r="H1333" t="str">
            <v>USD</v>
          </cell>
          <cell r="I1333">
            <v>1404360045</v>
          </cell>
          <cell r="J1333">
            <v>1401336045</v>
          </cell>
          <cell r="K1333" t="b">
            <v>0</v>
          </cell>
          <cell r="L1333">
            <v>96</v>
          </cell>
          <cell r="M1333" t="b">
            <v>1</v>
          </cell>
          <cell r="N1333" t="str">
            <v>theater/musical</v>
          </cell>
          <cell r="O1333">
            <v>103</v>
          </cell>
          <cell r="P1333">
            <v>106.93</v>
          </cell>
        </row>
        <row r="1334">
          <cell r="B1334" t="str">
            <v>Accidental Artists Lab</v>
          </cell>
          <cell r="C1334" t="str">
            <v>A ragtag crew collaborating on a live performance for the first time, with music as their medium and NYC as their inspiration.</v>
          </cell>
          <cell r="D1334">
            <v>2000</v>
          </cell>
          <cell r="E1334">
            <v>2335</v>
          </cell>
          <cell r="F1334" t="str">
            <v>successful</v>
          </cell>
          <cell r="G1334" t="str">
            <v>US</v>
          </cell>
          <cell r="H1334" t="str">
            <v>USD</v>
          </cell>
          <cell r="I1334">
            <v>1425185940</v>
          </cell>
          <cell r="J1334">
            <v>1423960097</v>
          </cell>
          <cell r="K1334" t="b">
            <v>0</v>
          </cell>
          <cell r="L1334">
            <v>56</v>
          </cell>
          <cell r="M1334" t="b">
            <v>1</v>
          </cell>
          <cell r="N1334" t="str">
            <v>theater/musical</v>
          </cell>
          <cell r="O1334">
            <v>117</v>
          </cell>
          <cell r="P1334">
            <v>41.7</v>
          </cell>
        </row>
        <row r="1335">
          <cell r="B1335" t="str">
            <v>Unexpected Stage's Dani Girl, A New Musical</v>
          </cell>
          <cell r="C1335" t="str">
            <v>Meet Dani, a 9 year old battling leukemia. This witty musical inspires us to believe in the indomitable power of human imagination.</v>
          </cell>
          <cell r="D1335">
            <v>4000</v>
          </cell>
          <cell r="E1335">
            <v>4306.1099999999997</v>
          </cell>
          <cell r="F1335" t="str">
            <v>successful</v>
          </cell>
          <cell r="G1335" t="str">
            <v>US</v>
          </cell>
          <cell r="H1335" t="str">
            <v>USD</v>
          </cell>
          <cell r="I1335">
            <v>1402594090</v>
          </cell>
          <cell r="J1335">
            <v>1400002090</v>
          </cell>
          <cell r="K1335" t="b">
            <v>0</v>
          </cell>
          <cell r="L1335">
            <v>58</v>
          </cell>
          <cell r="M1335" t="b">
            <v>1</v>
          </cell>
          <cell r="N1335" t="str">
            <v>theater/musical</v>
          </cell>
          <cell r="O1335">
            <v>108</v>
          </cell>
          <cell r="P1335">
            <v>74.239999999999995</v>
          </cell>
        </row>
        <row r="1336">
          <cell r="B1336" t="str">
            <v>The Last Five Years Distinction Project</v>
          </cell>
          <cell r="C1336" t="str">
            <v>"I wanted to tell the story of two people in love, who were never in the same place at the same time."- Jason Robert Brown</v>
          </cell>
          <cell r="D1336">
            <v>1100</v>
          </cell>
          <cell r="E1336">
            <v>1100</v>
          </cell>
          <cell r="F1336" t="str">
            <v>successful</v>
          </cell>
          <cell r="G1336" t="str">
            <v>US</v>
          </cell>
          <cell r="H1336" t="str">
            <v>USD</v>
          </cell>
          <cell r="I1336">
            <v>1460730079</v>
          </cell>
          <cell r="J1336">
            <v>1458138079</v>
          </cell>
          <cell r="K1336" t="b">
            <v>0</v>
          </cell>
          <cell r="L1336">
            <v>15</v>
          </cell>
          <cell r="M1336" t="b">
            <v>1</v>
          </cell>
          <cell r="N1336" t="str">
            <v>theater/musical</v>
          </cell>
          <cell r="O1336">
            <v>100</v>
          </cell>
          <cell r="P1336">
            <v>73.33</v>
          </cell>
        </row>
        <row r="1337">
          <cell r="B1337" t="str">
            <v>The White Feather: a new musical</v>
          </cell>
          <cell r="C1337" t="str">
            <v>The incredible story of woman's fight to clear her brother from the charge of cowardice in the Great War, brought to life musically</v>
          </cell>
          <cell r="D1337">
            <v>2000</v>
          </cell>
          <cell r="E1337">
            <v>2000</v>
          </cell>
          <cell r="F1337" t="str">
            <v>successful</v>
          </cell>
          <cell r="G1337" t="str">
            <v>GB</v>
          </cell>
          <cell r="H1337" t="str">
            <v>GBP</v>
          </cell>
          <cell r="I1337">
            <v>1434234010</v>
          </cell>
          <cell r="J1337">
            <v>1431642010</v>
          </cell>
          <cell r="K1337" t="b">
            <v>0</v>
          </cell>
          <cell r="L1337">
            <v>20</v>
          </cell>
          <cell r="M1337" t="b">
            <v>1</v>
          </cell>
          <cell r="N1337" t="str">
            <v>theater/musical</v>
          </cell>
          <cell r="O1337">
            <v>100</v>
          </cell>
          <cell r="P1337">
            <v>100</v>
          </cell>
        </row>
        <row r="1338">
          <cell r="B1338" t="str">
            <v>COME OUT SWINGIN'!</v>
          </cell>
          <cell r="C1338" t="str">
            <v>I would like to make a demo recording of six songs from COME OUT SWINGIN'!</v>
          </cell>
          <cell r="D1338">
            <v>1000</v>
          </cell>
          <cell r="E1338">
            <v>1460</v>
          </cell>
          <cell r="F1338" t="str">
            <v>successful</v>
          </cell>
          <cell r="G1338" t="str">
            <v>US</v>
          </cell>
          <cell r="H1338" t="str">
            <v>USD</v>
          </cell>
          <cell r="I1338">
            <v>1463529600</v>
          </cell>
          <cell r="J1338">
            <v>1462307652</v>
          </cell>
          <cell r="K1338" t="b">
            <v>0</v>
          </cell>
          <cell r="L1338">
            <v>38</v>
          </cell>
          <cell r="M1338" t="b">
            <v>1</v>
          </cell>
          <cell r="N1338" t="str">
            <v>theater/musical</v>
          </cell>
          <cell r="O1338">
            <v>146</v>
          </cell>
          <cell r="P1338">
            <v>38.42</v>
          </cell>
        </row>
        <row r="1339">
          <cell r="B1339" t="str">
            <v>Make "Tonya and Nancy" a Rock Opera!</v>
          </cell>
          <cell r="C1339" t="str">
            <v>A dark comedy about two girls, one knee, and the 1994 Olympics. Help us make sure "Tonya and Nancy" rocks!</v>
          </cell>
          <cell r="D1339">
            <v>5000</v>
          </cell>
          <cell r="E1339">
            <v>5510</v>
          </cell>
          <cell r="F1339" t="str">
            <v>successful</v>
          </cell>
          <cell r="G1339" t="str">
            <v>US</v>
          </cell>
          <cell r="H1339" t="str">
            <v>USD</v>
          </cell>
          <cell r="I1339">
            <v>1480399200</v>
          </cell>
          <cell r="J1339">
            <v>1478616506</v>
          </cell>
          <cell r="K1339" t="b">
            <v>0</v>
          </cell>
          <cell r="L1339">
            <v>33</v>
          </cell>
          <cell r="M1339" t="b">
            <v>1</v>
          </cell>
          <cell r="N1339" t="str">
            <v>theater/musical</v>
          </cell>
          <cell r="O1339">
            <v>110</v>
          </cell>
          <cell r="P1339">
            <v>166.97</v>
          </cell>
        </row>
        <row r="1340">
          <cell r="B1340" t="str">
            <v>Dundee: A Hip-Hopera</v>
          </cell>
          <cell r="C1340" t="str">
            <v>A dramatic hip-hopera, inspired from monologues written by the performers.</v>
          </cell>
          <cell r="D1340">
            <v>5000</v>
          </cell>
          <cell r="E1340">
            <v>5410</v>
          </cell>
          <cell r="F1340" t="str">
            <v>successful</v>
          </cell>
          <cell r="G1340" t="str">
            <v>US</v>
          </cell>
          <cell r="H1340" t="str">
            <v>USD</v>
          </cell>
          <cell r="I1340">
            <v>1479175680</v>
          </cell>
          <cell r="J1340">
            <v>1476317247</v>
          </cell>
          <cell r="K1340" t="b">
            <v>0</v>
          </cell>
          <cell r="L1340">
            <v>57</v>
          </cell>
          <cell r="M1340" t="b">
            <v>1</v>
          </cell>
          <cell r="N1340" t="str">
            <v>theater/musical</v>
          </cell>
          <cell r="O1340">
            <v>108</v>
          </cell>
          <cell r="P1340">
            <v>94.91</v>
          </cell>
        </row>
        <row r="1341">
          <cell r="B1341" t="str">
            <v>Mabel Moon Goes to Earth!</v>
          </cell>
          <cell r="C1341" t="str">
            <v>Mabel Moon and her co-pilot Silvertoes are coming to earth in the form of a 35 minute interactive and educational musical adventure  !</v>
          </cell>
          <cell r="D1341">
            <v>2500</v>
          </cell>
          <cell r="E1341">
            <v>2500</v>
          </cell>
          <cell r="F1341" t="str">
            <v>successful</v>
          </cell>
          <cell r="G1341" t="str">
            <v>CA</v>
          </cell>
          <cell r="H1341" t="str">
            <v>CAD</v>
          </cell>
          <cell r="I1341">
            <v>1428606055</v>
          </cell>
          <cell r="J1341">
            <v>1427223655</v>
          </cell>
          <cell r="K1341" t="b">
            <v>0</v>
          </cell>
          <cell r="L1341">
            <v>25</v>
          </cell>
          <cell r="M1341" t="b">
            <v>1</v>
          </cell>
          <cell r="N1341" t="str">
            <v>theater/musical</v>
          </cell>
          <cell r="O1341">
            <v>100</v>
          </cell>
          <cell r="P1341">
            <v>100</v>
          </cell>
        </row>
        <row r="1342">
          <cell r="B1342" t="str">
            <v>TRAVIS KENT : MY FIRST TIME live and unprotected at 54 BELOW</v>
          </cell>
          <cell r="C1342" t="str">
            <v>Travis Kent joins forces with some of today's brightest contemporary composers for an evening full of firsts at 54 Below.</v>
          </cell>
          <cell r="D1342">
            <v>2000</v>
          </cell>
          <cell r="E1342">
            <v>2005</v>
          </cell>
          <cell r="F1342" t="str">
            <v>successful</v>
          </cell>
          <cell r="G1342" t="str">
            <v>US</v>
          </cell>
          <cell r="H1342" t="str">
            <v>USD</v>
          </cell>
          <cell r="I1342">
            <v>1428552000</v>
          </cell>
          <cell r="J1342">
            <v>1426199843</v>
          </cell>
          <cell r="K1342" t="b">
            <v>0</v>
          </cell>
          <cell r="L1342">
            <v>14</v>
          </cell>
          <cell r="M1342" t="b">
            <v>1</v>
          </cell>
          <cell r="N1342" t="str">
            <v>theater/musical</v>
          </cell>
          <cell r="O1342">
            <v>100</v>
          </cell>
          <cell r="P1342">
            <v>143.21</v>
          </cell>
        </row>
        <row r="1343">
          <cell r="B1343" t="str">
            <v>Peter Pan is out of pixie dust &amp; can't fly without your help</v>
          </cell>
          <cell r="C1343" t="str">
            <v>The volunteers of TACFA work to "create community through the arts" by putting on a Broadway show that everyone can afford to  attend.</v>
          </cell>
          <cell r="D1343">
            <v>8000</v>
          </cell>
          <cell r="E1343">
            <v>8537</v>
          </cell>
          <cell r="F1343" t="str">
            <v>successful</v>
          </cell>
          <cell r="G1343" t="str">
            <v>US</v>
          </cell>
          <cell r="H1343" t="str">
            <v>USD</v>
          </cell>
          <cell r="I1343">
            <v>1406854800</v>
          </cell>
          <cell r="J1343">
            <v>1403599778</v>
          </cell>
          <cell r="K1343" t="b">
            <v>0</v>
          </cell>
          <cell r="L1343">
            <v>94</v>
          </cell>
          <cell r="M1343" t="b">
            <v>1</v>
          </cell>
          <cell r="N1343" t="str">
            <v>theater/musical</v>
          </cell>
          <cell r="O1343">
            <v>107</v>
          </cell>
          <cell r="P1343">
            <v>90.82</v>
          </cell>
        </row>
        <row r="1344">
          <cell r="B1344" t="str">
            <v>The Musical Adventure of Mimi and the Ghosts</v>
          </cell>
          <cell r="C1344" t="str">
            <v>This musical adventure is a funny and heartwarming story of Mimi, a rebellious young girl who is spirited to Ghostlynd.</v>
          </cell>
          <cell r="D1344">
            <v>2000</v>
          </cell>
          <cell r="E1344">
            <v>2864</v>
          </cell>
          <cell r="F1344" t="str">
            <v>successful</v>
          </cell>
          <cell r="G1344" t="str">
            <v>US</v>
          </cell>
          <cell r="H1344" t="str">
            <v>USD</v>
          </cell>
          <cell r="I1344">
            <v>1411790400</v>
          </cell>
          <cell r="J1344">
            <v>1409884821</v>
          </cell>
          <cell r="K1344" t="b">
            <v>0</v>
          </cell>
          <cell r="L1344">
            <v>59</v>
          </cell>
          <cell r="M1344" t="b">
            <v>1</v>
          </cell>
          <cell r="N1344" t="str">
            <v>theater/musical</v>
          </cell>
          <cell r="O1344">
            <v>143</v>
          </cell>
          <cell r="P1344">
            <v>48.54</v>
          </cell>
        </row>
        <row r="1345">
          <cell r="B1345" t="str">
            <v>Give a Puppet a Hand</v>
          </cell>
          <cell r="C1345" t="str">
            <v>Sponsor an AVENUE Q puppet for The Barn Players April 2015 production.</v>
          </cell>
          <cell r="D1345">
            <v>2400</v>
          </cell>
          <cell r="E1345">
            <v>2521</v>
          </cell>
          <cell r="F1345" t="str">
            <v>successful</v>
          </cell>
          <cell r="G1345" t="str">
            <v>US</v>
          </cell>
          <cell r="H1345" t="str">
            <v>USD</v>
          </cell>
          <cell r="I1345">
            <v>1423942780</v>
          </cell>
          <cell r="J1345">
            <v>1418758780</v>
          </cell>
          <cell r="K1345" t="b">
            <v>0</v>
          </cell>
          <cell r="L1345">
            <v>36</v>
          </cell>
          <cell r="M1345" t="b">
            <v>1</v>
          </cell>
          <cell r="N1345" t="str">
            <v>theater/musical</v>
          </cell>
          <cell r="O1345">
            <v>105</v>
          </cell>
          <cell r="P1345">
            <v>70.03</v>
          </cell>
        </row>
        <row r="1346">
          <cell r="B1346" t="str">
            <v>"The Last Adam" A New Musical, NYC reading</v>
          </cell>
          <cell r="C1346" t="str">
            <v>A fresh, re-telling of the Jesus story for a new generation.</v>
          </cell>
          <cell r="D1346">
            <v>15000</v>
          </cell>
          <cell r="E1346">
            <v>15597</v>
          </cell>
          <cell r="F1346" t="str">
            <v>successful</v>
          </cell>
          <cell r="G1346" t="str">
            <v>US</v>
          </cell>
          <cell r="H1346" t="str">
            <v>USD</v>
          </cell>
          <cell r="I1346">
            <v>1459010340</v>
          </cell>
          <cell r="J1346">
            <v>1456421940</v>
          </cell>
          <cell r="K1346" t="b">
            <v>0</v>
          </cell>
          <cell r="L1346">
            <v>115</v>
          </cell>
          <cell r="M1346" t="b">
            <v>1</v>
          </cell>
          <cell r="N1346" t="str">
            <v>theater/musical</v>
          </cell>
          <cell r="O1346">
            <v>104</v>
          </cell>
          <cell r="P1346">
            <v>135.63</v>
          </cell>
        </row>
        <row r="1347">
          <cell r="B1347" t="str">
            <v>Melissa Youth OnSTAGE Season 5. Act Like you Mean it!</v>
          </cell>
          <cell r="C1347" t="str">
            <v>Melissa Youth OnSTAGE (MYO) provides kids in North Collin County with the very best in youth theatre opportunities.</v>
          </cell>
          <cell r="D1347">
            <v>2500</v>
          </cell>
          <cell r="E1347">
            <v>3000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1436817960</v>
          </cell>
          <cell r="J1347">
            <v>1433999785</v>
          </cell>
          <cell r="K1347" t="b">
            <v>0</v>
          </cell>
          <cell r="L1347">
            <v>30</v>
          </cell>
          <cell r="M1347" t="b">
            <v>1</v>
          </cell>
          <cell r="N1347" t="str">
            <v>theater/musical</v>
          </cell>
          <cell r="O1347">
            <v>120</v>
          </cell>
          <cell r="P1347">
            <v>100</v>
          </cell>
        </row>
        <row r="1348">
          <cell r="B1348" t="str">
            <v>I GOT FIRED - Keith and Jenny are back!</v>
          </cell>
          <cell r="C1348" t="str">
            <v>Support Keith in his journey from unemployment to Off-Broadway in the triumphant return of I GOT FIRED: A SORT-OF-TRUE REVENGE MUSICAL.</v>
          </cell>
          <cell r="D1348">
            <v>4500</v>
          </cell>
          <cell r="E1348">
            <v>4935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1410210685</v>
          </cell>
          <cell r="J1348">
            <v>1408050685</v>
          </cell>
          <cell r="K1348" t="b">
            <v>0</v>
          </cell>
          <cell r="L1348">
            <v>52</v>
          </cell>
          <cell r="M1348" t="b">
            <v>1</v>
          </cell>
          <cell r="N1348" t="str">
            <v>theater/musical</v>
          </cell>
          <cell r="O1348">
            <v>110</v>
          </cell>
          <cell r="P1348">
            <v>94.9</v>
          </cell>
        </row>
        <row r="1349">
          <cell r="B1349" t="str">
            <v>No Horizon - The forgotten story, told in a unique musical.</v>
          </cell>
          <cell r="C1349" t="str">
            <v>No Horizon.  A unique musical inspired by the remarkable, forgotten story of Nicholas Saunderson - a tale of passion and aspiration.</v>
          </cell>
          <cell r="D1349">
            <v>2000</v>
          </cell>
          <cell r="E1349">
            <v>2035</v>
          </cell>
          <cell r="F1349" t="str">
            <v>successful</v>
          </cell>
          <cell r="G1349" t="str">
            <v>GB</v>
          </cell>
          <cell r="H1349" t="str">
            <v>GBP</v>
          </cell>
          <cell r="I1349">
            <v>1469401200</v>
          </cell>
          <cell r="J1349">
            <v>1466887297</v>
          </cell>
          <cell r="K1349" t="b">
            <v>0</v>
          </cell>
          <cell r="L1349">
            <v>27</v>
          </cell>
          <cell r="M1349" t="b">
            <v>1</v>
          </cell>
          <cell r="N1349" t="str">
            <v>theater/musical</v>
          </cell>
          <cell r="O1349">
            <v>102</v>
          </cell>
          <cell r="P1349">
            <v>75.37</v>
          </cell>
        </row>
        <row r="1350">
          <cell r="B1350" t="str">
            <v>Help DORO &amp; DIEGA find their way to the Orlando FRINGE 2016</v>
          </cell>
          <cell r="C1350" t="str">
            <v>Help fund Doro &amp; Diega's journey to the Orlando Fringe 2016. A brand new choose-your-own adventure musical!</v>
          </cell>
          <cell r="D1350">
            <v>1200</v>
          </cell>
          <cell r="E1350">
            <v>1547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1458057600</v>
          </cell>
          <cell r="J1350">
            <v>1455938520</v>
          </cell>
          <cell r="K1350" t="b">
            <v>0</v>
          </cell>
          <cell r="L1350">
            <v>24</v>
          </cell>
          <cell r="M1350" t="b">
            <v>1</v>
          </cell>
          <cell r="N1350" t="str">
            <v>theater/musical</v>
          </cell>
          <cell r="O1350">
            <v>129</v>
          </cell>
          <cell r="P1350">
            <v>64.459999999999994</v>
          </cell>
        </row>
        <row r="1351">
          <cell r="B1351" t="str">
            <v>Whitehall Theatre Presents: Little Shop of Horrors</v>
          </cell>
          <cell r="C1351" t="str">
            <v>This year, we will be producing the cult classic Little Shop of Horrors with your proceeds going towards venue and production costs.</v>
          </cell>
          <cell r="D1351">
            <v>1000</v>
          </cell>
          <cell r="E1351">
            <v>1150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1468193532</v>
          </cell>
          <cell r="J1351">
            <v>1465601532</v>
          </cell>
          <cell r="K1351" t="b">
            <v>0</v>
          </cell>
          <cell r="L1351">
            <v>10</v>
          </cell>
          <cell r="M1351" t="b">
            <v>1</v>
          </cell>
          <cell r="N1351" t="str">
            <v>theater/musical</v>
          </cell>
          <cell r="O1351">
            <v>115</v>
          </cell>
          <cell r="P1351">
            <v>115</v>
          </cell>
        </row>
        <row r="1352">
          <cell r="B1352" t="str">
            <v>Send "Pawn" to Edinburgh!</v>
          </cell>
          <cell r="C1352" t="str">
            <v>Chess. Betrayal. Blueberry yoghurts. "Pawn" - a new musical by Oxford students - needs funding to go to the Edinburgh Fringe!</v>
          </cell>
          <cell r="D1352">
            <v>2000</v>
          </cell>
          <cell r="E1352">
            <v>3015</v>
          </cell>
          <cell r="F1352" t="str">
            <v>successful</v>
          </cell>
          <cell r="G1352" t="str">
            <v>GB</v>
          </cell>
          <cell r="H1352" t="str">
            <v>GBP</v>
          </cell>
          <cell r="I1352">
            <v>1470132180</v>
          </cell>
          <cell r="J1352">
            <v>1467040769</v>
          </cell>
          <cell r="K1352" t="b">
            <v>0</v>
          </cell>
          <cell r="L1352">
            <v>30</v>
          </cell>
          <cell r="M1352" t="b">
            <v>1</v>
          </cell>
          <cell r="N1352" t="str">
            <v>theater/musical</v>
          </cell>
          <cell r="O1352">
            <v>151</v>
          </cell>
          <cell r="P1352">
            <v>100.5</v>
          </cell>
        </row>
        <row r="1353">
          <cell r="B1353" t="str">
            <v>Puberty the Musical: Original Cast Recording</v>
          </cell>
          <cell r="C1353" t="str">
            <v>The brainchild of Coleman Peterson and Janice Gilbert.  The funding will be used to professionally record the songs.</v>
          </cell>
          <cell r="D1353">
            <v>6000</v>
          </cell>
          <cell r="E1353">
            <v>6658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1464310475</v>
          </cell>
          <cell r="J1353">
            <v>1461718475</v>
          </cell>
          <cell r="K1353" t="b">
            <v>0</v>
          </cell>
          <cell r="L1353">
            <v>71</v>
          </cell>
          <cell r="M1353" t="b">
            <v>1</v>
          </cell>
          <cell r="N1353" t="str">
            <v>theater/musical</v>
          </cell>
          <cell r="O1353">
            <v>111</v>
          </cell>
          <cell r="P1353">
            <v>93.77</v>
          </cell>
        </row>
        <row r="1354">
          <cell r="B1354" t="str">
            <v>Happiest Show On Earth Production Sponsor</v>
          </cell>
          <cell r="C1354" t="str">
            <v>The Happiest Show on Earth is a Disney musical revue to benefit the Make-A-Wish foundation. Funds for production needed.</v>
          </cell>
          <cell r="D1354">
            <v>350</v>
          </cell>
          <cell r="E1354">
            <v>351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1436587140</v>
          </cell>
          <cell r="J1354">
            <v>1434113406</v>
          </cell>
          <cell r="K1354" t="b">
            <v>0</v>
          </cell>
          <cell r="L1354">
            <v>10</v>
          </cell>
          <cell r="M1354" t="b">
            <v>1</v>
          </cell>
          <cell r="N1354" t="str">
            <v>theater/musical</v>
          </cell>
          <cell r="O1354">
            <v>100</v>
          </cell>
          <cell r="P1354">
            <v>35.1</v>
          </cell>
        </row>
        <row r="1355">
          <cell r="B1355" t="str">
            <v>WHAT'S A NICE JEWISH GIRL DOING IN A PLACE LIKE THIS?</v>
          </cell>
          <cell r="C1355" t="str">
            <v>A STORY OF BAGELS AND LOCKS!
A JEWISH GIRL FINDS HERSELF ON A UNEXPECTED TRIP TO
"A SPIRITUAL EXPERIENCE" !</v>
          </cell>
          <cell r="D1355">
            <v>75000</v>
          </cell>
          <cell r="E1355">
            <v>500</v>
          </cell>
          <cell r="F1355" t="str">
            <v>failed</v>
          </cell>
          <cell r="G1355" t="str">
            <v>US</v>
          </cell>
          <cell r="H1355" t="str">
            <v>USD</v>
          </cell>
          <cell r="I1355">
            <v>1450887480</v>
          </cell>
          <cell r="J1355">
            <v>1448469719</v>
          </cell>
          <cell r="K1355" t="b">
            <v>0</v>
          </cell>
          <cell r="L1355">
            <v>1</v>
          </cell>
          <cell r="M1355" t="b">
            <v>0</v>
          </cell>
          <cell r="N1355" t="str">
            <v>theater/musical</v>
          </cell>
          <cell r="O1355">
            <v>1</v>
          </cell>
          <cell r="P1355">
            <v>500</v>
          </cell>
        </row>
        <row r="1356">
          <cell r="B1356" t="str">
            <v>Austen a New Musical Play</v>
          </cell>
          <cell r="C1356" t="str">
            <v>This fabulous new play explores the little known love life of England's most famous romantic novelist, Jane Austen.</v>
          </cell>
          <cell r="D1356">
            <v>3550</v>
          </cell>
          <cell r="E1356">
            <v>116</v>
          </cell>
          <cell r="F1356" t="str">
            <v>failed</v>
          </cell>
          <cell r="G1356" t="str">
            <v>GB</v>
          </cell>
          <cell r="H1356" t="str">
            <v>GBP</v>
          </cell>
          <cell r="I1356">
            <v>1434395418</v>
          </cell>
          <cell r="J1356">
            <v>1431630618</v>
          </cell>
          <cell r="K1356" t="b">
            <v>0</v>
          </cell>
          <cell r="L1356">
            <v>4</v>
          </cell>
          <cell r="M1356" t="b">
            <v>0</v>
          </cell>
          <cell r="N1356" t="str">
            <v>theater/musical</v>
          </cell>
          <cell r="O1356">
            <v>3</v>
          </cell>
          <cell r="P1356">
            <v>29</v>
          </cell>
        </row>
        <row r="1357">
          <cell r="B1357" t="str">
            <v>Funding a Performing Arts Theatre for Children and Adults</v>
          </cell>
          <cell r="C1357" t="str">
            <v>As a non profit graduate student at Penn,my passion is the arts, we need support to fund our new CHILDREN's DINNER THEATRE</v>
          </cell>
          <cell r="D1357">
            <v>15000</v>
          </cell>
          <cell r="E1357">
            <v>0</v>
          </cell>
          <cell r="F1357" t="str">
            <v>failed</v>
          </cell>
          <cell r="G1357" t="str">
            <v>US</v>
          </cell>
          <cell r="H1357" t="str">
            <v>USD</v>
          </cell>
          <cell r="I1357">
            <v>1479834023</v>
          </cell>
          <cell r="J1357">
            <v>1477238423</v>
          </cell>
          <cell r="K1357" t="b">
            <v>0</v>
          </cell>
          <cell r="L1357">
            <v>0</v>
          </cell>
          <cell r="M1357" t="b">
            <v>0</v>
          </cell>
          <cell r="N1357" t="str">
            <v>theater/musical</v>
          </cell>
          <cell r="O1357">
            <v>0</v>
          </cell>
          <cell r="P1357">
            <v>0</v>
          </cell>
        </row>
        <row r="1358">
          <cell r="B1358" t="str">
            <v>Spin! at The Cumming Playhouse</v>
          </cell>
          <cell r="C1358" t="str">
            <v>Spin! is an original musical comedy-drama presented by Blue Palm Productions.</v>
          </cell>
          <cell r="D1358">
            <v>1500</v>
          </cell>
          <cell r="E1358">
            <v>0</v>
          </cell>
          <cell r="F1358" t="str">
            <v>failed</v>
          </cell>
          <cell r="G1358" t="str">
            <v>US</v>
          </cell>
          <cell r="H1358" t="str">
            <v>USD</v>
          </cell>
          <cell r="I1358">
            <v>1404664592</v>
          </cell>
          <cell r="J1358">
            <v>1399480592</v>
          </cell>
          <cell r="K1358" t="b">
            <v>0</v>
          </cell>
          <cell r="L1358">
            <v>0</v>
          </cell>
          <cell r="M1358" t="b">
            <v>0</v>
          </cell>
          <cell r="N1358" t="str">
            <v>theater/musical</v>
          </cell>
          <cell r="O1358">
            <v>0</v>
          </cell>
          <cell r="P1358">
            <v>0</v>
          </cell>
        </row>
        <row r="1359">
          <cell r="B1359" t="str">
            <v>BorikÃ©n: The Show</v>
          </cell>
          <cell r="C1359" t="str">
            <v>A cultural and historic journey through Puerto Rico's music and dance!</v>
          </cell>
          <cell r="D1359">
            <v>12500</v>
          </cell>
          <cell r="E1359">
            <v>35</v>
          </cell>
          <cell r="F1359" t="str">
            <v>failed</v>
          </cell>
          <cell r="G1359" t="str">
            <v>US</v>
          </cell>
          <cell r="H1359" t="str">
            <v>USD</v>
          </cell>
          <cell r="I1359">
            <v>1436957022</v>
          </cell>
          <cell r="J1359">
            <v>1434365022</v>
          </cell>
          <cell r="K1359" t="b">
            <v>0</v>
          </cell>
          <cell r="L1359">
            <v>2</v>
          </cell>
          <cell r="M1359" t="b">
            <v>0</v>
          </cell>
          <cell r="N1359" t="str">
            <v>theater/musical</v>
          </cell>
          <cell r="O1359">
            <v>0</v>
          </cell>
          <cell r="P1359">
            <v>17.5</v>
          </cell>
        </row>
        <row r="1360">
          <cell r="B1360" t="str">
            <v>Carolyn German Songbook "Go From Here" Sheet Music &amp; Concert</v>
          </cell>
          <cell r="C1360" t="str">
            <v>Sheet Music portfolio of comedic tour-de-forces, intricate ballads &amp; more...launched live with a power-house Nashville-cast Concert.</v>
          </cell>
          <cell r="D1360">
            <v>7000</v>
          </cell>
          <cell r="E1360">
            <v>4176</v>
          </cell>
          <cell r="F1360" t="str">
            <v>failed</v>
          </cell>
          <cell r="G1360" t="str">
            <v>US</v>
          </cell>
          <cell r="H1360" t="str">
            <v>USD</v>
          </cell>
          <cell r="I1360">
            <v>1418769129</v>
          </cell>
          <cell r="J1360">
            <v>1416954729</v>
          </cell>
          <cell r="K1360" t="b">
            <v>0</v>
          </cell>
          <cell r="L1360">
            <v>24</v>
          </cell>
          <cell r="M1360" t="b">
            <v>0</v>
          </cell>
          <cell r="N1360" t="str">
            <v>theater/musical</v>
          </cell>
          <cell r="O1360">
            <v>60</v>
          </cell>
          <cell r="P1360">
            <v>174</v>
          </cell>
        </row>
        <row r="1361">
          <cell r="B1361" t="str">
            <v>Jack and the Beanstalk, The Family Pantomime December 2015</v>
          </cell>
          <cell r="C1361" t="str">
            <v>Local boy turned producer returns with a brand new show, another talented cast, dazzling costumes and brand new set! Please support!</v>
          </cell>
          <cell r="D1361">
            <v>5000</v>
          </cell>
          <cell r="E1361">
            <v>50</v>
          </cell>
          <cell r="F1361" t="str">
            <v>failed</v>
          </cell>
          <cell r="G1361" t="str">
            <v>GB</v>
          </cell>
          <cell r="H1361" t="str">
            <v>GBP</v>
          </cell>
          <cell r="I1361">
            <v>1433685354</v>
          </cell>
          <cell r="J1361">
            <v>1431093354</v>
          </cell>
          <cell r="K1361" t="b">
            <v>0</v>
          </cell>
          <cell r="L1361">
            <v>1</v>
          </cell>
          <cell r="M1361" t="b">
            <v>0</v>
          </cell>
          <cell r="N1361" t="str">
            <v>theater/musical</v>
          </cell>
          <cell r="O1361">
            <v>1</v>
          </cell>
          <cell r="P1361">
            <v>50</v>
          </cell>
        </row>
        <row r="1362">
          <cell r="B1362" t="str">
            <v>Duodeca</v>
          </cell>
          <cell r="C1362" t="str">
            <v>Poppin Productions are currently entering the development stage of their very first production -  "Duodeca".</v>
          </cell>
          <cell r="D1362">
            <v>600</v>
          </cell>
          <cell r="E1362">
            <v>10</v>
          </cell>
          <cell r="F1362" t="str">
            <v>failed</v>
          </cell>
          <cell r="G1362" t="str">
            <v>GB</v>
          </cell>
          <cell r="H1362" t="str">
            <v>GBP</v>
          </cell>
          <cell r="I1362">
            <v>1440801000</v>
          </cell>
          <cell r="J1362">
            <v>1437042490</v>
          </cell>
          <cell r="K1362" t="b">
            <v>0</v>
          </cell>
          <cell r="L1362">
            <v>2</v>
          </cell>
          <cell r="M1362" t="b">
            <v>0</v>
          </cell>
          <cell r="N1362" t="str">
            <v>theater/musical</v>
          </cell>
          <cell r="O1362">
            <v>2</v>
          </cell>
          <cell r="P1362">
            <v>5</v>
          </cell>
        </row>
        <row r="1363">
          <cell r="B1363" t="str">
            <v>A Staged Reading of "CALL ME TANIA"</v>
          </cell>
          <cell r="C1363" t="str">
            <v>Part Psychological Thriller - Part Heartbreaking Drama - Part Spectacular Farce - 100% New American Musical Theatre</v>
          </cell>
          <cell r="D1363">
            <v>22500</v>
          </cell>
          <cell r="E1363">
            <v>1</v>
          </cell>
          <cell r="F1363" t="str">
            <v>failed</v>
          </cell>
          <cell r="G1363" t="str">
            <v>US</v>
          </cell>
          <cell r="H1363" t="str">
            <v>USD</v>
          </cell>
          <cell r="I1363">
            <v>1484354556</v>
          </cell>
          <cell r="J1363">
            <v>1479170556</v>
          </cell>
          <cell r="K1363" t="b">
            <v>0</v>
          </cell>
          <cell r="L1363">
            <v>1</v>
          </cell>
          <cell r="M1363" t="b">
            <v>0</v>
          </cell>
          <cell r="N1363" t="str">
            <v>theater/musical</v>
          </cell>
          <cell r="O1363">
            <v>0</v>
          </cell>
          <cell r="P1363">
            <v>1</v>
          </cell>
        </row>
        <row r="1364">
          <cell r="B1364" t="str">
            <v>FACING EAST: New LGBT Musical Eyes London Concert</v>
          </cell>
          <cell r="C1364" t="str">
            <v>FACING EAST, a dramatic new musical, follows an upstanding mormon couple facing the suicide of the gay son. Help us bring it to London!</v>
          </cell>
          <cell r="D1364">
            <v>6000</v>
          </cell>
          <cell r="E1364">
            <v>5380</v>
          </cell>
          <cell r="F1364" t="str">
            <v>failed</v>
          </cell>
          <cell r="G1364" t="str">
            <v>US</v>
          </cell>
          <cell r="H1364" t="str">
            <v>USD</v>
          </cell>
          <cell r="I1364">
            <v>1429564165</v>
          </cell>
          <cell r="J1364">
            <v>1426972165</v>
          </cell>
          <cell r="K1364" t="b">
            <v>0</v>
          </cell>
          <cell r="L1364">
            <v>37</v>
          </cell>
          <cell r="M1364" t="b">
            <v>0</v>
          </cell>
          <cell r="N1364" t="str">
            <v>theater/musical</v>
          </cell>
          <cell r="O1364">
            <v>90</v>
          </cell>
          <cell r="P1364">
            <v>145.41</v>
          </cell>
        </row>
        <row r="1365">
          <cell r="B1365" t="str">
            <v>"Final Day," A Dramatic Musical Play (Broadway,Theater, NYC)</v>
          </cell>
          <cell r="C1365" t="str">
            <v>Ceasefire WWII. Yet Nazis continue the Holocaust.  A German &amp; a girl try to stop the execution of Christian,Gay &amp; Jewish prisoners.</v>
          </cell>
          <cell r="D1365">
            <v>70000</v>
          </cell>
          <cell r="E1365">
            <v>1025</v>
          </cell>
          <cell r="F1365" t="str">
            <v>failed</v>
          </cell>
          <cell r="G1365" t="str">
            <v>US</v>
          </cell>
          <cell r="H1365" t="str">
            <v>USD</v>
          </cell>
          <cell r="I1365">
            <v>1407691248</v>
          </cell>
          <cell r="J1365">
            <v>1405099248</v>
          </cell>
          <cell r="K1365" t="b">
            <v>0</v>
          </cell>
          <cell r="L1365">
            <v>5</v>
          </cell>
          <cell r="M1365" t="b">
            <v>0</v>
          </cell>
          <cell r="N1365" t="str">
            <v>theater/musical</v>
          </cell>
          <cell r="O1365">
            <v>1</v>
          </cell>
          <cell r="P1365">
            <v>205</v>
          </cell>
        </row>
        <row r="1366">
          <cell r="B1366" t="str">
            <v>A Story Once Told</v>
          </cell>
          <cell r="C1366" t="str">
            <v>An original musical on it's way to the stage in Minneapolis, MN. Feel free to ask any questions.</v>
          </cell>
          <cell r="D1366">
            <v>10000</v>
          </cell>
          <cell r="E1366">
            <v>402</v>
          </cell>
          <cell r="F1366" t="str">
            <v>failed</v>
          </cell>
          <cell r="G1366" t="str">
            <v>US</v>
          </cell>
          <cell r="H1366" t="str">
            <v>USD</v>
          </cell>
          <cell r="I1366">
            <v>1457734843</v>
          </cell>
          <cell r="J1366">
            <v>1455142843</v>
          </cell>
          <cell r="K1366" t="b">
            <v>0</v>
          </cell>
          <cell r="L1366">
            <v>4</v>
          </cell>
          <cell r="M1366" t="b">
            <v>0</v>
          </cell>
          <cell r="N1366" t="str">
            <v>theater/musical</v>
          </cell>
          <cell r="O1366">
            <v>4</v>
          </cell>
          <cell r="P1366">
            <v>100.5</v>
          </cell>
        </row>
        <row r="1367">
          <cell r="B1367" t="str">
            <v>Be The Change ~ The Children's Campaign</v>
          </cell>
          <cell r="C1367" t="str">
            <v>Playground was established in 2007 on the back of paper napkins and has since provided opportunities for over 800 boys and girls.</v>
          </cell>
          <cell r="D1367">
            <v>22000</v>
          </cell>
          <cell r="E1367">
            <v>881</v>
          </cell>
          <cell r="F1367" t="str">
            <v>failed</v>
          </cell>
          <cell r="G1367" t="str">
            <v>US</v>
          </cell>
          <cell r="H1367" t="str">
            <v>USD</v>
          </cell>
          <cell r="I1367">
            <v>1420952340</v>
          </cell>
          <cell r="J1367">
            <v>1418146883</v>
          </cell>
          <cell r="K1367" t="b">
            <v>0</v>
          </cell>
          <cell r="L1367">
            <v>16</v>
          </cell>
          <cell r="M1367" t="b">
            <v>0</v>
          </cell>
          <cell r="N1367" t="str">
            <v>theater/musical</v>
          </cell>
          <cell r="O1367">
            <v>4</v>
          </cell>
          <cell r="P1367">
            <v>55.06</v>
          </cell>
        </row>
        <row r="1368">
          <cell r="B1368" t="str">
            <v>The Imaginary A Musical</v>
          </cell>
          <cell r="C1368" t="str">
            <v>The Imaginary : A Musical is a new musical adaptation based on the novel written by A.F. Harrold.       TheImaginaryAMusical.com</v>
          </cell>
          <cell r="D1368">
            <v>5000</v>
          </cell>
          <cell r="E1368">
            <v>426</v>
          </cell>
          <cell r="F1368" t="str">
            <v>failed</v>
          </cell>
          <cell r="G1368" t="str">
            <v>US</v>
          </cell>
          <cell r="H1368" t="str">
            <v>USD</v>
          </cell>
          <cell r="I1368">
            <v>1420215216</v>
          </cell>
          <cell r="J1368">
            <v>1417536816</v>
          </cell>
          <cell r="K1368" t="b">
            <v>0</v>
          </cell>
          <cell r="L1368">
            <v>9</v>
          </cell>
          <cell r="M1368" t="b">
            <v>0</v>
          </cell>
          <cell r="N1368" t="str">
            <v>theater/musical</v>
          </cell>
          <cell r="O1368">
            <v>9</v>
          </cell>
          <cell r="P1368">
            <v>47.33</v>
          </cell>
        </row>
        <row r="1369">
          <cell r="B1369" t="str">
            <v>The Lost Play of William Shakespeare</v>
          </cell>
          <cell r="C1369" t="str">
            <v>A musical about how Shakespeare was inspired to write only his own plays after the co-authored play Henry VI was taken.</v>
          </cell>
          <cell r="D1369">
            <v>3000</v>
          </cell>
          <cell r="E1369">
            <v>0</v>
          </cell>
          <cell r="F1369" t="str">
            <v>failed</v>
          </cell>
          <cell r="G1369" t="str">
            <v>US</v>
          </cell>
          <cell r="H1369" t="str">
            <v>USD</v>
          </cell>
          <cell r="I1369">
            <v>1445482906</v>
          </cell>
          <cell r="J1369">
            <v>1442890906</v>
          </cell>
          <cell r="K1369" t="b">
            <v>0</v>
          </cell>
          <cell r="L1369">
            <v>0</v>
          </cell>
          <cell r="M1369" t="b">
            <v>0</v>
          </cell>
          <cell r="N1369" t="str">
            <v>theater/musical</v>
          </cell>
          <cell r="O1369">
            <v>0</v>
          </cell>
          <cell r="P1369">
            <v>0</v>
          </cell>
        </row>
        <row r="1370">
          <cell r="B1370" t="str">
            <v>Benjamin Button the Musical Concept Album</v>
          </cell>
          <cell r="C1370" t="str">
            <v>A fully orchestrated concept album of Benjamin Button the Musical!</v>
          </cell>
          <cell r="D1370">
            <v>12000</v>
          </cell>
          <cell r="E1370">
            <v>2358</v>
          </cell>
          <cell r="F1370" t="str">
            <v>failed</v>
          </cell>
          <cell r="G1370" t="str">
            <v>US</v>
          </cell>
          <cell r="H1370" t="str">
            <v>USD</v>
          </cell>
          <cell r="I1370">
            <v>1457133568</v>
          </cell>
          <cell r="J1370">
            <v>1454541568</v>
          </cell>
          <cell r="K1370" t="b">
            <v>0</v>
          </cell>
          <cell r="L1370">
            <v>40</v>
          </cell>
          <cell r="M1370" t="b">
            <v>0</v>
          </cell>
          <cell r="N1370" t="str">
            <v>theater/musical</v>
          </cell>
          <cell r="O1370">
            <v>20</v>
          </cell>
          <cell r="P1370">
            <v>58.95</v>
          </cell>
        </row>
        <row r="1371">
          <cell r="B1371" t="str">
            <v>Spring Awakening: The Hit Coming-of-Age Rock Musical</v>
          </cell>
          <cell r="C1371" t="str">
            <v>Basement Theatrics is producing Spring Awakening July 22-31, 2016 at 12th Ave Arts in Seattle, WA! Help make this the best it can be!</v>
          </cell>
          <cell r="D1371">
            <v>8000</v>
          </cell>
          <cell r="E1371">
            <v>0</v>
          </cell>
          <cell r="F1371" t="str">
            <v>failed</v>
          </cell>
          <cell r="G1371" t="str">
            <v>US</v>
          </cell>
          <cell r="H1371" t="str">
            <v>USD</v>
          </cell>
          <cell r="I1371">
            <v>1469948400</v>
          </cell>
          <cell r="J1371">
            <v>1465172024</v>
          </cell>
          <cell r="K1371" t="b">
            <v>0</v>
          </cell>
          <cell r="L1371">
            <v>0</v>
          </cell>
          <cell r="M1371" t="b">
            <v>0</v>
          </cell>
          <cell r="N1371" t="str">
            <v>theater/musical</v>
          </cell>
          <cell r="O1371">
            <v>0</v>
          </cell>
          <cell r="P1371">
            <v>0</v>
          </cell>
        </row>
        <row r="1372">
          <cell r="B1372" t="str">
            <v>"Sounds By The River" ( Original Musical)</v>
          </cell>
          <cell r="C1372" t="str">
            <v>"Sounds By The River" tells the story of a Detroit composer through
his music, poetry, and dance.</v>
          </cell>
          <cell r="D1372">
            <v>150000</v>
          </cell>
          <cell r="E1372">
            <v>3</v>
          </cell>
          <cell r="F1372" t="str">
            <v>failed</v>
          </cell>
          <cell r="G1372" t="str">
            <v>US</v>
          </cell>
          <cell r="H1372" t="str">
            <v>USD</v>
          </cell>
          <cell r="I1372">
            <v>1411852640</v>
          </cell>
          <cell r="J1372">
            <v>1406668640</v>
          </cell>
          <cell r="K1372" t="b">
            <v>0</v>
          </cell>
          <cell r="L1372">
            <v>2</v>
          </cell>
          <cell r="M1372" t="b">
            <v>0</v>
          </cell>
          <cell r="N1372" t="str">
            <v>theater/musical</v>
          </cell>
          <cell r="O1372">
            <v>0</v>
          </cell>
          <cell r="P1372">
            <v>1.5</v>
          </cell>
        </row>
        <row r="1373">
          <cell r="B1373" t="str">
            <v>The Rhythm of Revolution - Charity Musical Production</v>
          </cell>
          <cell r="C1373" t="str">
            <v>A truly multicultural experience - Hip Hop, Bollywood, Classical Dancers #liveband #Revoultionary Script 19th July@NationalTheatre</v>
          </cell>
          <cell r="D1373">
            <v>7500</v>
          </cell>
          <cell r="E1373">
            <v>5</v>
          </cell>
          <cell r="F1373" t="str">
            <v>failed</v>
          </cell>
          <cell r="G1373" t="str">
            <v>AU</v>
          </cell>
          <cell r="H1373" t="str">
            <v>AUD</v>
          </cell>
          <cell r="I1373">
            <v>1404022381</v>
          </cell>
          <cell r="J1373">
            <v>1402294381</v>
          </cell>
          <cell r="K1373" t="b">
            <v>0</v>
          </cell>
          <cell r="L1373">
            <v>1</v>
          </cell>
          <cell r="M1373" t="b">
            <v>0</v>
          </cell>
          <cell r="N1373" t="str">
            <v>theater/musical</v>
          </cell>
          <cell r="O1373">
            <v>0</v>
          </cell>
          <cell r="P1373">
            <v>5</v>
          </cell>
        </row>
        <row r="1374">
          <cell r="B1374" t="str">
            <v>"In the Heights" at The University of Michigan</v>
          </cell>
          <cell r="C1374" t="str">
            <v>A vibrant, street-wise, and musical performance that follows the lives of stories of the community of Washington Heights...</v>
          </cell>
          <cell r="D1374">
            <v>1500</v>
          </cell>
          <cell r="E1374">
            <v>455</v>
          </cell>
          <cell r="F1374" t="str">
            <v>failed</v>
          </cell>
          <cell r="G1374" t="str">
            <v>US</v>
          </cell>
          <cell r="H1374" t="str">
            <v>USD</v>
          </cell>
          <cell r="I1374">
            <v>1428097739</v>
          </cell>
          <cell r="J1374">
            <v>1427492939</v>
          </cell>
          <cell r="K1374" t="b">
            <v>0</v>
          </cell>
          <cell r="L1374">
            <v>9</v>
          </cell>
          <cell r="M1374" t="b">
            <v>0</v>
          </cell>
          <cell r="N1374" t="str">
            <v>theater/musical</v>
          </cell>
          <cell r="O1374">
            <v>30</v>
          </cell>
          <cell r="P1374">
            <v>50.56</v>
          </cell>
        </row>
        <row r="1375">
          <cell r="B1375" t="str">
            <v>1000 words (Canceled)</v>
          </cell>
          <cell r="C1375" t="str">
            <v>New collection of music by Scott Evan Davis!</v>
          </cell>
          <cell r="D1375">
            <v>5000</v>
          </cell>
          <cell r="E1375">
            <v>10</v>
          </cell>
          <cell r="F1375" t="str">
            <v>canceled</v>
          </cell>
          <cell r="G1375" t="str">
            <v>GB</v>
          </cell>
          <cell r="H1375" t="str">
            <v>GBP</v>
          </cell>
          <cell r="I1375">
            <v>1410191405</v>
          </cell>
          <cell r="J1375">
            <v>1408031405</v>
          </cell>
          <cell r="K1375" t="b">
            <v>0</v>
          </cell>
          <cell r="L1375">
            <v>1</v>
          </cell>
          <cell r="M1375" t="b">
            <v>0</v>
          </cell>
          <cell r="N1375" t="str">
            <v>theater/musical</v>
          </cell>
          <cell r="O1375">
            <v>0</v>
          </cell>
          <cell r="P1375">
            <v>10</v>
          </cell>
        </row>
        <row r="1376">
          <cell r="B1376" t="str">
            <v>The Masturbation Musical (Canceled)</v>
          </cell>
          <cell r="C1376" t="str">
            <v>A Musical about 3 women who pursue their Pleasure and end up finding themselves.</v>
          </cell>
          <cell r="D1376">
            <v>13111</v>
          </cell>
          <cell r="E1376">
            <v>452</v>
          </cell>
          <cell r="F1376" t="str">
            <v>canceled</v>
          </cell>
          <cell r="G1376" t="str">
            <v>US</v>
          </cell>
          <cell r="H1376" t="str">
            <v>USD</v>
          </cell>
          <cell r="I1376">
            <v>1426302660</v>
          </cell>
          <cell r="J1376">
            <v>1423761792</v>
          </cell>
          <cell r="K1376" t="b">
            <v>0</v>
          </cell>
          <cell r="L1376">
            <v>15</v>
          </cell>
          <cell r="M1376" t="b">
            <v>0</v>
          </cell>
          <cell r="N1376" t="str">
            <v>theater/musical</v>
          </cell>
          <cell r="O1376">
            <v>3</v>
          </cell>
          <cell r="P1376">
            <v>30.13</v>
          </cell>
        </row>
        <row r="1377">
          <cell r="B1377" t="str">
            <v>MARTIN, LOVE, SEX &amp; RHYTHM The Musical Performance</v>
          </cell>
          <cell r="C1377" t="str">
            <v>M,L,S&amp;R it's a sexy rock/pop musical confronting contemporary gay issues with an all male cast singing and dancing to top 40 songs.</v>
          </cell>
          <cell r="D1377">
            <v>10000</v>
          </cell>
          <cell r="E1377">
            <v>1500</v>
          </cell>
          <cell r="F1377" t="str">
            <v>canceled</v>
          </cell>
          <cell r="G1377" t="str">
            <v>US</v>
          </cell>
          <cell r="H1377" t="str">
            <v>USD</v>
          </cell>
          <cell r="I1377">
            <v>1404360478</v>
          </cell>
          <cell r="J1377">
            <v>1401768478</v>
          </cell>
          <cell r="K1377" t="b">
            <v>0</v>
          </cell>
          <cell r="L1377">
            <v>10</v>
          </cell>
          <cell r="M1377" t="b">
            <v>0</v>
          </cell>
          <cell r="N1377" t="str">
            <v>theater/musical</v>
          </cell>
          <cell r="O1377">
            <v>15</v>
          </cell>
          <cell r="P1377">
            <v>150</v>
          </cell>
        </row>
        <row r="1378">
          <cell r="B1378" t="str">
            <v>Pocket Monsters: A Musical Parody (Canceled)</v>
          </cell>
          <cell r="C1378" t="str">
            <v>Our musical is finally ready to come to life, and we're raising funds to help make that happen!</v>
          </cell>
          <cell r="D1378">
            <v>1500</v>
          </cell>
          <cell r="E1378">
            <v>40</v>
          </cell>
          <cell r="F1378" t="str">
            <v>canceled</v>
          </cell>
          <cell r="G1378" t="str">
            <v>US</v>
          </cell>
          <cell r="H1378" t="str">
            <v>USD</v>
          </cell>
          <cell r="I1378">
            <v>1490809450</v>
          </cell>
          <cell r="J1378">
            <v>1485629050</v>
          </cell>
          <cell r="K1378" t="b">
            <v>0</v>
          </cell>
          <cell r="L1378">
            <v>3</v>
          </cell>
          <cell r="M1378" t="b">
            <v>0</v>
          </cell>
          <cell r="N1378" t="str">
            <v>theater/musical</v>
          </cell>
          <cell r="O1378">
            <v>3</v>
          </cell>
          <cell r="P1378">
            <v>13.33</v>
          </cell>
        </row>
        <row r="1379">
          <cell r="B1379" t="str">
            <v>Shining Star Players (Canceled)</v>
          </cell>
          <cell r="C1379" t="str">
            <v>We are a brand new theatrical teen production company, and we need enough money to put on our first musical production.</v>
          </cell>
          <cell r="D1379">
            <v>15000</v>
          </cell>
          <cell r="E1379">
            <v>0</v>
          </cell>
          <cell r="F1379" t="str">
            <v>canceled</v>
          </cell>
          <cell r="G1379" t="str">
            <v>US</v>
          </cell>
          <cell r="H1379" t="str">
            <v>USD</v>
          </cell>
          <cell r="I1379">
            <v>1439522996</v>
          </cell>
          <cell r="J1379">
            <v>1435202996</v>
          </cell>
          <cell r="K1379" t="b">
            <v>0</v>
          </cell>
          <cell r="L1379">
            <v>0</v>
          </cell>
          <cell r="M1379" t="b">
            <v>0</v>
          </cell>
          <cell r="N1379" t="str">
            <v>theater/musical</v>
          </cell>
          <cell r="O1379">
            <v>0</v>
          </cell>
          <cell r="P1379">
            <v>0</v>
          </cell>
        </row>
        <row r="1380">
          <cell r="B1380" t="str">
            <v>Dream Big, Work Hard Character Development Show Tour</v>
          </cell>
          <cell r="C1380" t="str">
            <v>Looking for $250 sponsors to help us provide in-house field trips to schools focusing on character development shows for children K-3.</v>
          </cell>
          <cell r="D1380">
            <v>5500</v>
          </cell>
          <cell r="E1380">
            <v>0</v>
          </cell>
          <cell r="F1380" t="str">
            <v>canceled</v>
          </cell>
          <cell r="G1380" t="str">
            <v>US</v>
          </cell>
          <cell r="H1380" t="str">
            <v>USD</v>
          </cell>
          <cell r="I1380">
            <v>1444322535</v>
          </cell>
          <cell r="J1380">
            <v>1441730535</v>
          </cell>
          <cell r="K1380" t="b">
            <v>0</v>
          </cell>
          <cell r="L1380">
            <v>0</v>
          </cell>
          <cell r="M1380" t="b">
            <v>0</v>
          </cell>
          <cell r="N1380" t="str">
            <v>theater/musical</v>
          </cell>
          <cell r="O1380">
            <v>0</v>
          </cell>
          <cell r="P1380">
            <v>0</v>
          </cell>
        </row>
        <row r="1381">
          <cell r="B1381" t="str">
            <v>HEAL event - Selfless Acts of Love - Musical Extravaganza</v>
          </cell>
          <cell r="C1381" t="str">
            <v>An exploration of arts, dance, music and theater bought to you by a talented team of performing arts enthusiasts - a FUNdraising event</v>
          </cell>
          <cell r="D1381">
            <v>620</v>
          </cell>
          <cell r="E1381">
            <v>0</v>
          </cell>
          <cell r="F1381" t="str">
            <v>canceled</v>
          </cell>
          <cell r="G1381" t="str">
            <v>NZ</v>
          </cell>
          <cell r="H1381" t="str">
            <v>NZD</v>
          </cell>
          <cell r="I1381">
            <v>1422061200</v>
          </cell>
          <cell r="J1381">
            <v>1420244622</v>
          </cell>
          <cell r="K1381" t="b">
            <v>0</v>
          </cell>
          <cell r="L1381">
            <v>0</v>
          </cell>
          <cell r="M1381" t="b">
            <v>0</v>
          </cell>
          <cell r="N1381" t="str">
            <v>theater/musical</v>
          </cell>
          <cell r="O1381">
            <v>0</v>
          </cell>
          <cell r="P1381">
            <v>0</v>
          </cell>
        </row>
        <row r="1382">
          <cell r="B1382" t="str">
            <v>"Sweeney Todd" - NÃ¸rrebro Musicalteater (Canceled)</v>
          </cell>
          <cell r="C1382" t="str">
            <v>Det nystartede vÃ¦kstlagsteater NÃ¸rrebro Musicalteater's hÃ¥rrejsende opsÃ¦tning af horror-musicalen "Sweeney Todd"!</v>
          </cell>
          <cell r="D1382">
            <v>30000</v>
          </cell>
          <cell r="E1382">
            <v>0</v>
          </cell>
          <cell r="F1382" t="str">
            <v>canceled</v>
          </cell>
          <cell r="G1382" t="str">
            <v>DK</v>
          </cell>
          <cell r="H1382" t="str">
            <v>DKK</v>
          </cell>
          <cell r="I1382">
            <v>1472896800</v>
          </cell>
          <cell r="J1382">
            <v>1472804365</v>
          </cell>
          <cell r="K1382" t="b">
            <v>0</v>
          </cell>
          <cell r="L1382">
            <v>0</v>
          </cell>
          <cell r="M1382" t="b">
            <v>0</v>
          </cell>
          <cell r="N1382" t="str">
            <v>theater/musical</v>
          </cell>
          <cell r="O1382">
            <v>0</v>
          </cell>
          <cell r="P1382">
            <v>0</v>
          </cell>
        </row>
        <row r="1383">
          <cell r="B1383" t="str">
            <v>Drinking with Angelika - Marlowe Studio Canterbury May 2016</v>
          </cell>
          <cell r="C1383" t="str">
            <v>Hopefully a successful Campaign will bring this original musical back to the stage for performances on 26th, 27th and 28th May 2016.</v>
          </cell>
          <cell r="D1383">
            <v>3900</v>
          </cell>
          <cell r="E1383">
            <v>2059</v>
          </cell>
          <cell r="F1383" t="str">
            <v>canceled</v>
          </cell>
          <cell r="G1383" t="str">
            <v>GB</v>
          </cell>
          <cell r="H1383" t="str">
            <v>GBP</v>
          </cell>
          <cell r="I1383">
            <v>1454425128</v>
          </cell>
          <cell r="J1383">
            <v>1451833128</v>
          </cell>
          <cell r="K1383" t="b">
            <v>0</v>
          </cell>
          <cell r="L1383">
            <v>46</v>
          </cell>
          <cell r="M1383" t="b">
            <v>0</v>
          </cell>
          <cell r="N1383" t="str">
            <v>theater/musical</v>
          </cell>
          <cell r="O1383">
            <v>53</v>
          </cell>
          <cell r="P1383">
            <v>44.76</v>
          </cell>
        </row>
        <row r="1384">
          <cell r="B1384" t="str">
            <v>Does NY Heart Me? The Musical (Canceled)</v>
          </cell>
          <cell r="C1384" t="str">
            <v>Help us record the concept album and stage grand concerts with a fantastic cast and orchestra. Get your tickets, music and more!</v>
          </cell>
          <cell r="D1384">
            <v>25000</v>
          </cell>
          <cell r="E1384">
            <v>1241</v>
          </cell>
          <cell r="F1384" t="str">
            <v>canceled</v>
          </cell>
          <cell r="G1384" t="str">
            <v>US</v>
          </cell>
          <cell r="H1384" t="str">
            <v>USD</v>
          </cell>
          <cell r="I1384">
            <v>1481213752</v>
          </cell>
          <cell r="J1384">
            <v>1478621752</v>
          </cell>
          <cell r="K1384" t="b">
            <v>0</v>
          </cell>
          <cell r="L1384">
            <v>14</v>
          </cell>
          <cell r="M1384" t="b">
            <v>0</v>
          </cell>
          <cell r="N1384" t="str">
            <v>theater/musical</v>
          </cell>
          <cell r="O1384">
            <v>5</v>
          </cell>
          <cell r="P1384">
            <v>88.64</v>
          </cell>
        </row>
        <row r="1385">
          <cell r="B1385" t="str">
            <v>Boys In The Arts Scholarship Program (Canceled)</v>
          </cell>
          <cell r="C1385" t="str">
            <v>Encouraging young males to engage in vocational development in the art of musical theater and related dance classes.</v>
          </cell>
          <cell r="D1385">
            <v>18000</v>
          </cell>
          <cell r="E1385">
            <v>10</v>
          </cell>
          <cell r="F1385" t="str">
            <v>canceled</v>
          </cell>
          <cell r="G1385" t="str">
            <v>US</v>
          </cell>
          <cell r="H1385" t="str">
            <v>USD</v>
          </cell>
          <cell r="I1385">
            <v>1435636740</v>
          </cell>
          <cell r="J1385">
            <v>1433014746</v>
          </cell>
          <cell r="K1385" t="b">
            <v>0</v>
          </cell>
          <cell r="L1385">
            <v>1</v>
          </cell>
          <cell r="M1385" t="b">
            <v>0</v>
          </cell>
          <cell r="N1385" t="str">
            <v>theater/musical</v>
          </cell>
          <cell r="O1385">
            <v>0</v>
          </cell>
          <cell r="P1385">
            <v>10</v>
          </cell>
        </row>
        <row r="1386">
          <cell r="B1386" t="str">
            <v>Theatre 'Portable' Royal (Canceled)</v>
          </cell>
          <cell r="C1386" t="str">
            <v>Theatre â€˜Portableâ€™ Royal is a portable, fully working, 40 seater theatre which will tour the UK and beyond!</v>
          </cell>
          <cell r="D1386">
            <v>15000</v>
          </cell>
          <cell r="E1386">
            <v>0</v>
          </cell>
          <cell r="F1386" t="str">
            <v>canceled</v>
          </cell>
          <cell r="G1386" t="str">
            <v>GB</v>
          </cell>
          <cell r="H1386" t="str">
            <v>GBP</v>
          </cell>
          <cell r="I1386">
            <v>1422218396</v>
          </cell>
          <cell r="J1386">
            <v>1419626396</v>
          </cell>
          <cell r="K1386" t="b">
            <v>0</v>
          </cell>
          <cell r="L1386">
            <v>0</v>
          </cell>
          <cell r="M1386" t="b">
            <v>0</v>
          </cell>
          <cell r="N1386" t="str">
            <v>theater/musical</v>
          </cell>
          <cell r="O1386">
            <v>0</v>
          </cell>
          <cell r="P1386">
            <v>0</v>
          </cell>
        </row>
        <row r="1387">
          <cell r="B1387" t="str">
            <v>Thoroughly Modern Millie (Canceled)</v>
          </cell>
          <cell r="C1387" t="str">
            <v>With Russell Grant as Mrs Meers, this classic musical taps into London's Theatro Technis 1-25 October 2014 for its UK fringe premiere!</v>
          </cell>
          <cell r="D1387">
            <v>7500</v>
          </cell>
          <cell r="E1387">
            <v>980</v>
          </cell>
          <cell r="F1387" t="str">
            <v>canceled</v>
          </cell>
          <cell r="G1387" t="str">
            <v>GB</v>
          </cell>
          <cell r="H1387" t="str">
            <v>GBP</v>
          </cell>
          <cell r="I1387">
            <v>1406761200</v>
          </cell>
          <cell r="J1387">
            <v>1403724820</v>
          </cell>
          <cell r="K1387" t="b">
            <v>0</v>
          </cell>
          <cell r="L1387">
            <v>17</v>
          </cell>
          <cell r="M1387" t="b">
            <v>0</v>
          </cell>
          <cell r="N1387" t="str">
            <v>theater/musical</v>
          </cell>
          <cell r="O1387">
            <v>13</v>
          </cell>
          <cell r="P1387">
            <v>57.65</v>
          </cell>
        </row>
        <row r="1388">
          <cell r="B1388" t="str">
            <v>My Real Mother's Name is... (Canceled)</v>
          </cell>
          <cell r="C1388" t="str">
            <v>A musical journey coming to the Blue Venue at the 2017 Orlando Fringe Festival!</v>
          </cell>
          <cell r="D1388">
            <v>500</v>
          </cell>
          <cell r="E1388">
            <v>25</v>
          </cell>
          <cell r="F1388" t="str">
            <v>canceled</v>
          </cell>
          <cell r="G1388" t="str">
            <v>US</v>
          </cell>
          <cell r="H1388" t="str">
            <v>USD</v>
          </cell>
          <cell r="I1388">
            <v>1487550399</v>
          </cell>
          <cell r="J1388">
            <v>1484958399</v>
          </cell>
          <cell r="K1388" t="b">
            <v>0</v>
          </cell>
          <cell r="L1388">
            <v>1</v>
          </cell>
          <cell r="M1388" t="b">
            <v>0</v>
          </cell>
          <cell r="N1388" t="str">
            <v>theater/musical</v>
          </cell>
          <cell r="O1388">
            <v>5</v>
          </cell>
          <cell r="P1388">
            <v>25</v>
          </cell>
        </row>
        <row r="1389">
          <cell r="B1389" t="str">
            <v>Mephistopheles by R. Garth &amp; The S.O.L. (Canceled)</v>
          </cell>
          <cell r="C1389" t="str">
            <v>A musical vision of the Faust tale... how he signed his soul to the devil Mephistopheles to find Lori, the love of his life.</v>
          </cell>
          <cell r="D1389">
            <v>30000</v>
          </cell>
          <cell r="E1389">
            <v>0</v>
          </cell>
          <cell r="F1389" t="str">
            <v>canceled</v>
          </cell>
          <cell r="G1389" t="str">
            <v>AU</v>
          </cell>
          <cell r="H1389" t="str">
            <v>AUD</v>
          </cell>
          <cell r="I1389">
            <v>1454281380</v>
          </cell>
          <cell r="J1389">
            <v>1451950570</v>
          </cell>
          <cell r="K1389" t="b">
            <v>0</v>
          </cell>
          <cell r="L1389">
            <v>0</v>
          </cell>
          <cell r="M1389" t="b">
            <v>0</v>
          </cell>
          <cell r="N1389" t="str">
            <v>theater/musical</v>
          </cell>
          <cell r="O1389">
            <v>0</v>
          </cell>
          <cell r="P1389">
            <v>0</v>
          </cell>
        </row>
        <row r="1390">
          <cell r="B1390" t="str">
            <v>CAGED - A New Musical (Canceled)</v>
          </cell>
          <cell r="C1390" t="str">
            <v>CAGED - A New Musical is the story of One Passion, One Voice, One Dream. - One man's quest to become the woman he always wanted to be.</v>
          </cell>
          <cell r="D1390">
            <v>15000</v>
          </cell>
          <cell r="E1390">
            <v>0</v>
          </cell>
          <cell r="F1390" t="str">
            <v>canceled</v>
          </cell>
          <cell r="G1390" t="str">
            <v>GB</v>
          </cell>
          <cell r="H1390" t="str">
            <v>GBP</v>
          </cell>
          <cell r="I1390">
            <v>1409668069</v>
          </cell>
          <cell r="J1390">
            <v>1407076069</v>
          </cell>
          <cell r="K1390" t="b">
            <v>0</v>
          </cell>
          <cell r="L1390">
            <v>0</v>
          </cell>
          <cell r="M1390" t="b">
            <v>0</v>
          </cell>
          <cell r="N1390" t="str">
            <v>theater/musical</v>
          </cell>
          <cell r="O1390">
            <v>0</v>
          </cell>
          <cell r="P1390">
            <v>0</v>
          </cell>
        </row>
        <row r="1391">
          <cell r="B1391" t="str">
            <v>Alive Portrait Of Christ in Pembroke Township, IL (Canceled)</v>
          </cell>
          <cell r="C1391" t="str">
            <v>The Group M3 is striving to give one of the poorest towns in the country hope again this Easter Holiday.</v>
          </cell>
          <cell r="D1391">
            <v>10000</v>
          </cell>
          <cell r="E1391">
            <v>0</v>
          </cell>
          <cell r="F1391" t="str">
            <v>canceled</v>
          </cell>
          <cell r="G1391" t="str">
            <v>US</v>
          </cell>
          <cell r="H1391" t="str">
            <v>USD</v>
          </cell>
          <cell r="I1391">
            <v>1427479192</v>
          </cell>
          <cell r="J1391">
            <v>1425322792</v>
          </cell>
          <cell r="K1391" t="b">
            <v>0</v>
          </cell>
          <cell r="L1391">
            <v>0</v>
          </cell>
          <cell r="M1391" t="b">
            <v>0</v>
          </cell>
          <cell r="N1391" t="str">
            <v>theater/musical</v>
          </cell>
          <cell r="O1391">
            <v>0</v>
          </cell>
          <cell r="P1391">
            <v>0</v>
          </cell>
        </row>
        <row r="1392">
          <cell r="B1392" t="str">
            <v>THE SESSIONS - The Beatles at Abbey Road Studios (Canceled)</v>
          </cell>
          <cell r="C1392" t="str">
            <v>A LIVE musical spectacular theatrical experience of The Beatles recording sessions at Abbey Road Studios.</v>
          </cell>
          <cell r="D1392">
            <v>375000</v>
          </cell>
          <cell r="E1392">
            <v>0</v>
          </cell>
          <cell r="F1392" t="str">
            <v>canceled</v>
          </cell>
          <cell r="G1392" t="str">
            <v>US</v>
          </cell>
          <cell r="H1392" t="str">
            <v>USD</v>
          </cell>
          <cell r="I1392">
            <v>1462834191</v>
          </cell>
          <cell r="J1392">
            <v>1460242191</v>
          </cell>
          <cell r="K1392" t="b">
            <v>0</v>
          </cell>
          <cell r="L1392">
            <v>0</v>
          </cell>
          <cell r="M1392" t="b">
            <v>0</v>
          </cell>
          <cell r="N1392" t="str">
            <v>theater/musical</v>
          </cell>
          <cell r="O1392">
            <v>0</v>
          </cell>
          <cell r="P1392">
            <v>0</v>
          </cell>
        </row>
        <row r="1393">
          <cell r="B1393" t="str">
            <v>a (Canceled)</v>
          </cell>
          <cell r="C1393">
            <v>1</v>
          </cell>
          <cell r="D1393">
            <v>10000</v>
          </cell>
          <cell r="E1393">
            <v>0</v>
          </cell>
          <cell r="F1393" t="str">
            <v>canceled</v>
          </cell>
          <cell r="G1393" t="str">
            <v>AU</v>
          </cell>
          <cell r="H1393" t="str">
            <v>AUD</v>
          </cell>
          <cell r="I1393">
            <v>1418275702</v>
          </cell>
          <cell r="J1393">
            <v>1415683702</v>
          </cell>
          <cell r="K1393" t="b">
            <v>0</v>
          </cell>
          <cell r="L1393">
            <v>0</v>
          </cell>
          <cell r="M1393" t="b">
            <v>0</v>
          </cell>
          <cell r="N1393" t="str">
            <v>theater/musical</v>
          </cell>
          <cell r="O1393">
            <v>0</v>
          </cell>
          <cell r="P1393">
            <v>0</v>
          </cell>
        </row>
        <row r="1394">
          <cell r="B1394" t="str">
            <v>SUPER!: An Original Musical (KC Fringe 2015) (Canceled)</v>
          </cell>
          <cell r="C1394" t="str">
            <v>"SUPER!: An Original Musical" is an original work written by Ryan Hruza. This campaign is to fund the production and pay the cast/crew!</v>
          </cell>
          <cell r="D1394">
            <v>2000</v>
          </cell>
          <cell r="E1394">
            <v>35</v>
          </cell>
          <cell r="F1394" t="str">
            <v>canceled</v>
          </cell>
          <cell r="G1394" t="str">
            <v>US</v>
          </cell>
          <cell r="H1394" t="str">
            <v>USD</v>
          </cell>
          <cell r="I1394">
            <v>1430517600</v>
          </cell>
          <cell r="J1394">
            <v>1426538129</v>
          </cell>
          <cell r="K1394" t="b">
            <v>0</v>
          </cell>
          <cell r="L1394">
            <v>2</v>
          </cell>
          <cell r="M1394" t="b">
            <v>0</v>
          </cell>
          <cell r="N1394" t="str">
            <v>theater/musical</v>
          </cell>
          <cell r="O1394">
            <v>2</v>
          </cell>
          <cell r="P1394">
            <v>17.5</v>
          </cell>
        </row>
        <row r="1395">
          <cell r="B1395" t="str">
            <v>hap's- Whats the program?</v>
          </cell>
          <cell r="C1395" t="str">
            <v>There are so many dilemmas in life- what to do, where to go? 
Let us solve it - search our preference based entertainment calendar</v>
          </cell>
          <cell r="D1395">
            <v>15000</v>
          </cell>
          <cell r="E1395">
            <v>1</v>
          </cell>
          <cell r="F1395" t="str">
            <v>failed</v>
          </cell>
          <cell r="G1395" t="str">
            <v>US</v>
          </cell>
          <cell r="H1395" t="str">
            <v>USD</v>
          </cell>
          <cell r="I1395">
            <v>1423078606</v>
          </cell>
          <cell r="J1395">
            <v>1420486606</v>
          </cell>
          <cell r="K1395" t="b">
            <v>0</v>
          </cell>
          <cell r="L1395">
            <v>1</v>
          </cell>
          <cell r="M1395" t="b">
            <v>0</v>
          </cell>
          <cell r="N1395" t="str">
            <v>technology/web</v>
          </cell>
          <cell r="O1395">
            <v>0</v>
          </cell>
          <cell r="P1395">
            <v>1</v>
          </cell>
        </row>
        <row r="1396">
          <cell r="B1396" t="str">
            <v>Deviations</v>
          </cell>
          <cell r="C1396" t="str">
            <v>A website dedicated to local Kink Communities; to find others with matching interests and bring them together.</v>
          </cell>
          <cell r="D1396">
            <v>4500</v>
          </cell>
          <cell r="E1396">
            <v>25</v>
          </cell>
          <cell r="F1396" t="str">
            <v>failed</v>
          </cell>
          <cell r="G1396" t="str">
            <v>US</v>
          </cell>
          <cell r="H1396" t="str">
            <v>USD</v>
          </cell>
          <cell r="I1396">
            <v>1446080834</v>
          </cell>
          <cell r="J1396">
            <v>1443488834</v>
          </cell>
          <cell r="K1396" t="b">
            <v>0</v>
          </cell>
          <cell r="L1396">
            <v>1</v>
          </cell>
          <cell r="M1396" t="b">
            <v>0</v>
          </cell>
          <cell r="N1396" t="str">
            <v>technology/web</v>
          </cell>
          <cell r="O1396">
            <v>1</v>
          </cell>
          <cell r="P1396">
            <v>25</v>
          </cell>
        </row>
        <row r="1397">
          <cell r="B1397" t="str">
            <v>Chronicles - History by us, as we tell it, as we share it</v>
          </cell>
          <cell r="C1397" t="str">
            <v>The platform to record visual, audio and text memory of the common man - as we experienced history when it brushed us by</v>
          </cell>
          <cell r="D1397">
            <v>250000</v>
          </cell>
          <cell r="E1397">
            <v>1</v>
          </cell>
          <cell r="F1397" t="str">
            <v>failed</v>
          </cell>
          <cell r="G1397" t="str">
            <v>US</v>
          </cell>
          <cell r="H1397" t="str">
            <v>USD</v>
          </cell>
          <cell r="I1397">
            <v>1462293716</v>
          </cell>
          <cell r="J1397">
            <v>1457113316</v>
          </cell>
          <cell r="K1397" t="b">
            <v>0</v>
          </cell>
          <cell r="L1397">
            <v>1</v>
          </cell>
          <cell r="M1397" t="b">
            <v>0</v>
          </cell>
          <cell r="N1397" t="str">
            <v>technology/web</v>
          </cell>
          <cell r="O1397">
            <v>0</v>
          </cell>
          <cell r="P1397">
            <v>1</v>
          </cell>
        </row>
        <row r="1398">
          <cell r="B1398" t="str">
            <v>Allergy Friendly Restaurant Finder and Review Site</v>
          </cell>
          <cell r="C1398" t="str">
            <v>I want to make it easy for those with food allergies to know where they can safely, and happily eat out with friends and family.</v>
          </cell>
          <cell r="D1398">
            <v>22000</v>
          </cell>
          <cell r="E1398">
            <v>70</v>
          </cell>
          <cell r="F1398" t="str">
            <v>failed</v>
          </cell>
          <cell r="G1398" t="str">
            <v>AU</v>
          </cell>
          <cell r="H1398" t="str">
            <v>AUD</v>
          </cell>
          <cell r="I1398">
            <v>1414807962</v>
          </cell>
          <cell r="J1398">
            <v>1412215962</v>
          </cell>
          <cell r="K1398" t="b">
            <v>0</v>
          </cell>
          <cell r="L1398">
            <v>2</v>
          </cell>
          <cell r="M1398" t="b">
            <v>0</v>
          </cell>
          <cell r="N1398" t="str">
            <v>technology/web</v>
          </cell>
          <cell r="O1398">
            <v>0</v>
          </cell>
          <cell r="P1398">
            <v>35</v>
          </cell>
        </row>
        <row r="1399">
          <cell r="B1399" t="str">
            <v>Favowear - Shopping for your favorite clothes made simple</v>
          </cell>
          <cell r="C1399" t="str">
            <v>Do you have a favorite shirt? So does everyone else. Favowear is creating a platform to share the best clothes and shopping sources.</v>
          </cell>
          <cell r="D1399">
            <v>500</v>
          </cell>
          <cell r="E1399">
            <v>6</v>
          </cell>
          <cell r="F1399" t="str">
            <v>failed</v>
          </cell>
          <cell r="G1399" t="str">
            <v>US</v>
          </cell>
          <cell r="H1399" t="str">
            <v>USD</v>
          </cell>
          <cell r="I1399">
            <v>1467647160</v>
          </cell>
          <cell r="J1399">
            <v>1465055160</v>
          </cell>
          <cell r="K1399" t="b">
            <v>0</v>
          </cell>
          <cell r="L1399">
            <v>2</v>
          </cell>
          <cell r="M1399" t="b">
            <v>0</v>
          </cell>
          <cell r="N1399" t="str">
            <v>technology/web</v>
          </cell>
          <cell r="O1399">
            <v>1</v>
          </cell>
          <cell r="P1399">
            <v>3</v>
          </cell>
        </row>
        <row r="1400">
          <cell r="B1400" t="str">
            <v>Speedwapp - The best webdesign tool for Wordpress, Bootstrap</v>
          </cell>
          <cell r="C1400" t="str">
            <v>1st collaborative webdesign tool to create professional websites with WordPress, Bootstrap and other open source technologies.</v>
          </cell>
          <cell r="D1400">
            <v>50000</v>
          </cell>
          <cell r="E1400">
            <v>13692</v>
          </cell>
          <cell r="F1400" t="str">
            <v>failed</v>
          </cell>
          <cell r="G1400" t="str">
            <v>FR</v>
          </cell>
          <cell r="H1400" t="str">
            <v>EUR</v>
          </cell>
          <cell r="I1400">
            <v>1447600389</v>
          </cell>
          <cell r="J1400">
            <v>1444140789</v>
          </cell>
          <cell r="K1400" t="b">
            <v>0</v>
          </cell>
          <cell r="L1400">
            <v>34</v>
          </cell>
          <cell r="M1400" t="b">
            <v>0</v>
          </cell>
          <cell r="N1400" t="str">
            <v>technology/web</v>
          </cell>
          <cell r="O1400">
            <v>27</v>
          </cell>
          <cell r="P1400">
            <v>402.71</v>
          </cell>
        </row>
        <row r="1401">
          <cell r="B1401" t="str">
            <v>Lift Up Missions a Global Christian Online Platform</v>
          </cell>
          <cell r="C1401" t="str">
            <v>Build a Christian Network Platform to connect and collaborate projects, events, missions and support online to fulfill the call.</v>
          </cell>
          <cell r="D1401">
            <v>60000</v>
          </cell>
          <cell r="E1401">
            <v>52</v>
          </cell>
          <cell r="F1401" t="str">
            <v>failed</v>
          </cell>
          <cell r="G1401" t="str">
            <v>US</v>
          </cell>
          <cell r="H1401" t="str">
            <v>USD</v>
          </cell>
          <cell r="I1401">
            <v>1445097715</v>
          </cell>
          <cell r="J1401">
            <v>1441209715</v>
          </cell>
          <cell r="K1401" t="b">
            <v>0</v>
          </cell>
          <cell r="L1401">
            <v>2</v>
          </cell>
          <cell r="M1401" t="b">
            <v>0</v>
          </cell>
          <cell r="N1401" t="str">
            <v>technology/web</v>
          </cell>
          <cell r="O1401">
            <v>0</v>
          </cell>
          <cell r="P1401">
            <v>26</v>
          </cell>
        </row>
        <row r="1402">
          <cell r="B1402" t="str">
            <v>Secure Email and Document sharing</v>
          </cell>
          <cell r="C1402" t="str">
            <v>We are looking to build a secure email / document sharing system for companies needing to send sensitive information to clients.</v>
          </cell>
          <cell r="D1402">
            <v>7500</v>
          </cell>
          <cell r="E1402">
            <v>0</v>
          </cell>
          <cell r="F1402" t="str">
            <v>failed</v>
          </cell>
          <cell r="G1402" t="str">
            <v>GB</v>
          </cell>
          <cell r="H1402" t="str">
            <v>GBP</v>
          </cell>
          <cell r="I1402">
            <v>1455122564</v>
          </cell>
          <cell r="J1402">
            <v>1452530564</v>
          </cell>
          <cell r="K1402" t="b">
            <v>0</v>
          </cell>
          <cell r="L1402">
            <v>0</v>
          </cell>
          <cell r="M1402" t="b">
            <v>0</v>
          </cell>
          <cell r="N1402" t="str">
            <v>technology/web</v>
          </cell>
          <cell r="O1402">
            <v>0</v>
          </cell>
          <cell r="P1402">
            <v>0</v>
          </cell>
        </row>
        <row r="1403">
          <cell r="B1403" t="str">
            <v>Langwiser - video lessons with native speaking teachers</v>
          </cell>
          <cell r="C1403" t="str">
            <v>Teach your native language online or study a foreign language with native speaking teachers. Social Web service and apps.</v>
          </cell>
          <cell r="D1403">
            <v>10000</v>
          </cell>
          <cell r="E1403">
            <v>9</v>
          </cell>
          <cell r="F1403" t="str">
            <v>failed</v>
          </cell>
          <cell r="G1403" t="str">
            <v>GB</v>
          </cell>
          <cell r="H1403" t="str">
            <v>GBP</v>
          </cell>
          <cell r="I1403">
            <v>1446154848</v>
          </cell>
          <cell r="J1403">
            <v>1443562848</v>
          </cell>
          <cell r="K1403" t="b">
            <v>0</v>
          </cell>
          <cell r="L1403">
            <v>1</v>
          </cell>
          <cell r="M1403" t="b">
            <v>0</v>
          </cell>
          <cell r="N1403" t="str">
            <v>technology/web</v>
          </cell>
          <cell r="O1403">
            <v>0</v>
          </cell>
          <cell r="P1403">
            <v>9</v>
          </cell>
        </row>
        <row r="1404">
          <cell r="B1404" t="str">
            <v>Keyup.in - The gaming community that gives back.</v>
          </cell>
          <cell r="C1404" t="str">
            <v>The project idea came from game keys, gamers give out game keys on insecure forums and websites, we want to change that and make it fun</v>
          </cell>
          <cell r="D1404">
            <v>2500</v>
          </cell>
          <cell r="E1404">
            <v>68</v>
          </cell>
          <cell r="F1404" t="str">
            <v>failed</v>
          </cell>
          <cell r="G1404" t="str">
            <v>GB</v>
          </cell>
          <cell r="H1404" t="str">
            <v>GBP</v>
          </cell>
          <cell r="I1404">
            <v>1436368622</v>
          </cell>
          <cell r="J1404">
            <v>1433776622</v>
          </cell>
          <cell r="K1404" t="b">
            <v>0</v>
          </cell>
          <cell r="L1404">
            <v>8</v>
          </cell>
          <cell r="M1404" t="b">
            <v>0</v>
          </cell>
          <cell r="N1404" t="str">
            <v>technology/web</v>
          </cell>
          <cell r="O1404">
            <v>3</v>
          </cell>
          <cell r="P1404">
            <v>8.5</v>
          </cell>
        </row>
        <row r="1405">
          <cell r="B1405" t="str">
            <v>Business &amp; Event Directory in Kingston, Ontario</v>
          </cell>
          <cell r="C1405" t="str">
            <v>Help us shine the spotlight on our local businesses and contractors by providing a cost-effective ecommerce &amp; marketing platform</v>
          </cell>
          <cell r="D1405">
            <v>5000</v>
          </cell>
          <cell r="E1405">
            <v>35</v>
          </cell>
          <cell r="F1405" t="str">
            <v>failed</v>
          </cell>
          <cell r="G1405" t="str">
            <v>CA</v>
          </cell>
          <cell r="H1405" t="str">
            <v>CAD</v>
          </cell>
          <cell r="I1405">
            <v>1485838800</v>
          </cell>
          <cell r="J1405">
            <v>1484756245</v>
          </cell>
          <cell r="K1405" t="b">
            <v>0</v>
          </cell>
          <cell r="L1405">
            <v>4</v>
          </cell>
          <cell r="M1405" t="b">
            <v>0</v>
          </cell>
          <cell r="N1405" t="str">
            <v>technology/web</v>
          </cell>
          <cell r="O1405">
            <v>1</v>
          </cell>
          <cell r="P1405">
            <v>8.75</v>
          </cell>
        </row>
        <row r="1406">
          <cell r="B1406" t="str">
            <v>ALIBI X Nation - The Digital Black Wall Street</v>
          </cell>
          <cell r="C1406" t="str">
            <v>AX Nation's goal is to develop, highlight, and connect black business leaders across the diaspora with skilled software developers.</v>
          </cell>
          <cell r="D1406">
            <v>75000</v>
          </cell>
          <cell r="E1406">
            <v>3781</v>
          </cell>
          <cell r="F1406" t="str">
            <v>failed</v>
          </cell>
          <cell r="G1406" t="str">
            <v>US</v>
          </cell>
          <cell r="H1406" t="str">
            <v>USD</v>
          </cell>
          <cell r="I1406">
            <v>1438451580</v>
          </cell>
          <cell r="J1406">
            <v>1434609424</v>
          </cell>
          <cell r="K1406" t="b">
            <v>0</v>
          </cell>
          <cell r="L1406">
            <v>28</v>
          </cell>
          <cell r="M1406" t="b">
            <v>0</v>
          </cell>
          <cell r="N1406" t="str">
            <v>technology/web</v>
          </cell>
          <cell r="O1406">
            <v>5</v>
          </cell>
          <cell r="P1406">
            <v>135.04</v>
          </cell>
        </row>
        <row r="1407">
          <cell r="B1407" t="str">
            <v>Spinnable Social Media</v>
          </cell>
          <cell r="C1407" t="str">
            <v>Axoral is a 3d interactive social media interface, with the potential to be so much more, but we need your help!</v>
          </cell>
          <cell r="D1407">
            <v>45000</v>
          </cell>
          <cell r="E1407">
            <v>0</v>
          </cell>
          <cell r="F1407" t="str">
            <v>failed</v>
          </cell>
          <cell r="G1407" t="str">
            <v>CA</v>
          </cell>
          <cell r="H1407" t="str">
            <v>CAD</v>
          </cell>
          <cell r="I1407">
            <v>1452350896</v>
          </cell>
          <cell r="J1407">
            <v>1447166896</v>
          </cell>
          <cell r="K1407" t="b">
            <v>0</v>
          </cell>
          <cell r="L1407">
            <v>0</v>
          </cell>
          <cell r="M1407" t="b">
            <v>0</v>
          </cell>
          <cell r="N1407" t="str">
            <v>technology/web</v>
          </cell>
          <cell r="O1407">
            <v>0</v>
          </cell>
          <cell r="P1407">
            <v>0</v>
          </cell>
        </row>
        <row r="1408">
          <cell r="B1408" t="str">
            <v>sellorshopusa.com</v>
          </cell>
          <cell r="C1408" t="str">
            <v>Groundbreaking New Classifieds Website Grows Into Largest Nationwide Coverage By Turning Users Into Entrepreneurs</v>
          </cell>
          <cell r="D1408">
            <v>25000</v>
          </cell>
          <cell r="E1408">
            <v>123</v>
          </cell>
          <cell r="F1408" t="str">
            <v>failed</v>
          </cell>
          <cell r="G1408" t="str">
            <v>US</v>
          </cell>
          <cell r="H1408" t="str">
            <v>USD</v>
          </cell>
          <cell r="I1408">
            <v>1415988991</v>
          </cell>
          <cell r="J1408">
            <v>1413393391</v>
          </cell>
          <cell r="K1408" t="b">
            <v>0</v>
          </cell>
          <cell r="L1408">
            <v>6</v>
          </cell>
          <cell r="M1408" t="b">
            <v>0</v>
          </cell>
          <cell r="N1408" t="str">
            <v>technology/web</v>
          </cell>
          <cell r="O1408">
            <v>0</v>
          </cell>
          <cell r="P1408">
            <v>20.5</v>
          </cell>
        </row>
        <row r="1409">
          <cell r="B1409" t="str">
            <v>grplife, private social network for non-profit organizations</v>
          </cell>
          <cell r="C1409" t="str">
            <v>grplife helps non-profit and community groups engage their members while upholding an attitude of responsibility for their information</v>
          </cell>
          <cell r="D1409">
            <v>3870</v>
          </cell>
          <cell r="E1409">
            <v>1416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1413735972</v>
          </cell>
          <cell r="J1409">
            <v>1411143972</v>
          </cell>
          <cell r="K1409" t="b">
            <v>0</v>
          </cell>
          <cell r="L1409">
            <v>22</v>
          </cell>
          <cell r="M1409" t="b">
            <v>0</v>
          </cell>
          <cell r="N1409" t="str">
            <v>technology/web</v>
          </cell>
          <cell r="O1409">
            <v>37</v>
          </cell>
          <cell r="P1409">
            <v>64.36</v>
          </cell>
        </row>
        <row r="1410">
          <cell r="B1410" t="str">
            <v>Marketing campaign for Show-Skill.net website</v>
          </cell>
          <cell r="C1410" t="str">
            <v>Show-Skill.net helps to promote young football talents for free. It's the best place to show what you've got! Just post your videos :)</v>
          </cell>
          <cell r="D1410">
            <v>7500</v>
          </cell>
          <cell r="E1410">
            <v>0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1465720143</v>
          </cell>
          <cell r="J1410">
            <v>1463128143</v>
          </cell>
          <cell r="K1410" t="b">
            <v>0</v>
          </cell>
          <cell r="L1410">
            <v>0</v>
          </cell>
          <cell r="M1410" t="b">
            <v>0</v>
          </cell>
          <cell r="N1410" t="str">
            <v>technology/web</v>
          </cell>
          <cell r="O1410">
            <v>0</v>
          </cell>
          <cell r="P1410">
            <v>0</v>
          </cell>
        </row>
        <row r="1411">
          <cell r="B1411" t="str">
            <v>Braille Academy</v>
          </cell>
          <cell r="C1411" t="str">
            <v>An educational platform for learning Unified English Braille Code</v>
          </cell>
          <cell r="D1411">
            <v>8000</v>
          </cell>
          <cell r="E1411">
            <v>200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1452112717</v>
          </cell>
          <cell r="J1411">
            <v>1449520717</v>
          </cell>
          <cell r="K1411" t="b">
            <v>0</v>
          </cell>
          <cell r="L1411">
            <v>1</v>
          </cell>
          <cell r="M1411" t="b">
            <v>0</v>
          </cell>
          <cell r="N1411" t="str">
            <v>technology/web</v>
          </cell>
          <cell r="O1411">
            <v>3</v>
          </cell>
          <cell r="P1411">
            <v>200</v>
          </cell>
        </row>
        <row r="1412">
          <cell r="B1412" t="str">
            <v>Interactive Global Domestic Violence Platform</v>
          </cell>
          <cell r="C1412" t="str">
            <v>The world's first interactive global domestic violence platform which connects victims, NGO's, policy-makers and researchers.</v>
          </cell>
          <cell r="D1412">
            <v>150000</v>
          </cell>
          <cell r="E1412">
            <v>1366</v>
          </cell>
          <cell r="F1412" t="str">
            <v>failed</v>
          </cell>
          <cell r="G1412" t="str">
            <v>DE</v>
          </cell>
          <cell r="H1412" t="str">
            <v>EUR</v>
          </cell>
          <cell r="I1412">
            <v>1480721803</v>
          </cell>
          <cell r="J1412">
            <v>1478126203</v>
          </cell>
          <cell r="K1412" t="b">
            <v>0</v>
          </cell>
          <cell r="L1412">
            <v>20</v>
          </cell>
          <cell r="M1412" t="b">
            <v>0</v>
          </cell>
          <cell r="N1412" t="str">
            <v>technology/web</v>
          </cell>
          <cell r="O1412">
            <v>1</v>
          </cell>
          <cell r="P1412">
            <v>68.3</v>
          </cell>
        </row>
        <row r="1413">
          <cell r="B1413" t="str">
            <v>Southwest Louisville Online A Local Social Network</v>
          </cell>
          <cell r="C1413" t="str">
            <v>A community website with news, classifieds, photo albums, business reviews and a calendar for the local community to share.</v>
          </cell>
          <cell r="D1413">
            <v>750</v>
          </cell>
          <cell r="E1413">
            <v>0</v>
          </cell>
          <cell r="F1413" t="str">
            <v>failed</v>
          </cell>
          <cell r="G1413" t="str">
            <v>US</v>
          </cell>
          <cell r="H1413" t="str">
            <v>USD</v>
          </cell>
          <cell r="I1413">
            <v>1427227905</v>
          </cell>
          <cell r="J1413">
            <v>1424639505</v>
          </cell>
          <cell r="K1413" t="b">
            <v>0</v>
          </cell>
          <cell r="L1413">
            <v>0</v>
          </cell>
          <cell r="M1413" t="b">
            <v>0</v>
          </cell>
          <cell r="N1413" t="str">
            <v>technology/web</v>
          </cell>
          <cell r="O1413">
            <v>0</v>
          </cell>
          <cell r="P1413">
            <v>0</v>
          </cell>
        </row>
        <row r="1414">
          <cell r="B1414" t="str">
            <v>MADE online media platform for artists and creatives</v>
          </cell>
          <cell r="C1414" t="str">
            <v>The words most comprehensive platform for creatives &amp; artists. Develop &amp; showcase user talent &amp; link them to business &amp; brands globally</v>
          </cell>
          <cell r="D1414">
            <v>240000</v>
          </cell>
          <cell r="E1414">
            <v>50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1449989260</v>
          </cell>
          <cell r="J1414">
            <v>1447397260</v>
          </cell>
          <cell r="K1414" t="b">
            <v>0</v>
          </cell>
          <cell r="L1414">
            <v>1</v>
          </cell>
          <cell r="M1414" t="b">
            <v>0</v>
          </cell>
          <cell r="N1414" t="str">
            <v>technology/web</v>
          </cell>
          <cell r="O1414">
            <v>0</v>
          </cell>
          <cell r="P1414">
            <v>50</v>
          </cell>
        </row>
        <row r="1415">
          <cell r="B1415" t="str">
            <v>DOWNLOAD THE INTERNET,....</v>
          </cell>
          <cell r="C1415" t="str">
            <v>In the future the possibility exists that the internet it's self could be felled, we have world seed banks, it's time for a net bank,..</v>
          </cell>
          <cell r="D1415">
            <v>100000</v>
          </cell>
          <cell r="E1415">
            <v>12</v>
          </cell>
          <cell r="F1415" t="str">
            <v>failed</v>
          </cell>
          <cell r="G1415" t="str">
            <v>CA</v>
          </cell>
          <cell r="H1415" t="str">
            <v>CAD</v>
          </cell>
          <cell r="I1415">
            <v>1418841045</v>
          </cell>
          <cell r="J1415">
            <v>1416249045</v>
          </cell>
          <cell r="K1415" t="b">
            <v>0</v>
          </cell>
          <cell r="L1415">
            <v>3</v>
          </cell>
          <cell r="M1415" t="b">
            <v>0</v>
          </cell>
          <cell r="N1415" t="str">
            <v>technology/web</v>
          </cell>
          <cell r="O1415">
            <v>0</v>
          </cell>
          <cell r="P1415">
            <v>4</v>
          </cell>
        </row>
        <row r="1416">
          <cell r="B1416" t="str">
            <v>CheckMate Careers</v>
          </cell>
          <cell r="C1416" t="str">
            <v>A marketplace for talent and employers to match. Using intuitive technology we match &amp; place talent with the best career position.</v>
          </cell>
          <cell r="D1416">
            <v>15000</v>
          </cell>
          <cell r="E1416">
            <v>55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1445874513</v>
          </cell>
          <cell r="J1416">
            <v>1442850513</v>
          </cell>
          <cell r="K1416" t="b">
            <v>0</v>
          </cell>
          <cell r="L1416">
            <v>2</v>
          </cell>
          <cell r="M1416" t="b">
            <v>0</v>
          </cell>
          <cell r="N1416" t="str">
            <v>technology/web</v>
          </cell>
          <cell r="O1416">
            <v>0</v>
          </cell>
          <cell r="P1416">
            <v>27.5</v>
          </cell>
        </row>
        <row r="1417">
          <cell r="B1417" t="str">
            <v>International/Domestic Student room platform</v>
          </cell>
          <cell r="C1417" t="str">
            <v>i would like to develop an international free platform for domestic and international students to find accomodation in all countries</v>
          </cell>
          <cell r="D1417">
            <v>50000</v>
          </cell>
          <cell r="E1417">
            <v>0</v>
          </cell>
          <cell r="F1417" t="str">
            <v>failed</v>
          </cell>
          <cell r="G1417" t="str">
            <v>NL</v>
          </cell>
          <cell r="H1417" t="str">
            <v>EUR</v>
          </cell>
          <cell r="I1417">
            <v>1482052815</v>
          </cell>
          <cell r="J1417">
            <v>1479460815</v>
          </cell>
          <cell r="K1417" t="b">
            <v>0</v>
          </cell>
          <cell r="L1417">
            <v>0</v>
          </cell>
          <cell r="M1417" t="b">
            <v>0</v>
          </cell>
          <cell r="N1417" t="str">
            <v>technology/web</v>
          </cell>
          <cell r="O1417">
            <v>0</v>
          </cell>
          <cell r="P1417">
            <v>0</v>
          </cell>
        </row>
        <row r="1418">
          <cell r="B1418" t="str">
            <v>time-care.com - Helping People Remember The Simple Things</v>
          </cell>
          <cell r="C1418" t="str">
            <v>I want to help people who have trouble remembering the simple things in life, like what day it is and what they need to do today.</v>
          </cell>
          <cell r="D1418">
            <v>75000</v>
          </cell>
          <cell r="E1418">
            <v>68</v>
          </cell>
          <cell r="F1418" t="str">
            <v>failed</v>
          </cell>
          <cell r="G1418" t="str">
            <v>AU</v>
          </cell>
          <cell r="H1418" t="str">
            <v>AUD</v>
          </cell>
          <cell r="I1418">
            <v>1424137247</v>
          </cell>
          <cell r="J1418">
            <v>1421545247</v>
          </cell>
          <cell r="K1418" t="b">
            <v>0</v>
          </cell>
          <cell r="L1418">
            <v>2</v>
          </cell>
          <cell r="M1418" t="b">
            <v>0</v>
          </cell>
          <cell r="N1418" t="str">
            <v>technology/web</v>
          </cell>
          <cell r="O1418">
            <v>0</v>
          </cell>
          <cell r="P1418">
            <v>34</v>
          </cell>
        </row>
        <row r="1419">
          <cell r="B1419" t="str">
            <v>TOC TOC TROC</v>
          </cell>
          <cell r="C1419" t="str">
            <v>Plateforme de troc gratuit et d'Ã©changes en tous genres par nature. Mieux s'entraider, Ã©changer, de donner, louer ou vendre Ã  distance.</v>
          </cell>
          <cell r="D1419">
            <v>18000</v>
          </cell>
          <cell r="E1419">
            <v>1</v>
          </cell>
          <cell r="F1419" t="str">
            <v>failed</v>
          </cell>
          <cell r="G1419" t="str">
            <v>FR</v>
          </cell>
          <cell r="H1419" t="str">
            <v>EUR</v>
          </cell>
          <cell r="I1419">
            <v>1457822275</v>
          </cell>
          <cell r="J1419">
            <v>1455230275</v>
          </cell>
          <cell r="K1419" t="b">
            <v>0</v>
          </cell>
          <cell r="L1419">
            <v>1</v>
          </cell>
          <cell r="M1419" t="b">
            <v>0</v>
          </cell>
          <cell r="N1419" t="str">
            <v>technology/web</v>
          </cell>
          <cell r="O1419">
            <v>0</v>
          </cell>
          <cell r="P1419">
            <v>1</v>
          </cell>
        </row>
        <row r="1420">
          <cell r="B1420" t="str">
            <v>EasyLearnings</v>
          </cell>
          <cell r="C1420" t="str">
            <v>Our objective is to provide a platform which helps teachers to provide courses to leaners in wide range of locations including Africa.</v>
          </cell>
          <cell r="D1420">
            <v>25000</v>
          </cell>
          <cell r="E1420">
            <v>0</v>
          </cell>
          <cell r="F1420" t="str">
            <v>failed</v>
          </cell>
          <cell r="G1420" t="str">
            <v>GB</v>
          </cell>
          <cell r="H1420" t="str">
            <v>GBP</v>
          </cell>
          <cell r="I1420">
            <v>1436554249</v>
          </cell>
          <cell r="J1420">
            <v>1433962249</v>
          </cell>
          <cell r="K1420" t="b">
            <v>0</v>
          </cell>
          <cell r="L1420">
            <v>0</v>
          </cell>
          <cell r="M1420" t="b">
            <v>0</v>
          </cell>
          <cell r="N1420" t="str">
            <v>technology/web</v>
          </cell>
          <cell r="O1420">
            <v>0</v>
          </cell>
          <cell r="P1420">
            <v>0</v>
          </cell>
        </row>
        <row r="1421">
          <cell r="B1421" t="str">
            <v>RummageCity.com - Rummage sailing made easy!</v>
          </cell>
          <cell r="C1421" t="str">
            <v>I am creating a website that will make it easier for people to promote or find rummage sales utilizing the power of Google Maps</v>
          </cell>
          <cell r="D1421">
            <v>5000</v>
          </cell>
          <cell r="E1421">
            <v>1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1468513533</v>
          </cell>
          <cell r="J1421">
            <v>1465921533</v>
          </cell>
          <cell r="K1421" t="b">
            <v>0</v>
          </cell>
          <cell r="L1421">
            <v>1</v>
          </cell>
          <cell r="M1421" t="b">
            <v>0</v>
          </cell>
          <cell r="N1421" t="str">
            <v>technology/web</v>
          </cell>
          <cell r="O1421">
            <v>0</v>
          </cell>
          <cell r="P1421">
            <v>1</v>
          </cell>
        </row>
        <row r="1422">
          <cell r="B1422" t="str">
            <v>UnimeTV - Revolutionizing Anime</v>
          </cell>
          <cell r="C1422" t="str">
            <v>UnimeTV's goal to revolutionize the way anime lovers interact with one another. Connect with others around the globe like never before!</v>
          </cell>
          <cell r="D1422">
            <v>10000</v>
          </cell>
          <cell r="E1422">
            <v>0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1420143194</v>
          </cell>
          <cell r="J1422">
            <v>1417551194</v>
          </cell>
          <cell r="K1422" t="b">
            <v>0</v>
          </cell>
          <cell r="L1422">
            <v>0</v>
          </cell>
          <cell r="M1422" t="b">
            <v>0</v>
          </cell>
          <cell r="N1422" t="str">
            <v>technology/web</v>
          </cell>
          <cell r="O1422">
            <v>0</v>
          </cell>
          <cell r="P1422">
            <v>0</v>
          </cell>
        </row>
        <row r="1423">
          <cell r="B1423" t="str">
            <v>Planet Snow Kids - an online global family of snow lovers.</v>
          </cell>
          <cell r="C1423" t="str">
            <v>A million snow lovers from all over the planet, connected to each other with a common goal. "To have the best snow experiences 
ever."</v>
          </cell>
          <cell r="D1423">
            <v>24500</v>
          </cell>
          <cell r="E1423">
            <v>245</v>
          </cell>
          <cell r="F1423" t="str">
            <v>failed</v>
          </cell>
          <cell r="G1423" t="str">
            <v>NZ</v>
          </cell>
          <cell r="H1423" t="str">
            <v>NZD</v>
          </cell>
          <cell r="I1423">
            <v>1452942000</v>
          </cell>
          <cell r="J1423">
            <v>1449785223</v>
          </cell>
          <cell r="K1423" t="b">
            <v>0</v>
          </cell>
          <cell r="L1423">
            <v>5</v>
          </cell>
          <cell r="M1423" t="b">
            <v>0</v>
          </cell>
          <cell r="N1423" t="str">
            <v>technology/web</v>
          </cell>
          <cell r="O1423">
            <v>1</v>
          </cell>
          <cell r="P1423">
            <v>49</v>
          </cell>
        </row>
        <row r="1424">
          <cell r="B1424" t="str">
            <v>Mioti</v>
          </cell>
          <cell r="C1424" t="str">
            <v>Mioti is an indie game marketplace that doubles as a community for developers to join networks and discuss projects.</v>
          </cell>
          <cell r="D1424">
            <v>2500</v>
          </cell>
          <cell r="E1424">
            <v>20</v>
          </cell>
          <cell r="F1424" t="str">
            <v>failed</v>
          </cell>
          <cell r="G1424" t="str">
            <v>CA</v>
          </cell>
          <cell r="H1424" t="str">
            <v>CAD</v>
          </cell>
          <cell r="I1424">
            <v>1451679612</v>
          </cell>
          <cell r="J1424">
            <v>1449087612</v>
          </cell>
          <cell r="K1424" t="b">
            <v>0</v>
          </cell>
          <cell r="L1424">
            <v>1</v>
          </cell>
          <cell r="M1424" t="b">
            <v>0</v>
          </cell>
          <cell r="N1424" t="str">
            <v>technology/web</v>
          </cell>
          <cell r="O1424">
            <v>1</v>
          </cell>
          <cell r="P1424">
            <v>20</v>
          </cell>
        </row>
        <row r="1425">
          <cell r="B1425" t="str">
            <v>Relaunching in May</v>
          </cell>
          <cell r="C1425" t="str">
            <v>Humans have AM/FM/Satellite radio, kids have radio Disney, pets have DogCatRadio.</v>
          </cell>
          <cell r="D1425">
            <v>85000</v>
          </cell>
          <cell r="E1425">
            <v>142</v>
          </cell>
          <cell r="F1425" t="str">
            <v>failed</v>
          </cell>
          <cell r="G1425" t="str">
            <v>US</v>
          </cell>
          <cell r="H1425" t="str">
            <v>USD</v>
          </cell>
          <cell r="I1425">
            <v>1455822569</v>
          </cell>
          <cell r="J1425">
            <v>1453230569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technology/web</v>
          </cell>
          <cell r="O1425">
            <v>0</v>
          </cell>
          <cell r="P1425">
            <v>142</v>
          </cell>
        </row>
        <row r="1426">
          <cell r="B1426" t="str">
            <v>Snag-A-Slip</v>
          </cell>
          <cell r="C1426" t="str">
            <v>Snag-A-Slip is an online platform that connects boaters with awesome marinas and available boat slips so that they can book with ease.</v>
          </cell>
          <cell r="D1426">
            <v>25000</v>
          </cell>
          <cell r="E1426">
            <v>106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1437969540</v>
          </cell>
          <cell r="J1426">
            <v>1436297723</v>
          </cell>
          <cell r="K1426" t="b">
            <v>0</v>
          </cell>
          <cell r="L1426">
            <v>2</v>
          </cell>
          <cell r="M1426" t="b">
            <v>0</v>
          </cell>
          <cell r="N1426" t="str">
            <v>technology/web</v>
          </cell>
          <cell r="O1426">
            <v>0</v>
          </cell>
          <cell r="P1426">
            <v>53</v>
          </cell>
        </row>
        <row r="1427">
          <cell r="B1427" t="str">
            <v>FairwayJockey.com Custom Golf Equipment</v>
          </cell>
          <cell r="C1427" t="str">
            <v>FairwayJockey.com is a web platform to make high quality custom tour golf equipment available at a lower cost to the consumer.</v>
          </cell>
          <cell r="D1427">
            <v>2500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1446660688</v>
          </cell>
          <cell r="J1427">
            <v>1444065088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technology/web</v>
          </cell>
          <cell r="O1427">
            <v>0</v>
          </cell>
          <cell r="P1427">
            <v>0</v>
          </cell>
        </row>
        <row r="1428">
          <cell r="B1428" t="str">
            <v>Welcome to the Future! "UMEOS" the Internet's You, Me, O.S.</v>
          </cell>
          <cell r="C1428" t="str">
            <v>Dive into 3D fractal star fields of web browsing, social networking, and project/contact management. Your YOUniverse of data #UMEOS</v>
          </cell>
          <cell r="D1428">
            <v>88888</v>
          </cell>
          <cell r="E1428">
            <v>346</v>
          </cell>
          <cell r="F1428" t="str">
            <v>failed</v>
          </cell>
          <cell r="G1428" t="str">
            <v>US</v>
          </cell>
          <cell r="H1428" t="str">
            <v>USD</v>
          </cell>
          <cell r="I1428">
            <v>1421543520</v>
          </cell>
          <cell r="J1428">
            <v>1416445931</v>
          </cell>
          <cell r="K1428" t="b">
            <v>0</v>
          </cell>
          <cell r="L1428">
            <v>9</v>
          </cell>
          <cell r="M1428" t="b">
            <v>0</v>
          </cell>
          <cell r="N1428" t="str">
            <v>technology/web</v>
          </cell>
          <cell r="O1428">
            <v>0</v>
          </cell>
          <cell r="P1428">
            <v>38.44</v>
          </cell>
        </row>
        <row r="1429">
          <cell r="B1429" t="str">
            <v>Unity, A Content Creators Toolkit</v>
          </cell>
          <cell r="C1429" t="str">
            <v>Grow your YouTube channel and increase your audience by allowing multi uploads, shares and interaction from a single simple interface.</v>
          </cell>
          <cell r="D1429">
            <v>11180</v>
          </cell>
          <cell r="E1429">
            <v>80</v>
          </cell>
          <cell r="F1429" t="str">
            <v>failed</v>
          </cell>
          <cell r="G1429" t="str">
            <v>GB</v>
          </cell>
          <cell r="H1429" t="str">
            <v>GBP</v>
          </cell>
          <cell r="I1429">
            <v>1476873507</v>
          </cell>
          <cell r="J1429">
            <v>1474281507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technology/web</v>
          </cell>
          <cell r="O1429">
            <v>1</v>
          </cell>
          <cell r="P1429">
            <v>20</v>
          </cell>
        </row>
        <row r="1430">
          <cell r="B1430" t="str">
            <v>Uscore - Am PC spielerisch forschen und dafÃ¼r belohnt werden</v>
          </cell>
          <cell r="C1430" t="str">
            <v>Wird der PC nicht genutzt, belohnt Gridcoin Rechenleistung fÃ¼r wissenschaftlichen Fortschritt - Uscore macht diese Forschung zum Spiel!</v>
          </cell>
          <cell r="D1430">
            <v>60000</v>
          </cell>
          <cell r="E1430">
            <v>259</v>
          </cell>
          <cell r="F1430" t="str">
            <v>failed</v>
          </cell>
          <cell r="G1430" t="str">
            <v>DE</v>
          </cell>
          <cell r="H1430" t="str">
            <v>EUR</v>
          </cell>
          <cell r="I1430">
            <v>1434213443</v>
          </cell>
          <cell r="J1430">
            <v>1431621443</v>
          </cell>
          <cell r="K1430" t="b">
            <v>0</v>
          </cell>
          <cell r="L1430">
            <v>4</v>
          </cell>
          <cell r="M1430" t="b">
            <v>0</v>
          </cell>
          <cell r="N1430" t="str">
            <v>technology/web</v>
          </cell>
          <cell r="O1430">
            <v>0</v>
          </cell>
          <cell r="P1430">
            <v>64.75</v>
          </cell>
        </row>
        <row r="1431">
          <cell r="B1431" t="str">
            <v>Uthtopia</v>
          </cell>
          <cell r="C1431" t="str">
            <v>UthTopia Is a social media organization that believes in positive online usage, youth mentorship, and youth empowerment.</v>
          </cell>
          <cell r="D1431">
            <v>80000</v>
          </cell>
          <cell r="E1431">
            <v>1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1427537952</v>
          </cell>
          <cell r="J1431">
            <v>1422357552</v>
          </cell>
          <cell r="K1431" t="b">
            <v>0</v>
          </cell>
          <cell r="L1431">
            <v>1</v>
          </cell>
          <cell r="M1431" t="b">
            <v>0</v>
          </cell>
          <cell r="N1431" t="str">
            <v>technology/web</v>
          </cell>
          <cell r="O1431">
            <v>0</v>
          </cell>
          <cell r="P1431">
            <v>1</v>
          </cell>
        </row>
        <row r="1432">
          <cell r="B1432" t="str">
            <v>everydayrelay</v>
          </cell>
          <cell r="C1432" t="str">
            <v>Emails are one of pervasively used mode of communication today. However, emails can be personal and sometimes discretion is needed.</v>
          </cell>
          <cell r="D1432">
            <v>5000</v>
          </cell>
          <cell r="E1432">
            <v>10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1463753302</v>
          </cell>
          <cell r="J1432">
            <v>1458569302</v>
          </cell>
          <cell r="K1432" t="b">
            <v>0</v>
          </cell>
          <cell r="L1432">
            <v>1</v>
          </cell>
          <cell r="M1432" t="b">
            <v>0</v>
          </cell>
          <cell r="N1432" t="str">
            <v>technology/web</v>
          </cell>
          <cell r="O1432">
            <v>0</v>
          </cell>
          <cell r="P1432">
            <v>10</v>
          </cell>
        </row>
        <row r="1433">
          <cell r="B1433" t="str">
            <v>weBuy Crowdsourced Shopping</v>
          </cell>
          <cell r="C1433" t="str">
            <v>weBuy trade built on technology and Crowd Sourced Power</v>
          </cell>
          <cell r="D1433">
            <v>125000</v>
          </cell>
          <cell r="E1433">
            <v>14</v>
          </cell>
          <cell r="F1433" t="str">
            <v>failed</v>
          </cell>
          <cell r="G1433" t="str">
            <v>GB</v>
          </cell>
          <cell r="H1433" t="str">
            <v>GBP</v>
          </cell>
          <cell r="I1433">
            <v>1441633993</v>
          </cell>
          <cell r="J1433">
            <v>1439560393</v>
          </cell>
          <cell r="K1433" t="b">
            <v>0</v>
          </cell>
          <cell r="L1433">
            <v>7</v>
          </cell>
          <cell r="M1433" t="b">
            <v>0</v>
          </cell>
          <cell r="N1433" t="str">
            <v>technology/web</v>
          </cell>
          <cell r="O1433">
            <v>0</v>
          </cell>
          <cell r="P1433">
            <v>2</v>
          </cell>
        </row>
        <row r="1434">
          <cell r="B1434" t="str">
            <v>Course: Learn Cryptography</v>
          </cell>
          <cell r="C1434" t="str">
            <v>Learn classic and public key cryptography with a full proof-of-concept system in JavaScript.</v>
          </cell>
          <cell r="D1434">
            <v>12000</v>
          </cell>
          <cell r="E1434">
            <v>175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1419539223</v>
          </cell>
          <cell r="J1434">
            <v>1416947223</v>
          </cell>
          <cell r="K1434" t="b">
            <v>0</v>
          </cell>
          <cell r="L1434">
            <v>5</v>
          </cell>
          <cell r="M1434" t="b">
            <v>0</v>
          </cell>
          <cell r="N1434" t="str">
            <v>technology/web</v>
          </cell>
          <cell r="O1434">
            <v>1</v>
          </cell>
          <cell r="P1434">
            <v>35</v>
          </cell>
        </row>
        <row r="1435">
          <cell r="B1435" t="str">
            <v>Talented Minds â­ï¸</v>
          </cell>
          <cell r="C1435" t="str">
            <v>I Want To Create A Website That Helps Young Inventors Of Today Broadcast Their Talents &amp; Help Get The Reconigition They Deserve</v>
          </cell>
          <cell r="D1435">
            <v>3000</v>
          </cell>
          <cell r="E1435">
            <v>1</v>
          </cell>
          <cell r="F1435" t="str">
            <v>failed</v>
          </cell>
          <cell r="G1435" t="str">
            <v>US</v>
          </cell>
          <cell r="H1435" t="str">
            <v>USD</v>
          </cell>
          <cell r="I1435">
            <v>1474580867</v>
          </cell>
          <cell r="J1435">
            <v>1471988867</v>
          </cell>
          <cell r="K1435" t="b">
            <v>0</v>
          </cell>
          <cell r="L1435">
            <v>1</v>
          </cell>
          <cell r="M1435" t="b">
            <v>0</v>
          </cell>
          <cell r="N1435" t="str">
            <v>technology/web</v>
          </cell>
          <cell r="O1435">
            <v>0</v>
          </cell>
          <cell r="P1435">
            <v>1</v>
          </cell>
        </row>
        <row r="1436">
          <cell r="B1436" t="str">
            <v>A Poets Domain</v>
          </cell>
          <cell r="C1436" t="str">
            <v>Help me raise funds so that I can be able to give passionate young poets a chance to earn money weekly for their writing &amp; spoken word.</v>
          </cell>
          <cell r="D1436">
            <v>400</v>
          </cell>
          <cell r="E1436">
            <v>0</v>
          </cell>
          <cell r="F1436" t="str">
            <v>failed</v>
          </cell>
          <cell r="G1436" t="str">
            <v>US</v>
          </cell>
          <cell r="H1436" t="str">
            <v>USD</v>
          </cell>
          <cell r="I1436">
            <v>1438474704</v>
          </cell>
          <cell r="J1436">
            <v>1435882704</v>
          </cell>
          <cell r="K1436" t="b">
            <v>0</v>
          </cell>
          <cell r="L1436">
            <v>0</v>
          </cell>
          <cell r="M1436" t="b">
            <v>0</v>
          </cell>
          <cell r="N1436" t="str">
            <v>technology/web</v>
          </cell>
          <cell r="O1436">
            <v>0</v>
          </cell>
          <cell r="P1436">
            <v>0</v>
          </cell>
        </row>
        <row r="1437">
          <cell r="B1437" t="str">
            <v>"We the People..."</v>
          </cell>
          <cell r="C1437" t="str">
            <v>A community-driven online system which promotes self-governance.  Level up by adding content; civic agendas and private associations.</v>
          </cell>
          <cell r="D1437">
            <v>100000</v>
          </cell>
          <cell r="E1437">
            <v>0</v>
          </cell>
          <cell r="F1437" t="str">
            <v>failed</v>
          </cell>
          <cell r="G1437" t="str">
            <v>US</v>
          </cell>
          <cell r="H1437" t="str">
            <v>USD</v>
          </cell>
          <cell r="I1437">
            <v>1426442400</v>
          </cell>
          <cell r="J1437">
            <v>1424454319</v>
          </cell>
          <cell r="K1437" t="b">
            <v>0</v>
          </cell>
          <cell r="L1437">
            <v>0</v>
          </cell>
          <cell r="M1437" t="b">
            <v>0</v>
          </cell>
          <cell r="N1437" t="str">
            <v>technology/web</v>
          </cell>
          <cell r="O1437">
            <v>0</v>
          </cell>
          <cell r="P1437">
            <v>0</v>
          </cell>
        </row>
        <row r="1438">
          <cell r="B1438" t="str">
            <v>HackersArchive.com</v>
          </cell>
          <cell r="C1438" t="str">
            <v>HackersArchive.com will help rid the web of viruses and scams found everywhere else you look!</v>
          </cell>
          <cell r="D1438">
            <v>9000</v>
          </cell>
          <cell r="E1438">
            <v>1</v>
          </cell>
          <cell r="F1438" t="str">
            <v>failed</v>
          </cell>
          <cell r="G1438" t="str">
            <v>US</v>
          </cell>
          <cell r="H1438" t="str">
            <v>USD</v>
          </cell>
          <cell r="I1438">
            <v>1426800687</v>
          </cell>
          <cell r="J1438">
            <v>1424212287</v>
          </cell>
          <cell r="K1438" t="b">
            <v>0</v>
          </cell>
          <cell r="L1438">
            <v>1</v>
          </cell>
          <cell r="M1438" t="b">
            <v>0</v>
          </cell>
          <cell r="N1438" t="str">
            <v>technology/web</v>
          </cell>
          <cell r="O1438">
            <v>0</v>
          </cell>
          <cell r="P1438">
            <v>1</v>
          </cell>
        </row>
        <row r="1439">
          <cell r="B1439" t="str">
            <v>scriptCall - The Personal Presentation Platform</v>
          </cell>
          <cell r="C1439" t="str">
            <v>Script Call takes your presentation from the wall to your audience; from your device to theirs.</v>
          </cell>
          <cell r="D1439">
            <v>1000</v>
          </cell>
          <cell r="E1439">
            <v>10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1426522316</v>
          </cell>
          <cell r="J1439">
            <v>1423933916</v>
          </cell>
          <cell r="K1439" t="b">
            <v>0</v>
          </cell>
          <cell r="L1439">
            <v>2</v>
          </cell>
          <cell r="M1439" t="b">
            <v>0</v>
          </cell>
          <cell r="N1439" t="str">
            <v>technology/web</v>
          </cell>
          <cell r="O1439">
            <v>1</v>
          </cell>
          <cell r="P1439">
            <v>5</v>
          </cell>
        </row>
        <row r="1440">
          <cell r="B1440" t="str">
            <v>Link Card</v>
          </cell>
          <cell r="C1440" t="str">
            <v>SAVE UP TO 40% WHEN YOU SPEND!
PRE-ORDER YOUR LINK CARD TODAY</v>
          </cell>
          <cell r="D1440">
            <v>9000</v>
          </cell>
          <cell r="E1440">
            <v>0</v>
          </cell>
          <cell r="F1440" t="str">
            <v>failed</v>
          </cell>
          <cell r="G1440" t="str">
            <v>GB</v>
          </cell>
          <cell r="H1440" t="str">
            <v>GBP</v>
          </cell>
          <cell r="I1440">
            <v>1448928000</v>
          </cell>
          <cell r="J1440">
            <v>1444123377</v>
          </cell>
          <cell r="K1440" t="b">
            <v>0</v>
          </cell>
          <cell r="L1440">
            <v>0</v>
          </cell>
          <cell r="M1440" t="b">
            <v>0</v>
          </cell>
          <cell r="N1440" t="str">
            <v>technology/web</v>
          </cell>
          <cell r="O1440">
            <v>0</v>
          </cell>
          <cell r="P1440">
            <v>0</v>
          </cell>
        </row>
        <row r="1441">
          <cell r="B1441" t="str">
            <v>Employ College 2K</v>
          </cell>
          <cell r="C1441" t="str">
            <v>Employ College is a movement for companies to hire college graduates from their respected institutions.</v>
          </cell>
          <cell r="D1441">
            <v>10000</v>
          </cell>
          <cell r="E1441">
            <v>56</v>
          </cell>
          <cell r="F1441" t="str">
            <v>failed</v>
          </cell>
          <cell r="G1441" t="str">
            <v>US</v>
          </cell>
          <cell r="H1441" t="str">
            <v>USD</v>
          </cell>
          <cell r="I1441">
            <v>1424032207</v>
          </cell>
          <cell r="J1441">
            <v>1421440207</v>
          </cell>
          <cell r="K1441" t="b">
            <v>0</v>
          </cell>
          <cell r="L1441">
            <v>4</v>
          </cell>
          <cell r="M1441" t="b">
            <v>0</v>
          </cell>
          <cell r="N1441" t="str">
            <v>technology/web</v>
          </cell>
          <cell r="O1441">
            <v>1</v>
          </cell>
          <cell r="P1441">
            <v>14</v>
          </cell>
        </row>
        <row r="1442">
          <cell r="B1442" t="str">
            <v>Waitresses.com</v>
          </cell>
          <cell r="C1442" t="str">
            <v>Waitresses.com is an online community devoted to servers around the world. Learn. Connect. Work. Travel. Share.
Make a pledge today!</v>
          </cell>
          <cell r="D1442">
            <v>30000</v>
          </cell>
          <cell r="E1442">
            <v>2725</v>
          </cell>
          <cell r="F1442" t="str">
            <v>failed</v>
          </cell>
          <cell r="G1442" t="str">
            <v>CA</v>
          </cell>
          <cell r="H1442" t="str">
            <v>CAD</v>
          </cell>
          <cell r="I1442">
            <v>1429207833</v>
          </cell>
          <cell r="J1442">
            <v>1426615833</v>
          </cell>
          <cell r="K1442" t="b">
            <v>0</v>
          </cell>
          <cell r="L1442">
            <v>7</v>
          </cell>
          <cell r="M1442" t="b">
            <v>0</v>
          </cell>
          <cell r="N1442" t="str">
            <v>technology/web</v>
          </cell>
          <cell r="O1442">
            <v>9</v>
          </cell>
          <cell r="P1442">
            <v>389.29</v>
          </cell>
        </row>
        <row r="1443">
          <cell r="B1443" t="str">
            <v>TiTraGO! your personal driver</v>
          </cell>
          <cell r="C1443" t="str">
            <v>Offrire un "TRAGO", ossia un passaggio con autista che ti segue e ti aspetta mentre concludi i tuoi affari, quando non puoi guidare</v>
          </cell>
          <cell r="D1443">
            <v>9000</v>
          </cell>
          <cell r="E1443">
            <v>301</v>
          </cell>
          <cell r="F1443" t="str">
            <v>failed</v>
          </cell>
          <cell r="G1443" t="str">
            <v>IT</v>
          </cell>
          <cell r="H1443" t="str">
            <v>EUR</v>
          </cell>
          <cell r="I1443">
            <v>1479410886</v>
          </cell>
          <cell r="J1443">
            <v>1474223286</v>
          </cell>
          <cell r="K1443" t="b">
            <v>0</v>
          </cell>
          <cell r="L1443">
            <v>2</v>
          </cell>
          <cell r="M1443" t="b">
            <v>0</v>
          </cell>
          <cell r="N1443" t="str">
            <v>technology/web</v>
          </cell>
          <cell r="O1443">
            <v>3</v>
          </cell>
          <cell r="P1443">
            <v>150.5</v>
          </cell>
        </row>
        <row r="1444">
          <cell r="B1444" t="str">
            <v>Get Neighborly</v>
          </cell>
          <cell r="C1444" t="str">
            <v>Services closer than you think...</v>
          </cell>
          <cell r="D1444">
            <v>7500</v>
          </cell>
          <cell r="E1444">
            <v>1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1436366699</v>
          </cell>
          <cell r="J1444">
            <v>1435070699</v>
          </cell>
          <cell r="K1444" t="b">
            <v>0</v>
          </cell>
          <cell r="L1444">
            <v>1</v>
          </cell>
          <cell r="M1444" t="b">
            <v>0</v>
          </cell>
          <cell r="N1444" t="str">
            <v>technology/web</v>
          </cell>
          <cell r="O1444">
            <v>0</v>
          </cell>
          <cell r="P1444">
            <v>1</v>
          </cell>
        </row>
        <row r="1445">
          <cell r="B1445" t="str">
            <v>Build a Search Engine and more - Web Engineering Course</v>
          </cell>
          <cell r="C1445" t="str">
            <v>Learn the skills needed to be a successful web engineer. Create your own complex web applications, deploy servers, use data and more.</v>
          </cell>
          <cell r="D1445">
            <v>5000</v>
          </cell>
          <cell r="E1445">
            <v>223</v>
          </cell>
          <cell r="F1445" t="str">
            <v>failed</v>
          </cell>
          <cell r="G1445" t="str">
            <v>GB</v>
          </cell>
          <cell r="H1445" t="str">
            <v>GBP</v>
          </cell>
          <cell r="I1445">
            <v>1454936460</v>
          </cell>
          <cell r="J1445">
            <v>1452259131</v>
          </cell>
          <cell r="K1445" t="b">
            <v>0</v>
          </cell>
          <cell r="L1445">
            <v>9</v>
          </cell>
          <cell r="M1445" t="b">
            <v>0</v>
          </cell>
          <cell r="N1445" t="str">
            <v>technology/web</v>
          </cell>
          <cell r="O1445">
            <v>4</v>
          </cell>
          <cell r="P1445">
            <v>24.78</v>
          </cell>
        </row>
        <row r="1446">
          <cell r="B1446" t="str">
            <v>Kid's Connect (Connecting kids with sickness' together)</v>
          </cell>
          <cell r="C1446" t="str">
            <v>Kid's Connect is a brand new social media website that is built specifically for kids to connect with other kids sick just like them.</v>
          </cell>
          <cell r="D1446">
            <v>100000</v>
          </cell>
          <cell r="E1446">
            <v>61</v>
          </cell>
          <cell r="F1446" t="str">
            <v>failed</v>
          </cell>
          <cell r="G1446" t="str">
            <v>US</v>
          </cell>
          <cell r="H1446" t="str">
            <v>USD</v>
          </cell>
          <cell r="I1446">
            <v>1437570130</v>
          </cell>
          <cell r="J1446">
            <v>1434978130</v>
          </cell>
          <cell r="K1446" t="b">
            <v>0</v>
          </cell>
          <cell r="L1446">
            <v>2</v>
          </cell>
          <cell r="M1446" t="b">
            <v>0</v>
          </cell>
          <cell r="N1446" t="str">
            <v>technology/web</v>
          </cell>
          <cell r="O1446">
            <v>0</v>
          </cell>
          <cell r="P1446">
            <v>30.5</v>
          </cell>
        </row>
        <row r="1447">
          <cell r="B1447" t="str">
            <v>Go Start A Biz</v>
          </cell>
          <cell r="C1447" t="str">
            <v>Together, we can build a FREE, business start-up system that will help aspiring entrepreneurs change their economic circumstances.</v>
          </cell>
          <cell r="D1447">
            <v>7500</v>
          </cell>
          <cell r="E1447">
            <v>250</v>
          </cell>
          <cell r="F1447" t="str">
            <v>failed</v>
          </cell>
          <cell r="G1447" t="str">
            <v>US</v>
          </cell>
          <cell r="H1447" t="str">
            <v>USD</v>
          </cell>
          <cell r="I1447">
            <v>1417584860</v>
          </cell>
          <cell r="J1447">
            <v>1414992860</v>
          </cell>
          <cell r="K1447" t="b">
            <v>0</v>
          </cell>
          <cell r="L1447">
            <v>1</v>
          </cell>
          <cell r="M1447" t="b">
            <v>0</v>
          </cell>
          <cell r="N1447" t="str">
            <v>technology/web</v>
          </cell>
          <cell r="O1447">
            <v>3</v>
          </cell>
          <cell r="P1447">
            <v>250</v>
          </cell>
        </row>
        <row r="1448">
          <cell r="B1448" t="str">
            <v>Step-By-Step Guide On How To Stay Secure &amp; Anonymous Online</v>
          </cell>
          <cell r="C1448" t="str">
            <v>One Day Your Life May Just Depend on Staying Anonymous Online.  Or You Just May Not Want Google, Amazon Or The NSA Knowing Your Details</v>
          </cell>
          <cell r="D1448">
            <v>500</v>
          </cell>
          <cell r="E1448">
            <v>115</v>
          </cell>
          <cell r="F1448" t="str">
            <v>failed</v>
          </cell>
          <cell r="G1448" t="str">
            <v>GB</v>
          </cell>
          <cell r="H1448" t="str">
            <v>GBP</v>
          </cell>
          <cell r="I1448">
            <v>1428333345</v>
          </cell>
          <cell r="J1448">
            <v>1425744945</v>
          </cell>
          <cell r="K1448" t="b">
            <v>0</v>
          </cell>
          <cell r="L1448">
            <v>7</v>
          </cell>
          <cell r="M1448" t="b">
            <v>0</v>
          </cell>
          <cell r="N1448" t="str">
            <v>technology/web</v>
          </cell>
          <cell r="O1448">
            <v>23</v>
          </cell>
          <cell r="P1448">
            <v>16.43</v>
          </cell>
        </row>
        <row r="1449">
          <cell r="B1449" t="str">
            <v>Unleashed Fitness</v>
          </cell>
          <cell r="C1449" t="str">
            <v>Creating a fitness site that will change the fitness game forever!</v>
          </cell>
          <cell r="D1449">
            <v>25000</v>
          </cell>
          <cell r="E1449">
            <v>26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1460832206</v>
          </cell>
          <cell r="J1449">
            <v>1458240206</v>
          </cell>
          <cell r="K1449" t="b">
            <v>0</v>
          </cell>
          <cell r="L1449">
            <v>2</v>
          </cell>
          <cell r="M1449" t="b">
            <v>0</v>
          </cell>
          <cell r="N1449" t="str">
            <v>technology/web</v>
          </cell>
          <cell r="O1449">
            <v>0</v>
          </cell>
          <cell r="P1449">
            <v>13</v>
          </cell>
        </row>
        <row r="1450">
          <cell r="B1450" t="str">
            <v>MyBestInterest.org</v>
          </cell>
          <cell r="C1450" t="str">
            <v>MyBestInterest.org elminates election research by quickly identifying the candidates that will best represent your interests.</v>
          </cell>
          <cell r="D1450">
            <v>100000</v>
          </cell>
          <cell r="E1450">
            <v>426</v>
          </cell>
          <cell r="F1450" t="str">
            <v>failed</v>
          </cell>
          <cell r="G1450" t="str">
            <v>US</v>
          </cell>
          <cell r="H1450" t="str">
            <v>USD</v>
          </cell>
          <cell r="I1450">
            <v>1430703638</v>
          </cell>
          <cell r="J1450">
            <v>1426815638</v>
          </cell>
          <cell r="K1450" t="b">
            <v>0</v>
          </cell>
          <cell r="L1450">
            <v>8</v>
          </cell>
          <cell r="M1450" t="b">
            <v>0</v>
          </cell>
          <cell r="N1450" t="str">
            <v>technology/web</v>
          </cell>
          <cell r="O1450">
            <v>0</v>
          </cell>
          <cell r="P1450">
            <v>53.25</v>
          </cell>
        </row>
        <row r="1451">
          <cell r="B1451" t="str">
            <v>DigitaliBook free library</v>
          </cell>
          <cell r="C1451" t="str">
            <v>We present digitaibook,com site which can become a free electronic library with your help,</v>
          </cell>
          <cell r="D1451">
            <v>20000</v>
          </cell>
          <cell r="E1451">
            <v>6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1478122292</v>
          </cell>
          <cell r="J1451">
            <v>1475530292</v>
          </cell>
          <cell r="K1451" t="b">
            <v>0</v>
          </cell>
          <cell r="L1451">
            <v>2</v>
          </cell>
          <cell r="M1451" t="b">
            <v>0</v>
          </cell>
          <cell r="N1451" t="str">
            <v>technology/web</v>
          </cell>
          <cell r="O1451">
            <v>0</v>
          </cell>
          <cell r="P1451">
            <v>3</v>
          </cell>
        </row>
        <row r="1452">
          <cell r="B1452" t="str">
            <v>Rolodex: One Contact List to Rule Them All</v>
          </cell>
          <cell r="C1452" t="str">
            <v>Rolodex is a web application that strives to nurture business to business relationships by connecting users via email.</v>
          </cell>
          <cell r="D1452">
            <v>7500</v>
          </cell>
          <cell r="E1452">
            <v>20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1469980800</v>
          </cell>
          <cell r="J1452">
            <v>1466787335</v>
          </cell>
          <cell r="K1452" t="b">
            <v>0</v>
          </cell>
          <cell r="L1452">
            <v>2</v>
          </cell>
          <cell r="M1452" t="b">
            <v>0</v>
          </cell>
          <cell r="N1452" t="str">
            <v>technology/web</v>
          </cell>
          <cell r="O1452">
            <v>0</v>
          </cell>
          <cell r="P1452">
            <v>10</v>
          </cell>
        </row>
        <row r="1453">
          <cell r="B1453" t="str">
            <v>Goals not creeds</v>
          </cell>
          <cell r="C1453" t="str">
            <v>This is a project to create a crowd-funding site for Urantia Book readers worldwide.</v>
          </cell>
          <cell r="D1453">
            <v>2500</v>
          </cell>
          <cell r="E1453">
            <v>850</v>
          </cell>
          <cell r="F1453" t="str">
            <v>failed</v>
          </cell>
          <cell r="G1453" t="str">
            <v>US</v>
          </cell>
          <cell r="H1453" t="str">
            <v>USD</v>
          </cell>
          <cell r="I1453">
            <v>1417737781</v>
          </cell>
          <cell r="J1453">
            <v>1415145781</v>
          </cell>
          <cell r="K1453" t="b">
            <v>0</v>
          </cell>
          <cell r="L1453">
            <v>7</v>
          </cell>
          <cell r="M1453" t="b">
            <v>0</v>
          </cell>
          <cell r="N1453" t="str">
            <v>technology/web</v>
          </cell>
          <cell r="O1453">
            <v>34</v>
          </cell>
          <cell r="P1453">
            <v>121.43</v>
          </cell>
        </row>
        <row r="1454">
          <cell r="B1454" t="str">
            <v>Mail 4 Jail</v>
          </cell>
          <cell r="C1454" t="str">
            <v>We send care packages to incarcerated individuals throughout the country that include specific items hand picked by the sender.</v>
          </cell>
          <cell r="D1454">
            <v>50000</v>
          </cell>
          <cell r="E1454">
            <v>31</v>
          </cell>
          <cell r="F1454" t="str">
            <v>failed</v>
          </cell>
          <cell r="G1454" t="str">
            <v>US</v>
          </cell>
          <cell r="H1454" t="str">
            <v>USD</v>
          </cell>
          <cell r="I1454">
            <v>1425827760</v>
          </cell>
          <cell r="J1454">
            <v>1423769402</v>
          </cell>
          <cell r="K1454" t="b">
            <v>0</v>
          </cell>
          <cell r="L1454">
            <v>2</v>
          </cell>
          <cell r="M1454" t="b">
            <v>0</v>
          </cell>
          <cell r="N1454" t="str">
            <v>technology/web</v>
          </cell>
          <cell r="O1454">
            <v>0</v>
          </cell>
          <cell r="P1454">
            <v>15.5</v>
          </cell>
        </row>
        <row r="1455">
          <cell r="B1455" t="str">
            <v>Anaheim California here we come but we need your help.</v>
          </cell>
          <cell r="C1455" t="str">
            <v>Science Technology Engineering and Math + youth = a brighter tomorrow.</v>
          </cell>
          <cell r="D1455">
            <v>5000</v>
          </cell>
          <cell r="E1455">
            <v>100</v>
          </cell>
          <cell r="F1455" t="str">
            <v>canceled</v>
          </cell>
          <cell r="G1455" t="str">
            <v>US</v>
          </cell>
          <cell r="H1455" t="str">
            <v>USD</v>
          </cell>
          <cell r="I1455">
            <v>1431198562</v>
          </cell>
          <cell r="J1455">
            <v>1426014562</v>
          </cell>
          <cell r="K1455" t="b">
            <v>0</v>
          </cell>
          <cell r="L1455">
            <v>1</v>
          </cell>
          <cell r="M1455" t="b">
            <v>0</v>
          </cell>
          <cell r="N1455" t="str">
            <v>technology/web</v>
          </cell>
          <cell r="O1455">
            <v>2</v>
          </cell>
          <cell r="P1455">
            <v>100</v>
          </cell>
        </row>
        <row r="1456">
          <cell r="B1456" t="str">
            <v>Privster.net - Privacy anywhere, whenever for free.</v>
          </cell>
          <cell r="C1456" t="str">
            <v>In today's day and age every website tracks your IP Address and information, it's time to keep your information private and secure.</v>
          </cell>
          <cell r="D1456">
            <v>10000</v>
          </cell>
          <cell r="E1456">
            <v>140</v>
          </cell>
          <cell r="F1456" t="str">
            <v>canceled</v>
          </cell>
          <cell r="G1456" t="str">
            <v>CA</v>
          </cell>
          <cell r="H1456" t="str">
            <v>CAD</v>
          </cell>
          <cell r="I1456">
            <v>1419626139</v>
          </cell>
          <cell r="J1456">
            <v>1417034139</v>
          </cell>
          <cell r="K1456" t="b">
            <v>0</v>
          </cell>
          <cell r="L1456">
            <v>6</v>
          </cell>
          <cell r="M1456" t="b">
            <v>0</v>
          </cell>
          <cell r="N1456" t="str">
            <v>technology/web</v>
          </cell>
          <cell r="O1456">
            <v>1</v>
          </cell>
          <cell r="P1456">
            <v>23.33</v>
          </cell>
        </row>
        <row r="1457">
          <cell r="B1457" t="str">
            <v>EZDoctor Reports a "CarFax" type report on Doctors.</v>
          </cell>
          <cell r="C1457" t="str">
            <v>A "CarFax" type of report for Doctors. We have the right to make informed decisions about who we choose to be our doctor!</v>
          </cell>
          <cell r="D1457">
            <v>70000</v>
          </cell>
          <cell r="E1457">
            <v>0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1434654215</v>
          </cell>
          <cell r="J1457">
            <v>1432062215</v>
          </cell>
          <cell r="K1457" t="b">
            <v>0</v>
          </cell>
          <cell r="L1457">
            <v>0</v>
          </cell>
          <cell r="M1457" t="b">
            <v>0</v>
          </cell>
          <cell r="N1457" t="str">
            <v>technology/web</v>
          </cell>
          <cell r="O1457">
            <v>0</v>
          </cell>
          <cell r="P1457">
            <v>0</v>
          </cell>
        </row>
        <row r="1458">
          <cell r="B1458" t="str">
            <v>Randompics.net - Make It Fan Owned And Updated! (Canceled)</v>
          </cell>
          <cell r="C1458" t="str">
            <v>The admin for Randompics has announced they will be shutting down. I want to run, and improve, this great site!</v>
          </cell>
          <cell r="D1458">
            <v>15000</v>
          </cell>
          <cell r="E1458">
            <v>590.02</v>
          </cell>
          <cell r="F1458" t="str">
            <v>canceled</v>
          </cell>
          <cell r="G1458" t="str">
            <v>US</v>
          </cell>
          <cell r="H1458" t="str">
            <v>USD</v>
          </cell>
          <cell r="I1458">
            <v>1408029623</v>
          </cell>
          <cell r="J1458">
            <v>1405437623</v>
          </cell>
          <cell r="K1458" t="b">
            <v>0</v>
          </cell>
          <cell r="L1458">
            <v>13</v>
          </cell>
          <cell r="M1458" t="b">
            <v>0</v>
          </cell>
          <cell r="N1458" t="str">
            <v>technology/web</v>
          </cell>
          <cell r="O1458">
            <v>4</v>
          </cell>
          <cell r="P1458">
            <v>45.39</v>
          </cell>
        </row>
        <row r="1459">
          <cell r="B1459" t="str">
            <v>Don't Shoot the Messenger Chick (Canceled)</v>
          </cell>
          <cell r="C1459" t="str">
            <v>Bad news is our business. We deliver the news you don't want to and soften the blow with custom designed gifts and personalized verse.</v>
          </cell>
          <cell r="D1459">
            <v>1500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1409187056</v>
          </cell>
          <cell r="J1459">
            <v>1406595056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technology/web</v>
          </cell>
          <cell r="O1459">
            <v>0</v>
          </cell>
          <cell r="P1459">
            <v>0</v>
          </cell>
        </row>
        <row r="1460">
          <cell r="B1460" t="str">
            <v>Teach Your Parents iPad (Canceled)</v>
          </cell>
          <cell r="C1460" t="str">
            <v>An iPad support care package for your parents / seniors.</v>
          </cell>
          <cell r="D1460">
            <v>5000</v>
          </cell>
          <cell r="E1460">
            <v>131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1440318908</v>
          </cell>
          <cell r="J1460">
            <v>1436430908</v>
          </cell>
          <cell r="K1460" t="b">
            <v>0</v>
          </cell>
          <cell r="L1460">
            <v>8</v>
          </cell>
          <cell r="M1460" t="b">
            <v>0</v>
          </cell>
          <cell r="N1460" t="str">
            <v>technology/web</v>
          </cell>
          <cell r="O1460">
            <v>3</v>
          </cell>
          <cell r="P1460">
            <v>16.38</v>
          </cell>
        </row>
        <row r="1461">
          <cell r="B1461" t="str">
            <v>All in One Cloud Business Management - Extendix Panel</v>
          </cell>
          <cell r="C1461" t="str">
            <v>No more expensive, difficult and seperated packages for your business management. It's time for an All-in-One solution for your company</v>
          </cell>
          <cell r="D1461">
            <v>5000</v>
          </cell>
          <cell r="E1461">
            <v>10</v>
          </cell>
          <cell r="F1461" t="str">
            <v>canceled</v>
          </cell>
          <cell r="G1461" t="str">
            <v>NL</v>
          </cell>
          <cell r="H1461" t="str">
            <v>EUR</v>
          </cell>
          <cell r="I1461">
            <v>1432479600</v>
          </cell>
          <cell r="J1461">
            <v>1428507409</v>
          </cell>
          <cell r="K1461" t="b">
            <v>0</v>
          </cell>
          <cell r="L1461">
            <v>1</v>
          </cell>
          <cell r="M1461" t="b">
            <v>0</v>
          </cell>
          <cell r="N1461" t="str">
            <v>technology/web</v>
          </cell>
          <cell r="O1461">
            <v>0</v>
          </cell>
          <cell r="P1461">
            <v>10</v>
          </cell>
        </row>
        <row r="1462">
          <cell r="B1462" t="str">
            <v>An Online Music Venue Awaits (Canceled)</v>
          </cell>
          <cell r="C1462" t="str">
            <v>Gritty, upfront reality going the distance hard with a proven track record of insatiable artist. Broadcasted live on the Web.</v>
          </cell>
          <cell r="D1462">
            <v>250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1448225336</v>
          </cell>
          <cell r="J1462">
            <v>1445629736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technology/web</v>
          </cell>
          <cell r="O1462">
            <v>0</v>
          </cell>
          <cell r="P1462">
            <v>0</v>
          </cell>
        </row>
        <row r="1463">
          <cell r="B1463" t="str">
            <v>Mise En Abyme Cloud Computers - PC inside a Website</v>
          </cell>
          <cell r="C1463" t="str">
            <v>A website that hosts virtual desktops. Simply log in and the cloud will enhance the power of your local computer or smart device</v>
          </cell>
          <cell r="D1463">
            <v>150000</v>
          </cell>
          <cell r="E1463">
            <v>1461</v>
          </cell>
          <cell r="F1463" t="str">
            <v>canceled</v>
          </cell>
          <cell r="G1463" t="str">
            <v>US</v>
          </cell>
          <cell r="H1463" t="str">
            <v>USD</v>
          </cell>
          <cell r="I1463">
            <v>1434405980</v>
          </cell>
          <cell r="J1463">
            <v>1431813980</v>
          </cell>
          <cell r="K1463" t="b">
            <v>0</v>
          </cell>
          <cell r="L1463">
            <v>5</v>
          </cell>
          <cell r="M1463" t="b">
            <v>0</v>
          </cell>
          <cell r="N1463" t="str">
            <v>technology/web</v>
          </cell>
          <cell r="O1463">
            <v>1</v>
          </cell>
          <cell r="P1463">
            <v>292.2</v>
          </cell>
        </row>
        <row r="1464">
          <cell r="B1464" t="str">
            <v>Swap Anything (Canceled)</v>
          </cell>
          <cell r="C1464" t="str">
            <v>Can we swap, please? - everybody's said it. I want to create a website that enables anybody to trade their items, without money hassle.</v>
          </cell>
          <cell r="D1464">
            <v>780</v>
          </cell>
          <cell r="E1464">
            <v>5</v>
          </cell>
          <cell r="F1464" t="str">
            <v>canceled</v>
          </cell>
          <cell r="G1464" t="str">
            <v>GB</v>
          </cell>
          <cell r="H1464" t="str">
            <v>GBP</v>
          </cell>
          <cell r="I1464">
            <v>1448761744</v>
          </cell>
          <cell r="J1464">
            <v>1446166144</v>
          </cell>
          <cell r="K1464" t="b">
            <v>0</v>
          </cell>
          <cell r="L1464">
            <v>1</v>
          </cell>
          <cell r="M1464" t="b">
            <v>0</v>
          </cell>
          <cell r="N1464" t="str">
            <v>technology/web</v>
          </cell>
          <cell r="O1464">
            <v>1</v>
          </cell>
          <cell r="P1464">
            <v>5</v>
          </cell>
        </row>
        <row r="1465">
          <cell r="B1465" t="str">
            <v>UniteChrist (Canceled)</v>
          </cell>
          <cell r="C1465" t="str">
            <v>We are creating a Christian social network to empower, educate, and connect Christians all over the world.</v>
          </cell>
          <cell r="D1465">
            <v>13803</v>
          </cell>
          <cell r="E1465">
            <v>0</v>
          </cell>
          <cell r="F1465" t="str">
            <v>canceled</v>
          </cell>
          <cell r="G1465" t="str">
            <v>US</v>
          </cell>
          <cell r="H1465" t="str">
            <v>USD</v>
          </cell>
          <cell r="I1465">
            <v>1429732586</v>
          </cell>
          <cell r="J1465">
            <v>1427140586</v>
          </cell>
          <cell r="K1465" t="b">
            <v>0</v>
          </cell>
          <cell r="L1465">
            <v>0</v>
          </cell>
          <cell r="M1465" t="b">
            <v>0</v>
          </cell>
          <cell r="N1465" t="str">
            <v>technology/web</v>
          </cell>
          <cell r="O1465">
            <v>0</v>
          </cell>
          <cell r="P1465">
            <v>0</v>
          </cell>
        </row>
        <row r="1466">
          <cell r="B1466" t="str">
            <v>Securivente (Canceled)</v>
          </cell>
          <cell r="C1466" t="str">
            <v>Finie la peur de vendre ou acheter d'occasion Ã  un inconnu ! Colis ouverts, photographiÃ©s et testÃ©s. Paiements en ligne sÃ©curisÃ©s.</v>
          </cell>
          <cell r="D1466">
            <v>80000</v>
          </cell>
          <cell r="E1466">
            <v>0</v>
          </cell>
          <cell r="F1466" t="str">
            <v>canceled</v>
          </cell>
          <cell r="G1466" t="str">
            <v>FR</v>
          </cell>
          <cell r="H1466" t="str">
            <v>EUR</v>
          </cell>
          <cell r="I1466">
            <v>1453210037</v>
          </cell>
          <cell r="J1466">
            <v>1448026037</v>
          </cell>
          <cell r="K1466" t="b">
            <v>0</v>
          </cell>
          <cell r="L1466">
            <v>0</v>
          </cell>
          <cell r="M1466" t="b">
            <v>0</v>
          </cell>
          <cell r="N1466" t="str">
            <v>technology/web</v>
          </cell>
          <cell r="O1466">
            <v>0</v>
          </cell>
          <cell r="P1466">
            <v>0</v>
          </cell>
        </row>
        <row r="1467">
          <cell r="B1467" t="str">
            <v>Web Streaming 2.0 (Canceled)</v>
          </cell>
          <cell r="C1467" t="str">
            <v>A Fast and Reliable new Web platform to stream videos from Internet</v>
          </cell>
          <cell r="D1467">
            <v>10000</v>
          </cell>
          <cell r="E1467">
            <v>0</v>
          </cell>
          <cell r="F1467" t="str">
            <v>canceled</v>
          </cell>
          <cell r="G1467" t="str">
            <v>IT</v>
          </cell>
          <cell r="H1467" t="str">
            <v>EUR</v>
          </cell>
          <cell r="I1467">
            <v>1472777146</v>
          </cell>
          <cell r="J1467">
            <v>1470185146</v>
          </cell>
          <cell r="K1467" t="b">
            <v>0</v>
          </cell>
          <cell r="L1467">
            <v>0</v>
          </cell>
          <cell r="M1467" t="b">
            <v>0</v>
          </cell>
          <cell r="N1467" t="str">
            <v>technology/web</v>
          </cell>
          <cell r="O1467">
            <v>0</v>
          </cell>
          <cell r="P1467">
            <v>0</v>
          </cell>
        </row>
        <row r="1468">
          <cell r="B1468" t="str">
            <v>storieChild: technology + art = your child's storybook</v>
          </cell>
          <cell r="C1468" t="str">
            <v>A storybook for your child in 15 minutes, exclusively through Kickstarter (pre-sales, not a donation) starting at $15 for a softcover.</v>
          </cell>
          <cell r="D1468">
            <v>60000</v>
          </cell>
          <cell r="E1468">
            <v>12818</v>
          </cell>
          <cell r="F1468" t="str">
            <v>canceled</v>
          </cell>
          <cell r="G1468" t="str">
            <v>US</v>
          </cell>
          <cell r="H1468" t="str">
            <v>USD</v>
          </cell>
          <cell r="I1468">
            <v>1443675540</v>
          </cell>
          <cell r="J1468">
            <v>1441022120</v>
          </cell>
          <cell r="K1468" t="b">
            <v>0</v>
          </cell>
          <cell r="L1468">
            <v>121</v>
          </cell>
          <cell r="M1468" t="b">
            <v>0</v>
          </cell>
          <cell r="N1468" t="str">
            <v>technology/web</v>
          </cell>
          <cell r="O1468">
            <v>21</v>
          </cell>
          <cell r="P1468">
            <v>105.93</v>
          </cell>
        </row>
        <row r="1469">
          <cell r="B1469" t="str">
            <v>Lets Reinvent Our Election Process (Canceled)</v>
          </cell>
          <cell r="C1469" t="str">
            <v>Something is wrong when your choices are between a "giant douche and a turd sandwich."  So, lets make it better.</v>
          </cell>
          <cell r="D1469">
            <v>10000</v>
          </cell>
          <cell r="E1469">
            <v>0</v>
          </cell>
          <cell r="F1469" t="str">
            <v>canceled</v>
          </cell>
          <cell r="G1469" t="str">
            <v>US</v>
          </cell>
          <cell r="H1469" t="str">
            <v>USD</v>
          </cell>
          <cell r="I1469">
            <v>1466731740</v>
          </cell>
          <cell r="J1469">
            <v>1464139740</v>
          </cell>
          <cell r="K1469" t="b">
            <v>0</v>
          </cell>
          <cell r="L1469">
            <v>0</v>
          </cell>
          <cell r="M1469" t="b">
            <v>0</v>
          </cell>
          <cell r="N1469" t="str">
            <v>technology/web</v>
          </cell>
          <cell r="O1469">
            <v>0</v>
          </cell>
          <cell r="P1469">
            <v>0</v>
          </cell>
        </row>
        <row r="1470">
          <cell r="B1470" t="str">
            <v>PixlDir.com - Simple and fast image hosting. (Canceled)</v>
          </cell>
          <cell r="C1470" t="str">
            <v>The aim of PixlDir is to deliver the most simple, and fast experience when it comes to uploading images to the web.</v>
          </cell>
          <cell r="D1470">
            <v>515</v>
          </cell>
          <cell r="E1470">
            <v>0</v>
          </cell>
          <cell r="F1470" t="str">
            <v>canceled</v>
          </cell>
          <cell r="G1470" t="str">
            <v>NZ</v>
          </cell>
          <cell r="H1470" t="str">
            <v>NZD</v>
          </cell>
          <cell r="I1470">
            <v>1443149759</v>
          </cell>
          <cell r="J1470">
            <v>1440557759</v>
          </cell>
          <cell r="K1470" t="b">
            <v>0</v>
          </cell>
          <cell r="L1470">
            <v>0</v>
          </cell>
          <cell r="M1470" t="b">
            <v>0</v>
          </cell>
          <cell r="N1470" t="str">
            <v>technology/web</v>
          </cell>
          <cell r="O1470">
            <v>0</v>
          </cell>
          <cell r="P1470">
            <v>0</v>
          </cell>
        </row>
        <row r="1471">
          <cell r="B1471" t="str">
            <v>S'time Soirees (Canceled)</v>
          </cell>
          <cell r="C1471" t="str">
            <v>Hormis la similitude envers d'autres rÃ©seaux socials, celui-ci vous permettra d'organiser / participer Ã  des soirÃ©es trÃ¨s facilement !</v>
          </cell>
          <cell r="D1471">
            <v>5000</v>
          </cell>
          <cell r="E1471">
            <v>0</v>
          </cell>
          <cell r="F1471" t="str">
            <v>canceled</v>
          </cell>
          <cell r="G1471" t="str">
            <v>FR</v>
          </cell>
          <cell r="H1471" t="str">
            <v>EUR</v>
          </cell>
          <cell r="I1471">
            <v>1488013307</v>
          </cell>
          <cell r="J1471">
            <v>1485421307</v>
          </cell>
          <cell r="K1471" t="b">
            <v>0</v>
          </cell>
          <cell r="L1471">
            <v>0</v>
          </cell>
          <cell r="M1471" t="b">
            <v>0</v>
          </cell>
          <cell r="N1471" t="str">
            <v>technology/web</v>
          </cell>
          <cell r="O1471">
            <v>0</v>
          </cell>
          <cell r="P1471">
            <v>0</v>
          </cell>
        </row>
        <row r="1472">
          <cell r="B1472" t="str">
            <v>Get Affordable Website with Premium Hosting and Domain</v>
          </cell>
          <cell r="C1472" t="str">
            <v>At beSpider you can create and publish you websites within minutes. 100s of pre-build templates, free domain, free cloud base hosting.</v>
          </cell>
          <cell r="D1472">
            <v>2000</v>
          </cell>
          <cell r="E1472">
            <v>60</v>
          </cell>
          <cell r="F1472" t="str">
            <v>canceled</v>
          </cell>
          <cell r="G1472" t="str">
            <v>GB</v>
          </cell>
          <cell r="H1472" t="str">
            <v>GBP</v>
          </cell>
          <cell r="I1472">
            <v>1431072843</v>
          </cell>
          <cell r="J1472">
            <v>1427184843</v>
          </cell>
          <cell r="K1472" t="b">
            <v>0</v>
          </cell>
          <cell r="L1472">
            <v>3</v>
          </cell>
          <cell r="M1472" t="b">
            <v>0</v>
          </cell>
          <cell r="N1472" t="str">
            <v>technology/web</v>
          </cell>
          <cell r="O1472">
            <v>3</v>
          </cell>
          <cell r="P1472">
            <v>20</v>
          </cell>
        </row>
        <row r="1473">
          <cell r="B1473" t="str">
            <v>Y2Y Tutors (Canceled)</v>
          </cell>
          <cell r="C1473" t="str">
            <v>With the cost of education seemingly always on the rise, Y2Y aims to ensure that no student will be left behind through peer tutoring.</v>
          </cell>
          <cell r="D1473">
            <v>400</v>
          </cell>
          <cell r="E1473">
            <v>0</v>
          </cell>
          <cell r="F1473" t="str">
            <v>canceled</v>
          </cell>
          <cell r="G1473" t="str">
            <v>US</v>
          </cell>
          <cell r="H1473" t="str">
            <v>USD</v>
          </cell>
          <cell r="I1473">
            <v>1449689203</v>
          </cell>
          <cell r="J1473">
            <v>1447097203</v>
          </cell>
          <cell r="K1473" t="b">
            <v>0</v>
          </cell>
          <cell r="L1473">
            <v>0</v>
          </cell>
          <cell r="M1473" t="b">
            <v>0</v>
          </cell>
          <cell r="N1473" t="str">
            <v>technology/web</v>
          </cell>
          <cell r="O1473">
            <v>0</v>
          </cell>
          <cell r="P1473">
            <v>0</v>
          </cell>
        </row>
        <row r="1474">
          <cell r="B1474" t="str">
            <v>Big Data (Canceled)</v>
          </cell>
          <cell r="C1474" t="str">
            <v>Big Data Sets for researchers interested in improving the quality of life.</v>
          </cell>
          <cell r="D1474">
            <v>2500000</v>
          </cell>
          <cell r="E1474">
            <v>1</v>
          </cell>
          <cell r="F1474" t="str">
            <v>canceled</v>
          </cell>
          <cell r="G1474" t="str">
            <v>US</v>
          </cell>
          <cell r="H1474" t="str">
            <v>USD</v>
          </cell>
          <cell r="I1474">
            <v>1416933390</v>
          </cell>
          <cell r="J1474">
            <v>1411745790</v>
          </cell>
          <cell r="K1474" t="b">
            <v>0</v>
          </cell>
          <cell r="L1474">
            <v>1</v>
          </cell>
          <cell r="M1474" t="b">
            <v>0</v>
          </cell>
          <cell r="N1474" t="str">
            <v>technology/web</v>
          </cell>
          <cell r="O1474">
            <v>0</v>
          </cell>
          <cell r="P1474">
            <v>1</v>
          </cell>
        </row>
        <row r="1475">
          <cell r="B1475" t="str">
            <v>iShopGreen.ca - the green product marketplace (Canceled)</v>
          </cell>
          <cell r="C1475" t="str">
            <v>iShopGreen.ca is an online marketplace that connects consumers and suppliers with green products &amp; services</v>
          </cell>
          <cell r="D1475">
            <v>30000</v>
          </cell>
          <cell r="E1475">
            <v>300</v>
          </cell>
          <cell r="F1475" t="str">
            <v>canceled</v>
          </cell>
          <cell r="G1475" t="str">
            <v>CA</v>
          </cell>
          <cell r="H1475" t="str">
            <v>CAD</v>
          </cell>
          <cell r="I1475">
            <v>1408986738</v>
          </cell>
          <cell r="J1475">
            <v>1405098738</v>
          </cell>
          <cell r="K1475" t="b">
            <v>0</v>
          </cell>
          <cell r="L1475">
            <v>1</v>
          </cell>
          <cell r="M1475" t="b">
            <v>0</v>
          </cell>
          <cell r="N1475" t="str">
            <v>technology/web</v>
          </cell>
          <cell r="O1475">
            <v>1</v>
          </cell>
          <cell r="P1475">
            <v>300</v>
          </cell>
        </row>
        <row r="1476">
          <cell r="B1476" t="str">
            <v>We CAN End Police Violence Against Our Dog's (Canceled)</v>
          </cell>
          <cell r="C1476" t="str">
            <v>Creating a web portal to train law enforcement departments on how to handle dogs and a directory and profile system for our dog's.</v>
          </cell>
          <cell r="D1476">
            <v>25000</v>
          </cell>
          <cell r="E1476">
            <v>261</v>
          </cell>
          <cell r="F1476" t="str">
            <v>canceled</v>
          </cell>
          <cell r="G1476" t="str">
            <v>US</v>
          </cell>
          <cell r="H1476" t="str">
            <v>USD</v>
          </cell>
          <cell r="I1476">
            <v>1467934937</v>
          </cell>
          <cell r="J1476">
            <v>1465342937</v>
          </cell>
          <cell r="K1476" t="b">
            <v>0</v>
          </cell>
          <cell r="L1476">
            <v>3</v>
          </cell>
          <cell r="M1476" t="b">
            <v>0</v>
          </cell>
          <cell r="N1476" t="str">
            <v>technology/web</v>
          </cell>
          <cell r="O1476">
            <v>1</v>
          </cell>
          <cell r="P1476">
            <v>87</v>
          </cell>
        </row>
        <row r="1477">
          <cell r="B1477" t="str">
            <v>The Animal Shelter Network website (Canceled)</v>
          </cell>
          <cell r="C1477" t="str">
            <v>The Animal Shelter Network is a free website for collaboration and communication between animal shelters, rescues and humane societies.</v>
          </cell>
          <cell r="D1477">
            <v>6000</v>
          </cell>
          <cell r="E1477">
            <v>341</v>
          </cell>
          <cell r="F1477" t="str">
            <v>canceled</v>
          </cell>
          <cell r="G1477" t="str">
            <v>US</v>
          </cell>
          <cell r="H1477" t="str">
            <v>USD</v>
          </cell>
          <cell r="I1477">
            <v>1467398138</v>
          </cell>
          <cell r="J1477">
            <v>1465670138</v>
          </cell>
          <cell r="K1477" t="b">
            <v>0</v>
          </cell>
          <cell r="L1477">
            <v>9</v>
          </cell>
          <cell r="M1477" t="b">
            <v>0</v>
          </cell>
          <cell r="N1477" t="str">
            <v>technology/web</v>
          </cell>
          <cell r="O1477">
            <v>6</v>
          </cell>
          <cell r="P1477">
            <v>37.89</v>
          </cell>
        </row>
        <row r="1478">
          <cell r="B1478" t="str">
            <v>WheelWolf - Swap and borrow cars with fellow car lovers.</v>
          </cell>
          <cell r="C1478" t="str">
            <v>WheelWolf is a subscription based service connecting car lovers to provide a safe and secure platform for swapping and borrowing cars.</v>
          </cell>
          <cell r="D1478">
            <v>75000</v>
          </cell>
          <cell r="E1478">
            <v>0</v>
          </cell>
          <cell r="F1478" t="str">
            <v>canceled</v>
          </cell>
          <cell r="G1478" t="str">
            <v>AU</v>
          </cell>
          <cell r="H1478" t="str">
            <v>AUD</v>
          </cell>
          <cell r="I1478">
            <v>1432771997</v>
          </cell>
          <cell r="J1478">
            <v>1430179997</v>
          </cell>
          <cell r="K1478" t="b">
            <v>0</v>
          </cell>
          <cell r="L1478">
            <v>0</v>
          </cell>
          <cell r="M1478" t="b">
            <v>0</v>
          </cell>
          <cell r="N1478" t="str">
            <v>technology/web</v>
          </cell>
          <cell r="O1478">
            <v>0</v>
          </cell>
          <cell r="P1478">
            <v>0</v>
          </cell>
        </row>
        <row r="1479">
          <cell r="B1479" t="str">
            <v>NeedSomeLoven.com (Canceled)</v>
          </cell>
          <cell r="C1479" t="str">
            <v>I am designing a fun, high tech dating website, with over 25 cool features. It is innovate as well as user friendly.</v>
          </cell>
          <cell r="D1479">
            <v>5000</v>
          </cell>
          <cell r="E1479">
            <v>0</v>
          </cell>
          <cell r="F1479" t="str">
            <v>canceled</v>
          </cell>
          <cell r="G1479" t="str">
            <v>US</v>
          </cell>
          <cell r="H1479" t="str">
            <v>USD</v>
          </cell>
          <cell r="I1479">
            <v>1431647041</v>
          </cell>
          <cell r="J1479">
            <v>1429055041</v>
          </cell>
          <cell r="K1479" t="b">
            <v>0</v>
          </cell>
          <cell r="L1479">
            <v>0</v>
          </cell>
          <cell r="M1479" t="b">
            <v>0</v>
          </cell>
          <cell r="N1479" t="str">
            <v>technology/web</v>
          </cell>
          <cell r="O1479">
            <v>0</v>
          </cell>
          <cell r="P1479">
            <v>0</v>
          </cell>
        </row>
        <row r="1480">
          <cell r="B1480" t="str">
            <v>SkyRooms.io Virtual Offices (Canceled)</v>
          </cell>
          <cell r="C1480" t="str">
            <v>SkyRooms.IO is a social network for business people that actually equips them to do work together. Resume, video conferencing and PM.</v>
          </cell>
          <cell r="D1480">
            <v>25000</v>
          </cell>
          <cell r="E1480">
            <v>0</v>
          </cell>
          <cell r="F1480" t="str">
            <v>canceled</v>
          </cell>
          <cell r="G1480" t="str">
            <v>CA</v>
          </cell>
          <cell r="H1480" t="str">
            <v>CAD</v>
          </cell>
          <cell r="I1480">
            <v>1490560177</v>
          </cell>
          <cell r="J1480">
            <v>1487971777</v>
          </cell>
          <cell r="K1480" t="b">
            <v>0</v>
          </cell>
          <cell r="L1480">
            <v>0</v>
          </cell>
          <cell r="M1480" t="b">
            <v>0</v>
          </cell>
          <cell r="N1480" t="str">
            <v>technology/web</v>
          </cell>
          <cell r="O1480">
            <v>0</v>
          </cell>
          <cell r="P1480">
            <v>0</v>
          </cell>
        </row>
        <row r="1481">
          <cell r="B1481" t="str">
            <v>The Story of Life - Writing tomorrow's history today</v>
          </cell>
          <cell r="C1481" t="str">
            <v>TSOLife is a revolutionary digital platform that allows users to record a personalized legacy to leave behind for future generations.</v>
          </cell>
          <cell r="D1481">
            <v>25000</v>
          </cell>
          <cell r="E1481">
            <v>4345</v>
          </cell>
          <cell r="F1481" t="str">
            <v>canceled</v>
          </cell>
          <cell r="G1481" t="str">
            <v>US</v>
          </cell>
          <cell r="H1481" t="str">
            <v>USD</v>
          </cell>
          <cell r="I1481">
            <v>1439644920</v>
          </cell>
          <cell r="J1481">
            <v>1436793939</v>
          </cell>
          <cell r="K1481" t="b">
            <v>0</v>
          </cell>
          <cell r="L1481">
            <v>39</v>
          </cell>
          <cell r="M1481" t="b">
            <v>0</v>
          </cell>
          <cell r="N1481" t="str">
            <v>technology/web</v>
          </cell>
          <cell r="O1481">
            <v>17</v>
          </cell>
          <cell r="P1481">
            <v>111.41</v>
          </cell>
        </row>
        <row r="1482">
          <cell r="B1482" t="str">
            <v>Privileged Zone - Premium Social Network (Canceled)</v>
          </cell>
          <cell r="C1482" t="str">
            <v>Social Network - your new digital social life without ads, monitoring and analyses. Freed from the feeling that every step is followed</v>
          </cell>
          <cell r="D1482">
            <v>450000</v>
          </cell>
          <cell r="E1482">
            <v>90</v>
          </cell>
          <cell r="F1482" t="str">
            <v>canceled</v>
          </cell>
          <cell r="G1482" t="str">
            <v>SE</v>
          </cell>
          <cell r="H1482" t="str">
            <v>SEK</v>
          </cell>
          <cell r="I1482">
            <v>1457996400</v>
          </cell>
          <cell r="J1482">
            <v>1452842511</v>
          </cell>
          <cell r="K1482" t="b">
            <v>0</v>
          </cell>
          <cell r="L1482">
            <v>1</v>
          </cell>
          <cell r="M1482" t="b">
            <v>0</v>
          </cell>
          <cell r="N1482" t="str">
            <v>technology/web</v>
          </cell>
          <cell r="O1482">
            <v>0</v>
          </cell>
          <cell r="P1482">
            <v>90</v>
          </cell>
        </row>
        <row r="1483">
          <cell r="B1483" t="str">
            <v>Website for Firearms Education &amp; Sale of Accessories</v>
          </cell>
          <cell r="C1483" t="str">
            <v>Funding of website design &amp; materials for education about firearms, firearm safety &amp; firearm related apparel</v>
          </cell>
          <cell r="D1483">
            <v>5000</v>
          </cell>
          <cell r="E1483">
            <v>0</v>
          </cell>
          <cell r="F1483" t="str">
            <v>canceled</v>
          </cell>
          <cell r="G1483" t="str">
            <v>US</v>
          </cell>
          <cell r="H1483" t="str">
            <v>USD</v>
          </cell>
          <cell r="I1483">
            <v>1405269457</v>
          </cell>
          <cell r="J1483">
            <v>1402677457</v>
          </cell>
          <cell r="K1483" t="b">
            <v>0</v>
          </cell>
          <cell r="L1483">
            <v>0</v>
          </cell>
          <cell r="M1483" t="b">
            <v>0</v>
          </cell>
          <cell r="N1483" t="str">
            <v>technology/web</v>
          </cell>
          <cell r="O1483">
            <v>0</v>
          </cell>
          <cell r="P1483">
            <v>0</v>
          </cell>
        </row>
        <row r="1484">
          <cell r="B1484" t="str">
            <v>Smidlink Fun Ids.....search an Id, then message for free!</v>
          </cell>
          <cell r="C1484" t="str">
            <v>Global Ids you create for yourself, then the world can connect to you via free online msgs (for Reuniting Lost Property, Dating &amp; more)</v>
          </cell>
          <cell r="D1484">
            <v>200000</v>
          </cell>
          <cell r="E1484">
            <v>350</v>
          </cell>
          <cell r="F1484" t="str">
            <v>canceled</v>
          </cell>
          <cell r="G1484" t="str">
            <v>AU</v>
          </cell>
          <cell r="H1484" t="str">
            <v>AUD</v>
          </cell>
          <cell r="I1484">
            <v>1463239108</v>
          </cell>
          <cell r="J1484">
            <v>1460647108</v>
          </cell>
          <cell r="K1484" t="b">
            <v>0</v>
          </cell>
          <cell r="L1484">
            <v>3</v>
          </cell>
          <cell r="M1484" t="b">
            <v>0</v>
          </cell>
          <cell r="N1484" t="str">
            <v>technology/web</v>
          </cell>
          <cell r="O1484">
            <v>0</v>
          </cell>
          <cell r="P1484">
            <v>116.67</v>
          </cell>
        </row>
        <row r="1485">
          <cell r="B1485" t="str">
            <v>Ecosteader (Canceled)</v>
          </cell>
          <cell r="C1485" t="str">
            <v>Land development network for an eco-conscious collective. Community portal features ideas on lean design, green building, urban ecology</v>
          </cell>
          <cell r="D1485">
            <v>11999</v>
          </cell>
          <cell r="E1485">
            <v>10</v>
          </cell>
          <cell r="F1485" t="str">
            <v>canceled</v>
          </cell>
          <cell r="G1485" t="str">
            <v>US</v>
          </cell>
          <cell r="H1485" t="str">
            <v>USD</v>
          </cell>
          <cell r="I1485">
            <v>1441516200</v>
          </cell>
          <cell r="J1485">
            <v>1438959121</v>
          </cell>
          <cell r="K1485" t="b">
            <v>0</v>
          </cell>
          <cell r="L1485">
            <v>1</v>
          </cell>
          <cell r="M1485" t="b">
            <v>0</v>
          </cell>
          <cell r="N1485" t="str">
            <v>technology/web</v>
          </cell>
          <cell r="O1485">
            <v>0</v>
          </cell>
          <cell r="P1485">
            <v>10</v>
          </cell>
        </row>
        <row r="1486">
          <cell r="B1486" t="str">
            <v>Brevity: A Powerful Online Publishing Software! (Canceled)</v>
          </cell>
          <cell r="C1486" t="str">
            <v>A Powerful Multimedia-Rich Software that aims at making online publishing very simple.</v>
          </cell>
          <cell r="D1486">
            <v>50000</v>
          </cell>
          <cell r="E1486">
            <v>690</v>
          </cell>
          <cell r="F1486" t="str">
            <v>canceled</v>
          </cell>
          <cell r="G1486" t="str">
            <v>CA</v>
          </cell>
          <cell r="H1486" t="str">
            <v>CAD</v>
          </cell>
          <cell r="I1486">
            <v>1464460329</v>
          </cell>
          <cell r="J1486">
            <v>1461954729</v>
          </cell>
          <cell r="K1486" t="b">
            <v>0</v>
          </cell>
          <cell r="L1486">
            <v>9</v>
          </cell>
          <cell r="M1486" t="b">
            <v>0</v>
          </cell>
          <cell r="N1486" t="str">
            <v>technology/web</v>
          </cell>
          <cell r="O1486">
            <v>1</v>
          </cell>
          <cell r="P1486">
            <v>76.67</v>
          </cell>
        </row>
        <row r="1487">
          <cell r="B1487" t="str">
            <v>UniWherse.com - Bring students future (Canceled)</v>
          </cell>
          <cell r="C1487" t="str">
            <v>Our goal is to create a system, students can find universities that best match their interests.</v>
          </cell>
          <cell r="D1487">
            <v>20000</v>
          </cell>
          <cell r="E1487">
            <v>0</v>
          </cell>
          <cell r="F1487" t="str">
            <v>canceled</v>
          </cell>
          <cell r="G1487" t="str">
            <v>NL</v>
          </cell>
          <cell r="H1487" t="str">
            <v>EUR</v>
          </cell>
          <cell r="I1487">
            <v>1448470165</v>
          </cell>
          <cell r="J1487">
            <v>1445874565</v>
          </cell>
          <cell r="K1487" t="b">
            <v>0</v>
          </cell>
          <cell r="L1487">
            <v>0</v>
          </cell>
          <cell r="M1487" t="b">
            <v>0</v>
          </cell>
          <cell r="N1487" t="str">
            <v>technology/web</v>
          </cell>
          <cell r="O1487">
            <v>0</v>
          </cell>
          <cell r="P1487">
            <v>0</v>
          </cell>
        </row>
        <row r="1488">
          <cell r="B1488" t="str">
            <v>Uivo-fast,secure emergency contact system for your property</v>
          </cell>
          <cell r="C1488" t="str">
            <v>Uivo lets police and fire department personnel quickly contact you in the event of an emergency involving your property.</v>
          </cell>
          <cell r="D1488">
            <v>10000</v>
          </cell>
          <cell r="E1488">
            <v>1245</v>
          </cell>
          <cell r="F1488" t="str">
            <v>canceled</v>
          </cell>
          <cell r="G1488" t="str">
            <v>US</v>
          </cell>
          <cell r="H1488" t="str">
            <v>USD</v>
          </cell>
          <cell r="I1488">
            <v>1466204400</v>
          </cell>
          <cell r="J1488">
            <v>1463469062</v>
          </cell>
          <cell r="K1488" t="b">
            <v>0</v>
          </cell>
          <cell r="L1488">
            <v>25</v>
          </cell>
          <cell r="M1488" t="b">
            <v>0</v>
          </cell>
          <cell r="N1488" t="str">
            <v>technology/web</v>
          </cell>
          <cell r="O1488">
            <v>12</v>
          </cell>
          <cell r="P1488">
            <v>49.8</v>
          </cell>
        </row>
        <row r="1489">
          <cell r="B1489" t="str">
            <v>pitchtograndma (Canceled)</v>
          </cell>
          <cell r="C1489" t="str">
            <v>We help companies to explain what they do in simple, grandma-would-understand terms.</v>
          </cell>
          <cell r="D1489">
            <v>5000</v>
          </cell>
          <cell r="E1489">
            <v>1</v>
          </cell>
          <cell r="F1489" t="str">
            <v>canceled</v>
          </cell>
          <cell r="G1489" t="str">
            <v>US</v>
          </cell>
          <cell r="H1489" t="str">
            <v>USD</v>
          </cell>
          <cell r="I1489">
            <v>1424989029</v>
          </cell>
          <cell r="J1489">
            <v>1422397029</v>
          </cell>
          <cell r="K1489" t="b">
            <v>0</v>
          </cell>
          <cell r="L1489">
            <v>1</v>
          </cell>
          <cell r="M1489" t="b">
            <v>0</v>
          </cell>
          <cell r="N1489" t="str">
            <v>technology/web</v>
          </cell>
          <cell r="O1489">
            <v>0</v>
          </cell>
          <cell r="P1489">
            <v>1</v>
          </cell>
        </row>
        <row r="1490">
          <cell r="B1490" t="str">
            <v>Pleero, A Technology Team Building Website (Canceled)</v>
          </cell>
          <cell r="C1490" t="str">
            <v>Network used for building technology development teams.</v>
          </cell>
          <cell r="D1490">
            <v>25000</v>
          </cell>
          <cell r="E1490">
            <v>2</v>
          </cell>
          <cell r="F1490" t="str">
            <v>canceled</v>
          </cell>
          <cell r="G1490" t="str">
            <v>US</v>
          </cell>
          <cell r="H1490" t="str">
            <v>USD</v>
          </cell>
          <cell r="I1490">
            <v>1428804762</v>
          </cell>
          <cell r="J1490">
            <v>1426212762</v>
          </cell>
          <cell r="K1490" t="b">
            <v>0</v>
          </cell>
          <cell r="L1490">
            <v>1</v>
          </cell>
          <cell r="M1490" t="b">
            <v>0</v>
          </cell>
          <cell r="N1490" t="str">
            <v>technology/web</v>
          </cell>
          <cell r="O1490">
            <v>0</v>
          </cell>
          <cell r="P1490">
            <v>2</v>
          </cell>
        </row>
        <row r="1491">
          <cell r="B1491" t="str">
            <v>Keto Advice (Canceled)</v>
          </cell>
          <cell r="C1491" t="str">
            <v>With no central location for keto knowledge, keto advice will be a community run knowledge base.</v>
          </cell>
          <cell r="D1491">
            <v>2000</v>
          </cell>
          <cell r="E1491">
            <v>4</v>
          </cell>
          <cell r="F1491" t="str">
            <v>canceled</v>
          </cell>
          <cell r="G1491" t="str">
            <v>GB</v>
          </cell>
          <cell r="H1491" t="str">
            <v>GBP</v>
          </cell>
          <cell r="I1491">
            <v>1433587620</v>
          </cell>
          <cell r="J1491">
            <v>1430996150</v>
          </cell>
          <cell r="K1491" t="b">
            <v>0</v>
          </cell>
          <cell r="L1491">
            <v>1</v>
          </cell>
          <cell r="M1491" t="b">
            <v>0</v>
          </cell>
          <cell r="N1491" t="str">
            <v>technology/web</v>
          </cell>
          <cell r="O1491">
            <v>0</v>
          </cell>
          <cell r="P1491">
            <v>4</v>
          </cell>
        </row>
        <row r="1492">
          <cell r="B1492" t="str">
            <v>Unique online start up, Art and Technology together (Canceled)</v>
          </cell>
          <cell r="C1492" t="str">
            <v>It will enable deprived children to make artistic work for selling online/illustrating their work in our exhibitions around the world.</v>
          </cell>
          <cell r="D1492">
            <v>100000</v>
          </cell>
          <cell r="E1492">
            <v>0</v>
          </cell>
          <cell r="F1492" t="str">
            <v>canceled</v>
          </cell>
          <cell r="G1492" t="str">
            <v>GB</v>
          </cell>
          <cell r="H1492" t="str">
            <v>GBP</v>
          </cell>
          <cell r="I1492">
            <v>1488063840</v>
          </cell>
          <cell r="J1492">
            <v>1485558318</v>
          </cell>
          <cell r="K1492" t="b">
            <v>0</v>
          </cell>
          <cell r="L1492">
            <v>0</v>
          </cell>
          <cell r="M1492" t="b">
            <v>0</v>
          </cell>
          <cell r="N1492" t="str">
            <v>technology/web</v>
          </cell>
          <cell r="O1492">
            <v>0</v>
          </cell>
          <cell r="P1492">
            <v>0</v>
          </cell>
        </row>
        <row r="1493">
          <cell r="B1493" t="str">
            <v>W (Canceled)</v>
          </cell>
          <cell r="C1493" t="str">
            <v>O0</v>
          </cell>
          <cell r="D1493">
            <v>200000</v>
          </cell>
          <cell r="E1493">
            <v>18</v>
          </cell>
          <cell r="F1493" t="str">
            <v>canceled</v>
          </cell>
          <cell r="G1493" t="str">
            <v>DE</v>
          </cell>
          <cell r="H1493" t="str">
            <v>EUR</v>
          </cell>
          <cell r="I1493">
            <v>1490447662</v>
          </cell>
          <cell r="J1493">
            <v>1485267262</v>
          </cell>
          <cell r="K1493" t="b">
            <v>0</v>
          </cell>
          <cell r="L1493">
            <v>6</v>
          </cell>
          <cell r="M1493" t="b">
            <v>0</v>
          </cell>
          <cell r="N1493" t="str">
            <v>technology/web</v>
          </cell>
          <cell r="O1493">
            <v>0</v>
          </cell>
          <cell r="P1493">
            <v>3</v>
          </cell>
        </row>
        <row r="1494">
          <cell r="B1494" t="str">
            <v>Kids Educational Social Media Site (Canceled)</v>
          </cell>
          <cell r="C1494" t="str">
            <v>Development of a Safe and Educational Social Media site for kids.</v>
          </cell>
          <cell r="D1494">
            <v>1000000</v>
          </cell>
          <cell r="E1494">
            <v>1</v>
          </cell>
          <cell r="F1494" t="str">
            <v>canceled</v>
          </cell>
          <cell r="G1494" t="str">
            <v>US</v>
          </cell>
          <cell r="H1494" t="str">
            <v>USD</v>
          </cell>
          <cell r="I1494">
            <v>1413208795</v>
          </cell>
          <cell r="J1494">
            <v>1408024795</v>
          </cell>
          <cell r="K1494" t="b">
            <v>0</v>
          </cell>
          <cell r="L1494">
            <v>1</v>
          </cell>
          <cell r="M1494" t="b">
            <v>0</v>
          </cell>
          <cell r="N1494" t="str">
            <v>technology/web</v>
          </cell>
          <cell r="O1494">
            <v>0</v>
          </cell>
          <cell r="P1494">
            <v>1</v>
          </cell>
        </row>
        <row r="1495">
          <cell r="B1495" t="str">
            <v>Cutting Edge Fitness Website (Canceled)</v>
          </cell>
          <cell r="C1495" t="str">
            <v>This website will serve as an interface to change lives and have a community routing for your success!</v>
          </cell>
          <cell r="D1495">
            <v>5000</v>
          </cell>
          <cell r="E1495">
            <v>0</v>
          </cell>
          <cell r="F1495" t="str">
            <v>canceled</v>
          </cell>
          <cell r="G1495" t="str">
            <v>US</v>
          </cell>
          <cell r="H1495" t="str">
            <v>USD</v>
          </cell>
          <cell r="I1495">
            <v>1436729504</v>
          </cell>
          <cell r="J1495">
            <v>1434137504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technology/web</v>
          </cell>
          <cell r="O1495">
            <v>0</v>
          </cell>
          <cell r="P1495">
            <v>0</v>
          </cell>
        </row>
        <row r="1496">
          <cell r="B1496" t="str">
            <v>The Future Mind of Business Project (Canceled)</v>
          </cell>
          <cell r="C1496" t="str">
            <v>A series of informational and interactive online tutorials enabling businesses to proactively ensure mental and corporate vitality.</v>
          </cell>
          <cell r="D1496">
            <v>5500</v>
          </cell>
          <cell r="E1496">
            <v>0</v>
          </cell>
          <cell r="F1496" t="str">
            <v>canceled</v>
          </cell>
          <cell r="G1496" t="str">
            <v>US</v>
          </cell>
          <cell r="H1496" t="str">
            <v>USD</v>
          </cell>
          <cell r="I1496">
            <v>1412571600</v>
          </cell>
          <cell r="J1496">
            <v>1410799870</v>
          </cell>
          <cell r="K1496" t="b">
            <v>0</v>
          </cell>
          <cell r="L1496">
            <v>0</v>
          </cell>
          <cell r="M1496" t="b">
            <v>0</v>
          </cell>
          <cell r="N1496" t="str">
            <v>technology/web</v>
          </cell>
          <cell r="O1496">
            <v>0</v>
          </cell>
          <cell r="P1496">
            <v>0</v>
          </cell>
        </row>
        <row r="1497">
          <cell r="B1497" t="str">
            <v>Mobile Excellence Awards (Canceled)</v>
          </cell>
          <cell r="C1497" t="str">
            <v>The most influential and prestigious awards program that honors innovation and leadership in mobile technology and entertainment</v>
          </cell>
          <cell r="D1497">
            <v>10000</v>
          </cell>
          <cell r="E1497">
            <v>300</v>
          </cell>
          <cell r="F1497" t="str">
            <v>canceled</v>
          </cell>
          <cell r="G1497" t="str">
            <v>US</v>
          </cell>
          <cell r="H1497" t="str">
            <v>USD</v>
          </cell>
          <cell r="I1497">
            <v>1452282420</v>
          </cell>
          <cell r="J1497">
            <v>1447962505</v>
          </cell>
          <cell r="K1497" t="b">
            <v>0</v>
          </cell>
          <cell r="L1497">
            <v>1</v>
          </cell>
          <cell r="M1497" t="b">
            <v>0</v>
          </cell>
          <cell r="N1497" t="str">
            <v>technology/web</v>
          </cell>
          <cell r="O1497">
            <v>3</v>
          </cell>
          <cell r="P1497">
            <v>300</v>
          </cell>
        </row>
        <row r="1498">
          <cell r="B1498" t="str">
            <v>Tired of Corporation Negotiation? THINK MIDDLE MEDIATION!</v>
          </cell>
          <cell r="C1498" t="str">
            <v>SAVE MONEY! Stop worrying about account disputes, supervising installs, and corporation bull-****. We actively negotiate on your behalf</v>
          </cell>
          <cell r="D1498">
            <v>1000</v>
          </cell>
          <cell r="E1498">
            <v>1</v>
          </cell>
          <cell r="F1498" t="str">
            <v>canceled</v>
          </cell>
          <cell r="G1498" t="str">
            <v>CA</v>
          </cell>
          <cell r="H1498" t="str">
            <v>CAD</v>
          </cell>
          <cell r="I1498">
            <v>1466789269</v>
          </cell>
          <cell r="J1498">
            <v>1464197269</v>
          </cell>
          <cell r="K1498" t="b">
            <v>0</v>
          </cell>
          <cell r="L1498">
            <v>1</v>
          </cell>
          <cell r="M1498" t="b">
            <v>0</v>
          </cell>
          <cell r="N1498" t="str">
            <v>technology/web</v>
          </cell>
          <cell r="O1498">
            <v>0</v>
          </cell>
          <cell r="P1498">
            <v>1</v>
          </cell>
        </row>
        <row r="1499">
          <cell r="B1499" t="str">
            <v>Social Media Website (Canceled)</v>
          </cell>
          <cell r="C1499" t="str">
            <v>My team and I are creating a social media website for pet lovers across the world! Fashion, animal shows, adoptions, and more.</v>
          </cell>
          <cell r="D1499">
            <v>3000</v>
          </cell>
          <cell r="E1499">
            <v>0</v>
          </cell>
          <cell r="F1499" t="str">
            <v>canceled</v>
          </cell>
          <cell r="G1499" t="str">
            <v>US</v>
          </cell>
          <cell r="H1499" t="str">
            <v>USD</v>
          </cell>
          <cell r="I1499">
            <v>1427845140</v>
          </cell>
          <cell r="J1499">
            <v>1424822556</v>
          </cell>
          <cell r="K1499" t="b">
            <v>0</v>
          </cell>
          <cell r="L1499">
            <v>0</v>
          </cell>
          <cell r="M1499" t="b">
            <v>0</v>
          </cell>
          <cell r="N1499" t="str">
            <v>technology/web</v>
          </cell>
          <cell r="O1499">
            <v>0</v>
          </cell>
          <cell r="P1499">
            <v>0</v>
          </cell>
        </row>
        <row r="1500">
          <cell r="B1500" t="str">
            <v>Ez 2c 3D Viewers (Canceled)</v>
          </cell>
          <cell r="C1500" t="str">
            <v>Watch and Make FREE 3D Videos &amp; Pics - No Viewer needed. To Help Learn we have Training and Instant 3D viewers.</v>
          </cell>
          <cell r="D1500">
            <v>60000</v>
          </cell>
          <cell r="E1500">
            <v>39</v>
          </cell>
          <cell r="F1500" t="str">
            <v>canceled</v>
          </cell>
          <cell r="G1500" t="str">
            <v>US</v>
          </cell>
          <cell r="H1500" t="str">
            <v>USD</v>
          </cell>
          <cell r="I1500">
            <v>1476731431</v>
          </cell>
          <cell r="J1500">
            <v>1472843431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technology/web</v>
          </cell>
          <cell r="O1500">
            <v>0</v>
          </cell>
          <cell r="P1500">
            <v>13</v>
          </cell>
        </row>
        <row r="1501">
          <cell r="B1501" t="str">
            <v>Course: Create Complete Web Apps without Coding (Canceled)</v>
          </cell>
          <cell r="C1501" t="str">
            <v>Back this project and get access to a course about building COMPLETE web applications without coding.</v>
          </cell>
          <cell r="D1501">
            <v>1000</v>
          </cell>
          <cell r="E1501">
            <v>15</v>
          </cell>
          <cell r="F1501" t="str">
            <v>canceled</v>
          </cell>
          <cell r="G1501" t="str">
            <v>US</v>
          </cell>
          <cell r="H1501" t="str">
            <v>USD</v>
          </cell>
          <cell r="I1501">
            <v>1472135676</v>
          </cell>
          <cell r="J1501">
            <v>1469543676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technology/web</v>
          </cell>
          <cell r="O1501">
            <v>2</v>
          </cell>
          <cell r="P1501">
            <v>15</v>
          </cell>
        </row>
        <row r="1502">
          <cell r="B1502" t="str">
            <v>Business &amp; Entertainment In 3D World! (Canceled)</v>
          </cell>
          <cell r="C1502" t="str">
            <v>Own, Buy, Sell 3D property! 3D games, 3D traveling and earn in one virtual 3D NEASPACE, Best for Oculus Rift environment.</v>
          </cell>
          <cell r="D1502">
            <v>70000</v>
          </cell>
          <cell r="E1502">
            <v>270</v>
          </cell>
          <cell r="F1502" t="str">
            <v>canceled</v>
          </cell>
          <cell r="G1502" t="str">
            <v>US</v>
          </cell>
          <cell r="H1502" t="str">
            <v>USD</v>
          </cell>
          <cell r="I1502">
            <v>1456006938</v>
          </cell>
          <cell r="J1502">
            <v>1450822938</v>
          </cell>
          <cell r="K1502" t="b">
            <v>0</v>
          </cell>
          <cell r="L1502">
            <v>5</v>
          </cell>
          <cell r="M1502" t="b">
            <v>0</v>
          </cell>
          <cell r="N1502" t="str">
            <v>technology/web</v>
          </cell>
          <cell r="O1502">
            <v>0</v>
          </cell>
          <cell r="P1502">
            <v>54</v>
          </cell>
        </row>
        <row r="1503">
          <cell r="B1503" t="str">
            <v>POLIWORD - an internet project that could change the world</v>
          </cell>
          <cell r="C1503" t="str">
            <v>Poliword tries to provide the people of the world an opportunity to make real changes in their government through the internet.</v>
          </cell>
          <cell r="D1503">
            <v>474900</v>
          </cell>
          <cell r="E1503">
            <v>0</v>
          </cell>
          <cell r="F1503" t="str">
            <v>canceled</v>
          </cell>
          <cell r="G1503" t="str">
            <v>SE</v>
          </cell>
          <cell r="H1503" t="str">
            <v>SEK</v>
          </cell>
          <cell r="I1503">
            <v>1439318228</v>
          </cell>
          <cell r="J1503">
            <v>1436812628</v>
          </cell>
          <cell r="K1503" t="b">
            <v>0</v>
          </cell>
          <cell r="L1503">
            <v>0</v>
          </cell>
          <cell r="M1503" t="b">
            <v>0</v>
          </cell>
          <cell r="N1503" t="str">
            <v>technology/web</v>
          </cell>
          <cell r="O1503">
            <v>0</v>
          </cell>
          <cell r="P1503">
            <v>0</v>
          </cell>
        </row>
        <row r="1504">
          <cell r="B1504" t="str">
            <v>HoxWi - Simple and reliable online customer services (Canceled)</v>
          </cell>
          <cell r="C1504" t="str">
            <v>HoxWi are the future for real time interaction with on-line customers via chat or video conference.</v>
          </cell>
          <cell r="D1504">
            <v>50000</v>
          </cell>
          <cell r="E1504">
            <v>0</v>
          </cell>
          <cell r="F1504" t="str">
            <v>canceled</v>
          </cell>
          <cell r="G1504" t="str">
            <v>IE</v>
          </cell>
          <cell r="H1504" t="str">
            <v>EUR</v>
          </cell>
          <cell r="I1504">
            <v>1483474370</v>
          </cell>
          <cell r="J1504">
            <v>1480882370</v>
          </cell>
          <cell r="K1504" t="b">
            <v>0</v>
          </cell>
          <cell r="L1504">
            <v>0</v>
          </cell>
          <cell r="M1504" t="b">
            <v>0</v>
          </cell>
          <cell r="N1504" t="str">
            <v>technology/web</v>
          </cell>
          <cell r="O1504">
            <v>0</v>
          </cell>
          <cell r="P1504">
            <v>0</v>
          </cell>
        </row>
        <row r="1505">
          <cell r="B1505" t="str">
            <v>NZ Auction site.  No listing or success fees. Only $2 p/m</v>
          </cell>
          <cell r="C1505" t="str">
            <v>Donate $30 or more and receive a free selfie stick.</v>
          </cell>
          <cell r="D1505">
            <v>18900</v>
          </cell>
          <cell r="E1505">
            <v>108</v>
          </cell>
          <cell r="F1505" t="str">
            <v>canceled</v>
          </cell>
          <cell r="G1505" t="str">
            <v>NZ</v>
          </cell>
          <cell r="H1505" t="str">
            <v>NZD</v>
          </cell>
          <cell r="I1505">
            <v>1430360739</v>
          </cell>
          <cell r="J1505">
            <v>1427768739</v>
          </cell>
          <cell r="K1505" t="b">
            <v>0</v>
          </cell>
          <cell r="L1505">
            <v>7</v>
          </cell>
          <cell r="M1505" t="b">
            <v>0</v>
          </cell>
          <cell r="N1505" t="str">
            <v>technology/web</v>
          </cell>
          <cell r="O1505">
            <v>1</v>
          </cell>
          <cell r="P1505">
            <v>15.43</v>
          </cell>
        </row>
        <row r="1506">
          <cell r="B1506" t="str">
            <v>The Seeker's School of Thought and Philosophy (Canceled)</v>
          </cell>
          <cell r="C1506" t="str">
            <v>It is the mission of the Seekerâ€™s School of Thought and Philosophy to provide a safe and nurturing environment for all.</v>
          </cell>
          <cell r="D1506">
            <v>2000</v>
          </cell>
          <cell r="E1506">
            <v>0</v>
          </cell>
          <cell r="F1506" t="str">
            <v>canceled</v>
          </cell>
          <cell r="G1506" t="str">
            <v>US</v>
          </cell>
          <cell r="H1506" t="str">
            <v>USD</v>
          </cell>
          <cell r="I1506">
            <v>1433603552</v>
          </cell>
          <cell r="J1506">
            <v>1428419552</v>
          </cell>
          <cell r="K1506" t="b">
            <v>0</v>
          </cell>
          <cell r="L1506">
            <v>0</v>
          </cell>
          <cell r="M1506" t="b">
            <v>0</v>
          </cell>
          <cell r="N1506" t="str">
            <v>technology/web</v>
          </cell>
          <cell r="O1506">
            <v>0</v>
          </cell>
          <cell r="P1506">
            <v>0</v>
          </cell>
        </row>
        <row r="1507">
          <cell r="B1507" t="str">
            <v>A Brony and Pegasister dating website (Canceled)</v>
          </cell>
          <cell r="C1507" t="str">
            <v>The best dating website for bronys and pegasisters. The reason I'm trying to get the funds for this project is that I need a laptop.</v>
          </cell>
          <cell r="D1507">
            <v>1000</v>
          </cell>
          <cell r="E1507">
            <v>0</v>
          </cell>
          <cell r="F1507" t="str">
            <v>canceled</v>
          </cell>
          <cell r="G1507" t="str">
            <v>US</v>
          </cell>
          <cell r="H1507" t="str">
            <v>USD</v>
          </cell>
          <cell r="I1507">
            <v>1429632822</v>
          </cell>
          <cell r="J1507">
            <v>1428596022</v>
          </cell>
          <cell r="K1507" t="b">
            <v>0</v>
          </cell>
          <cell r="L1507">
            <v>0</v>
          </cell>
          <cell r="M1507" t="b">
            <v>0</v>
          </cell>
          <cell r="N1507" t="str">
            <v>technology/web</v>
          </cell>
          <cell r="O1507">
            <v>0</v>
          </cell>
          <cell r="P1507">
            <v>0</v>
          </cell>
        </row>
        <row r="1508">
          <cell r="B1508" t="str">
            <v>Dissertation (Canceled)</v>
          </cell>
          <cell r="C1508" t="str">
            <v>Almost done with doctorate degree but need funding of $35,000 to complete research of project.</v>
          </cell>
          <cell r="D1508">
            <v>35000</v>
          </cell>
          <cell r="E1508">
            <v>25</v>
          </cell>
          <cell r="F1508" t="str">
            <v>canceled</v>
          </cell>
          <cell r="G1508" t="str">
            <v>US</v>
          </cell>
          <cell r="H1508" t="str">
            <v>USD</v>
          </cell>
          <cell r="I1508">
            <v>1420910460</v>
          </cell>
          <cell r="J1508">
            <v>1415726460</v>
          </cell>
          <cell r="K1508" t="b">
            <v>0</v>
          </cell>
          <cell r="L1508">
            <v>1</v>
          </cell>
          <cell r="M1508" t="b">
            <v>0</v>
          </cell>
          <cell r="N1508" t="str">
            <v>technology/web</v>
          </cell>
          <cell r="O1508">
            <v>0</v>
          </cell>
          <cell r="P1508">
            <v>25</v>
          </cell>
        </row>
        <row r="1509">
          <cell r="B1509" t="str">
            <v>PriceItUpPlease (Canceled)</v>
          </cell>
          <cell r="C1509" t="str">
            <v>PriceItUpPlease will be an easy to use website that estimates the amount of your startup costs for that great idea you have!</v>
          </cell>
          <cell r="D1509">
            <v>8000</v>
          </cell>
          <cell r="E1509">
            <v>55</v>
          </cell>
          <cell r="F1509" t="str">
            <v>canceled</v>
          </cell>
          <cell r="G1509" t="str">
            <v>AU</v>
          </cell>
          <cell r="H1509" t="str">
            <v>AUD</v>
          </cell>
          <cell r="I1509">
            <v>1430604136</v>
          </cell>
          <cell r="J1509">
            <v>1428012136</v>
          </cell>
          <cell r="K1509" t="b">
            <v>0</v>
          </cell>
          <cell r="L1509">
            <v>2</v>
          </cell>
          <cell r="M1509" t="b">
            <v>0</v>
          </cell>
          <cell r="N1509" t="str">
            <v>technology/web</v>
          </cell>
          <cell r="O1509">
            <v>1</v>
          </cell>
          <cell r="P1509">
            <v>27.5</v>
          </cell>
        </row>
        <row r="1510">
          <cell r="B1510" t="str">
            <v>HardstyleUnited.com (Canceled)</v>
          </cell>
          <cell r="C1510" t="str">
            <v>HardstyleUnited.com The Global Hardstyle community. Your Hardstyle community.</v>
          </cell>
          <cell r="D1510">
            <v>10000</v>
          </cell>
          <cell r="E1510">
            <v>0</v>
          </cell>
          <cell r="F1510" t="str">
            <v>canceled</v>
          </cell>
          <cell r="G1510" t="str">
            <v>NL</v>
          </cell>
          <cell r="H1510" t="str">
            <v>EUR</v>
          </cell>
          <cell r="I1510">
            <v>1433530104</v>
          </cell>
          <cell r="J1510">
            <v>1430938104</v>
          </cell>
          <cell r="K1510" t="b">
            <v>0</v>
          </cell>
          <cell r="L1510">
            <v>0</v>
          </cell>
          <cell r="M1510" t="b">
            <v>0</v>
          </cell>
          <cell r="N1510" t="str">
            <v>technology/web</v>
          </cell>
          <cell r="O1510">
            <v>0</v>
          </cell>
          <cell r="P1510">
            <v>0</v>
          </cell>
        </row>
        <row r="1511">
          <cell r="B1511" t="str">
            <v>Online therapist directory - Click For Therapy (Canceled)</v>
          </cell>
          <cell r="C1511" t="str">
            <v>Click For Therapy is a website that was created to connect consumers and therapists across the UK.</v>
          </cell>
          <cell r="D1511">
            <v>27000</v>
          </cell>
          <cell r="E1511">
            <v>0</v>
          </cell>
          <cell r="F1511" t="str">
            <v>canceled</v>
          </cell>
          <cell r="G1511" t="str">
            <v>GB</v>
          </cell>
          <cell r="H1511" t="str">
            <v>GBP</v>
          </cell>
          <cell r="I1511">
            <v>1445093578</v>
          </cell>
          <cell r="J1511">
            <v>1442501578</v>
          </cell>
          <cell r="K1511" t="b">
            <v>0</v>
          </cell>
          <cell r="L1511">
            <v>0</v>
          </cell>
          <cell r="M1511" t="b">
            <v>0</v>
          </cell>
          <cell r="N1511" t="str">
            <v>technology/web</v>
          </cell>
          <cell r="O1511">
            <v>0</v>
          </cell>
          <cell r="P1511">
            <v>0</v>
          </cell>
        </row>
        <row r="1512">
          <cell r="B1512" t="str">
            <v>Auction, Sell Swap without excessive fees, the next ebay.</v>
          </cell>
          <cell r="C1512" t="str">
            <v>A website to auction, sell and swap items in the uk without a charge, without excess fees, the next ebay.</v>
          </cell>
          <cell r="D1512">
            <v>1500</v>
          </cell>
          <cell r="E1512">
            <v>0</v>
          </cell>
          <cell r="F1512" t="str">
            <v>canceled</v>
          </cell>
          <cell r="G1512" t="str">
            <v>GB</v>
          </cell>
          <cell r="H1512" t="str">
            <v>GBP</v>
          </cell>
          <cell r="I1512">
            <v>1422664740</v>
          </cell>
          <cell r="J1512">
            <v>1417818036</v>
          </cell>
          <cell r="K1512" t="b">
            <v>0</v>
          </cell>
          <cell r="L1512">
            <v>0</v>
          </cell>
          <cell r="M1512" t="b">
            <v>0</v>
          </cell>
          <cell r="N1512" t="str">
            <v>technology/web</v>
          </cell>
          <cell r="O1512">
            <v>0</v>
          </cell>
          <cell r="P1512">
            <v>0</v>
          </cell>
        </row>
        <row r="1513">
          <cell r="B1513" t="str">
            <v>crowd-funded public genome sequencing (Canceled)</v>
          </cell>
          <cell r="C1513" t="str">
            <v>I want to crowdfund the sequencing of my own genome to make it publicly available with crowd-sourced interpretation.</v>
          </cell>
          <cell r="D1513">
            <v>7500</v>
          </cell>
          <cell r="E1513">
            <v>1101</v>
          </cell>
          <cell r="F1513" t="str">
            <v>canceled</v>
          </cell>
          <cell r="G1513" t="str">
            <v>US</v>
          </cell>
          <cell r="H1513" t="str">
            <v>USD</v>
          </cell>
          <cell r="I1513">
            <v>1438616124</v>
          </cell>
          <cell r="J1513">
            <v>1433432124</v>
          </cell>
          <cell r="K1513" t="b">
            <v>0</v>
          </cell>
          <cell r="L1513">
            <v>3</v>
          </cell>
          <cell r="M1513" t="b">
            <v>0</v>
          </cell>
          <cell r="N1513" t="str">
            <v>technology/web</v>
          </cell>
          <cell r="O1513">
            <v>15</v>
          </cell>
          <cell r="P1513">
            <v>367</v>
          </cell>
        </row>
        <row r="1514">
          <cell r="B1514" t="str">
            <v>Bee Bay Microjobs (Canceled)</v>
          </cell>
          <cell r="C1514" t="str">
            <v>Welcome to Bee Bay Canada, your commission free microjobs website.  Sell at any price and keep 100% of what you earn!</v>
          </cell>
          <cell r="D1514">
            <v>5000</v>
          </cell>
          <cell r="E1514">
            <v>2</v>
          </cell>
          <cell r="F1514" t="str">
            <v>canceled</v>
          </cell>
          <cell r="G1514" t="str">
            <v>CA</v>
          </cell>
          <cell r="H1514" t="str">
            <v>CAD</v>
          </cell>
          <cell r="I1514">
            <v>1454864280</v>
          </cell>
          <cell r="J1514">
            <v>1452272280</v>
          </cell>
          <cell r="K1514" t="b">
            <v>0</v>
          </cell>
          <cell r="L1514">
            <v>1</v>
          </cell>
          <cell r="M1514" t="b">
            <v>0</v>
          </cell>
          <cell r="N1514" t="str">
            <v>technology/web</v>
          </cell>
          <cell r="O1514">
            <v>0</v>
          </cell>
          <cell r="P1514">
            <v>2</v>
          </cell>
        </row>
        <row r="1515">
          <cell r="B1515" t="str">
            <v>Lemme Grab it (Canceled)</v>
          </cell>
          <cell r="C1515" t="str">
            <v>A website for email/sms alerts of your personal selection, comparison of prices,consolidated database, best deals around for clothing.</v>
          </cell>
          <cell r="D1515">
            <v>200</v>
          </cell>
          <cell r="E1515">
            <v>0</v>
          </cell>
          <cell r="F1515" t="str">
            <v>canceled</v>
          </cell>
          <cell r="G1515" t="str">
            <v>CA</v>
          </cell>
          <cell r="H1515" t="str">
            <v>CAD</v>
          </cell>
          <cell r="I1515">
            <v>1462053600</v>
          </cell>
          <cell r="J1515">
            <v>1459975008</v>
          </cell>
          <cell r="K1515" t="b">
            <v>0</v>
          </cell>
          <cell r="L1515">
            <v>0</v>
          </cell>
          <cell r="M1515" t="b">
            <v>0</v>
          </cell>
          <cell r="N1515" t="str">
            <v>technology/web</v>
          </cell>
          <cell r="O1515">
            <v>0</v>
          </cell>
          <cell r="P1515">
            <v>0</v>
          </cell>
        </row>
        <row r="1516">
          <cell r="B1516" t="str">
            <v>Help CRB obtain 501(c)(3) status! (Canceled)</v>
          </cell>
          <cell r="C1516" t="str">
            <v>The Columbus Ruby Brigade has brought monthly ruby goodness and camaraderie to all participants.</v>
          </cell>
          <cell r="D1516">
            <v>420</v>
          </cell>
          <cell r="E1516">
            <v>120</v>
          </cell>
          <cell r="F1516" t="str">
            <v>canceled</v>
          </cell>
          <cell r="G1516" t="str">
            <v>US</v>
          </cell>
          <cell r="H1516" t="str">
            <v>USD</v>
          </cell>
          <cell r="I1516">
            <v>1418315470</v>
          </cell>
          <cell r="J1516">
            <v>1415723470</v>
          </cell>
          <cell r="K1516" t="b">
            <v>0</v>
          </cell>
          <cell r="L1516">
            <v>2</v>
          </cell>
          <cell r="M1516" t="b">
            <v>0</v>
          </cell>
          <cell r="N1516" t="str">
            <v>technology/web</v>
          </cell>
          <cell r="O1516">
            <v>29</v>
          </cell>
          <cell r="P1516">
            <v>60</v>
          </cell>
        </row>
        <row r="1517">
          <cell r="B1517" t="str">
            <v>Top~Notch - Helping Every Day People Change Their Future</v>
          </cell>
          <cell r="C1517" t="str">
            <v>This is an affordable social lead based web-site to help anyone who wants extra work or start their own business. We find your customer</v>
          </cell>
          <cell r="D1517">
            <v>175000</v>
          </cell>
          <cell r="E1517">
            <v>0</v>
          </cell>
          <cell r="F1517" t="str">
            <v>canceled</v>
          </cell>
          <cell r="G1517" t="str">
            <v>US</v>
          </cell>
          <cell r="H1517" t="str">
            <v>USD</v>
          </cell>
          <cell r="I1517">
            <v>1451348200</v>
          </cell>
          <cell r="J1517">
            <v>1447460200</v>
          </cell>
          <cell r="K1517" t="b">
            <v>0</v>
          </cell>
          <cell r="L1517">
            <v>0</v>
          </cell>
          <cell r="M1517" t="b">
            <v>0</v>
          </cell>
          <cell r="N1517" t="str">
            <v>technology/web</v>
          </cell>
          <cell r="O1517">
            <v>0</v>
          </cell>
          <cell r="P1517">
            <v>0</v>
          </cell>
        </row>
        <row r="1518">
          <cell r="B1518" t="str">
            <v>Minecraft Server and Website Help (Name: Forge Realms)</v>
          </cell>
          <cell r="C1518" t="str">
            <v>Making a Minecraft server and Website and I need your help to fund it. Thanks in Advance!</v>
          </cell>
          <cell r="D1518">
            <v>128</v>
          </cell>
          <cell r="E1518">
            <v>0</v>
          </cell>
          <cell r="F1518" t="str">
            <v>canceled</v>
          </cell>
          <cell r="G1518" t="str">
            <v>US</v>
          </cell>
          <cell r="H1518" t="str">
            <v>USD</v>
          </cell>
          <cell r="I1518">
            <v>1445898356</v>
          </cell>
          <cell r="J1518">
            <v>1441146356</v>
          </cell>
          <cell r="K1518" t="b">
            <v>0</v>
          </cell>
          <cell r="L1518">
            <v>0</v>
          </cell>
          <cell r="M1518" t="b">
            <v>0</v>
          </cell>
          <cell r="N1518" t="str">
            <v>technology/web</v>
          </cell>
          <cell r="O1518">
            <v>0</v>
          </cell>
          <cell r="P1518">
            <v>0</v>
          </cell>
        </row>
        <row r="1519">
          <cell r="B1519" t="str">
            <v>IMI - It's My Identity (Canceled)</v>
          </cell>
          <cell r="C1519" t="str">
            <v>A website that could group all your social 'identities' and online property together and find new followers or creators to follow</v>
          </cell>
          <cell r="D1519">
            <v>1000</v>
          </cell>
          <cell r="E1519">
            <v>0</v>
          </cell>
          <cell r="F1519" t="str">
            <v>canceled</v>
          </cell>
          <cell r="G1519" t="str">
            <v>IT</v>
          </cell>
          <cell r="H1519" t="str">
            <v>EUR</v>
          </cell>
          <cell r="I1519">
            <v>1453071600</v>
          </cell>
          <cell r="J1519">
            <v>1449596425</v>
          </cell>
          <cell r="K1519" t="b">
            <v>0</v>
          </cell>
          <cell r="L1519">
            <v>0</v>
          </cell>
          <cell r="M1519" t="b">
            <v>0</v>
          </cell>
          <cell r="N1519" t="str">
            <v>technology/web</v>
          </cell>
          <cell r="O1519">
            <v>0</v>
          </cell>
          <cell r="P1519">
            <v>0</v>
          </cell>
        </row>
        <row r="1520">
          <cell r="B1520" t="str">
            <v>iDEA On Demand Virtual Activities. Get Active! (Canceled)</v>
          </cell>
          <cell r="C1520" t="str">
            <v>iDEA virtual activities, the perfect way to encourage children and families to get active - physically, socially and mentally.</v>
          </cell>
          <cell r="D1520">
            <v>25000</v>
          </cell>
          <cell r="E1520">
            <v>2630</v>
          </cell>
          <cell r="F1520" t="str">
            <v>canceled</v>
          </cell>
          <cell r="G1520" t="str">
            <v>GB</v>
          </cell>
          <cell r="H1520" t="str">
            <v>GBP</v>
          </cell>
          <cell r="I1520">
            <v>1445431533</v>
          </cell>
          <cell r="J1520">
            <v>1442839533</v>
          </cell>
          <cell r="K1520" t="b">
            <v>0</v>
          </cell>
          <cell r="L1520">
            <v>27</v>
          </cell>
          <cell r="M1520" t="b">
            <v>0</v>
          </cell>
          <cell r="N1520" t="str">
            <v>technology/web</v>
          </cell>
          <cell r="O1520">
            <v>11</v>
          </cell>
          <cell r="P1520">
            <v>97.41</v>
          </cell>
        </row>
        <row r="1521">
          <cell r="B1521" t="str">
            <v>Help us Make a Website Like Chegg but Free and wayyy Better!</v>
          </cell>
          <cell r="C1521" t="str">
            <v>Our goal is to create a completely free website similar to Chegg.com for students to benefit from without raping their wallet!</v>
          </cell>
          <cell r="D1521">
            <v>50000</v>
          </cell>
          <cell r="E1521">
            <v>670</v>
          </cell>
          <cell r="F1521" t="str">
            <v>canceled</v>
          </cell>
          <cell r="G1521" t="str">
            <v>US</v>
          </cell>
          <cell r="H1521" t="str">
            <v>USD</v>
          </cell>
          <cell r="I1521">
            <v>1461622616</v>
          </cell>
          <cell r="J1521">
            <v>1456442216</v>
          </cell>
          <cell r="K1521" t="b">
            <v>0</v>
          </cell>
          <cell r="L1521">
            <v>14</v>
          </cell>
          <cell r="M1521" t="b">
            <v>0</v>
          </cell>
          <cell r="N1521" t="str">
            <v>technology/web</v>
          </cell>
          <cell r="O1521">
            <v>1</v>
          </cell>
          <cell r="P1521">
            <v>47.86</v>
          </cell>
        </row>
        <row r="1522">
          <cell r="B1522" t="str">
            <v>Lavvoro - A new LinkedIn and Facebook for the job market</v>
          </cell>
          <cell r="C1522" t="str">
            <v>A professional and social media environment created to effectively match job seekers to jobs based on an algorithms-matching system</v>
          </cell>
          <cell r="D1522">
            <v>40000</v>
          </cell>
          <cell r="E1522">
            <v>100</v>
          </cell>
          <cell r="F1522" t="str">
            <v>canceled</v>
          </cell>
          <cell r="G1522" t="str">
            <v>US</v>
          </cell>
          <cell r="H1522" t="str">
            <v>USD</v>
          </cell>
          <cell r="I1522">
            <v>1429028365</v>
          </cell>
          <cell r="J1522">
            <v>1425143965</v>
          </cell>
          <cell r="K1522" t="b">
            <v>0</v>
          </cell>
          <cell r="L1522">
            <v>2</v>
          </cell>
          <cell r="M1522" t="b">
            <v>0</v>
          </cell>
          <cell r="N1522" t="str">
            <v>technology/web</v>
          </cell>
          <cell r="O1522">
            <v>0</v>
          </cell>
          <cell r="P1522">
            <v>50</v>
          </cell>
        </row>
        <row r="1523">
          <cell r="B1523" t="str">
            <v>Site so businesses can offer deals to community - Let's Go!</v>
          </cell>
          <cell r="C1523" t="str">
            <v>A website that lets local businesses offer deals to customers and be found online. They pay a small yearly fee and keep %100 of profit.</v>
          </cell>
          <cell r="D1523">
            <v>25000</v>
          </cell>
          <cell r="E1523">
            <v>0</v>
          </cell>
          <cell r="F1523" t="str">
            <v>canceled</v>
          </cell>
          <cell r="G1523" t="str">
            <v>US</v>
          </cell>
          <cell r="H1523" t="str">
            <v>USD</v>
          </cell>
          <cell r="I1523">
            <v>1455132611</v>
          </cell>
          <cell r="J1523">
            <v>1452540611</v>
          </cell>
          <cell r="K1523" t="b">
            <v>0</v>
          </cell>
          <cell r="L1523">
            <v>0</v>
          </cell>
          <cell r="M1523" t="b">
            <v>0</v>
          </cell>
          <cell r="N1523" t="str">
            <v>technology/web</v>
          </cell>
          <cell r="O1523">
            <v>0</v>
          </cell>
          <cell r="P1523">
            <v>0</v>
          </cell>
        </row>
        <row r="1524">
          <cell r="B1524" t="str">
            <v>TaxSaver USA Affordable Tax App Development and Launch</v>
          </cell>
          <cell r="C1524" t="str">
            <v>Let's go get it back! Most people can get $5,000 to $6,000 more a year in tax deductions. Stop the abuse and get back your share!</v>
          </cell>
          <cell r="D1524">
            <v>25000</v>
          </cell>
          <cell r="E1524">
            <v>82</v>
          </cell>
          <cell r="F1524" t="str">
            <v>canceled</v>
          </cell>
          <cell r="G1524" t="str">
            <v>US</v>
          </cell>
          <cell r="H1524" t="str">
            <v>USD</v>
          </cell>
          <cell r="I1524">
            <v>1418877141</v>
          </cell>
          <cell r="J1524">
            <v>1416285141</v>
          </cell>
          <cell r="K1524" t="b">
            <v>0</v>
          </cell>
          <cell r="L1524">
            <v>4</v>
          </cell>
          <cell r="M1524" t="b">
            <v>0</v>
          </cell>
          <cell r="N1524" t="str">
            <v>technology/web</v>
          </cell>
          <cell r="O1524">
            <v>0</v>
          </cell>
          <cell r="P1524">
            <v>20.5</v>
          </cell>
        </row>
        <row r="1525">
          <cell r="B1525" t="str">
            <v>ProjectPetal.com (Canceled)</v>
          </cell>
          <cell r="C1525" t="str">
            <v>ProjectPetal.com is an all in one website for all Makers to share projects and ideas. A Facebook(R) Twitter(R) &amp; Github(R) all in one.</v>
          </cell>
          <cell r="D1525">
            <v>2000</v>
          </cell>
          <cell r="E1525">
            <v>0</v>
          </cell>
          <cell r="F1525" t="str">
            <v>canceled</v>
          </cell>
          <cell r="G1525" t="str">
            <v>US</v>
          </cell>
          <cell r="H1525" t="str">
            <v>USD</v>
          </cell>
          <cell r="I1525">
            <v>1435257596</v>
          </cell>
          <cell r="J1525">
            <v>1432665596</v>
          </cell>
          <cell r="K1525" t="b">
            <v>0</v>
          </cell>
          <cell r="L1525">
            <v>0</v>
          </cell>
          <cell r="M1525" t="b">
            <v>0</v>
          </cell>
          <cell r="N1525" t="str">
            <v>technology/web</v>
          </cell>
          <cell r="O1525">
            <v>0</v>
          </cell>
          <cell r="P1525">
            <v>0</v>
          </cell>
        </row>
        <row r="1526">
          <cell r="B1526" t="str">
            <v>Finding Pets - Bringing Lost Pets Home (Canceled)</v>
          </cell>
          <cell r="C1526" t="str">
            <v>An online platform that will notify every listed individual, vet, council, pound and so on in a geographical area when a pet is lost!</v>
          </cell>
          <cell r="D1526">
            <v>5500</v>
          </cell>
          <cell r="E1526">
            <v>180</v>
          </cell>
          <cell r="F1526" t="str">
            <v>canceled</v>
          </cell>
          <cell r="G1526" t="str">
            <v>AU</v>
          </cell>
          <cell r="H1526" t="str">
            <v>AUD</v>
          </cell>
          <cell r="I1526">
            <v>1429839571</v>
          </cell>
          <cell r="J1526">
            <v>1427247571</v>
          </cell>
          <cell r="K1526" t="b">
            <v>0</v>
          </cell>
          <cell r="L1526">
            <v>6</v>
          </cell>
          <cell r="M1526" t="b">
            <v>0</v>
          </cell>
          <cell r="N1526" t="str">
            <v>technology/web</v>
          </cell>
          <cell r="O1526">
            <v>3</v>
          </cell>
          <cell r="P1526">
            <v>30</v>
          </cell>
        </row>
        <row r="1527">
          <cell r="B1527" t="str">
            <v>Cykelauktion.com (Canceled)</v>
          </cell>
          <cell r="C1527" t="str">
            <v>We want to create a safe marketplace for buying and selling bicycles.</v>
          </cell>
          <cell r="D1527">
            <v>850000</v>
          </cell>
          <cell r="E1527">
            <v>50</v>
          </cell>
          <cell r="F1527" t="str">
            <v>canceled</v>
          </cell>
          <cell r="G1527" t="str">
            <v>SE</v>
          </cell>
          <cell r="H1527" t="str">
            <v>SEK</v>
          </cell>
          <cell r="I1527">
            <v>1440863624</v>
          </cell>
          <cell r="J1527">
            <v>1438271624</v>
          </cell>
          <cell r="K1527" t="b">
            <v>0</v>
          </cell>
          <cell r="L1527">
            <v>1</v>
          </cell>
          <cell r="M1527" t="b">
            <v>0</v>
          </cell>
          <cell r="N1527" t="str">
            <v>technology/web</v>
          </cell>
          <cell r="O1527">
            <v>0</v>
          </cell>
          <cell r="P1527">
            <v>50</v>
          </cell>
        </row>
        <row r="1528">
          <cell r="B1528" t="str">
            <v>Alcohol On Call (Canceled)</v>
          </cell>
          <cell r="C1528" t="str">
            <v>Next time you want a beer, put down your keys and pick up your phone. We prevent drunk driving by delivering alcohol to you at home.</v>
          </cell>
          <cell r="D1528">
            <v>22000</v>
          </cell>
          <cell r="E1528">
            <v>10</v>
          </cell>
          <cell r="F1528" t="str">
            <v>canceled</v>
          </cell>
          <cell r="G1528" t="str">
            <v>US</v>
          </cell>
          <cell r="H1528" t="str">
            <v>USD</v>
          </cell>
          <cell r="I1528">
            <v>1423772060</v>
          </cell>
          <cell r="J1528">
            <v>1421180060</v>
          </cell>
          <cell r="K1528" t="b">
            <v>0</v>
          </cell>
          <cell r="L1528">
            <v>1</v>
          </cell>
          <cell r="M1528" t="b">
            <v>0</v>
          </cell>
          <cell r="N1528" t="str">
            <v>technology/web</v>
          </cell>
          <cell r="O1528">
            <v>0</v>
          </cell>
          <cell r="P1528">
            <v>10</v>
          </cell>
        </row>
        <row r="1529">
          <cell r="B1529" t="str">
            <v>Slice Trade- Phone Trade-In, Made Simple (Canceled)</v>
          </cell>
          <cell r="C1529" t="str">
            <v>Slice Trade is a new way to trade in your old phones. We buy back phones in any condition and pay you cash or give you a new one free!</v>
          </cell>
          <cell r="D1529">
            <v>10000</v>
          </cell>
          <cell r="E1529">
            <v>0</v>
          </cell>
          <cell r="F1529" t="str">
            <v>canceled</v>
          </cell>
          <cell r="G1529" t="str">
            <v>US</v>
          </cell>
          <cell r="H1529" t="str">
            <v>USD</v>
          </cell>
          <cell r="I1529">
            <v>1473451437</v>
          </cell>
          <cell r="J1529">
            <v>1470859437</v>
          </cell>
          <cell r="K1529" t="b">
            <v>0</v>
          </cell>
          <cell r="L1529">
            <v>0</v>
          </cell>
          <cell r="M1529" t="b">
            <v>0</v>
          </cell>
          <cell r="N1529" t="str">
            <v>technology/web</v>
          </cell>
          <cell r="O1529">
            <v>0</v>
          </cell>
          <cell r="P1529">
            <v>0</v>
          </cell>
        </row>
        <row r="1530">
          <cell r="B1530" t="str">
            <v>Phone Tags: lost and found stickers (Canceled)</v>
          </cell>
          <cell r="C1530" t="str">
            <v>Tough, pre-manufactured lost and found stickers that forward messages to the owners email and cellphone.</v>
          </cell>
          <cell r="D1530">
            <v>3000</v>
          </cell>
          <cell r="E1530">
            <v>326.33</v>
          </cell>
          <cell r="F1530" t="str">
            <v>canceled</v>
          </cell>
          <cell r="G1530" t="str">
            <v>US</v>
          </cell>
          <cell r="H1530" t="str">
            <v>USD</v>
          </cell>
          <cell r="I1530">
            <v>1449785566</v>
          </cell>
          <cell r="J1530">
            <v>1447193566</v>
          </cell>
          <cell r="K1530" t="b">
            <v>0</v>
          </cell>
          <cell r="L1530">
            <v>4</v>
          </cell>
          <cell r="M1530" t="b">
            <v>0</v>
          </cell>
          <cell r="N1530" t="str">
            <v>technology/web</v>
          </cell>
          <cell r="O1530">
            <v>11</v>
          </cell>
          <cell r="P1530">
            <v>81.58</v>
          </cell>
        </row>
        <row r="1531">
          <cell r="B1531" t="str">
            <v>Fluttify - New Canadian Tech Start Up (Canceled)</v>
          </cell>
          <cell r="C1531" t="str">
            <v>Fluttify is an Online Video Sharing Platform allowing friends to share their favorite Trending Content with each other.</v>
          </cell>
          <cell r="D1531">
            <v>2500</v>
          </cell>
          <cell r="E1531">
            <v>0</v>
          </cell>
          <cell r="F1531" t="str">
            <v>canceled</v>
          </cell>
          <cell r="G1531" t="str">
            <v>CA</v>
          </cell>
          <cell r="H1531" t="str">
            <v>CAD</v>
          </cell>
          <cell r="I1531">
            <v>1480110783</v>
          </cell>
          <cell r="J1531">
            <v>1477515183</v>
          </cell>
          <cell r="K1531" t="b">
            <v>0</v>
          </cell>
          <cell r="L1531">
            <v>0</v>
          </cell>
          <cell r="M1531" t="b">
            <v>0</v>
          </cell>
          <cell r="N1531" t="str">
            <v>technology/web</v>
          </cell>
          <cell r="O1531">
            <v>0</v>
          </cell>
          <cell r="P1531">
            <v>0</v>
          </cell>
        </row>
        <row r="1532">
          <cell r="B1532" t="str">
            <v>KEEPUP INC (Canceled)</v>
          </cell>
          <cell r="C1532" t="str">
            <v>KEEPUP allows you to extend your social circle by introducing you to new people via your friends.</v>
          </cell>
          <cell r="D1532">
            <v>110000</v>
          </cell>
          <cell r="E1532">
            <v>0</v>
          </cell>
          <cell r="F1532" t="str">
            <v>canceled</v>
          </cell>
          <cell r="G1532" t="str">
            <v>US</v>
          </cell>
          <cell r="H1532" t="str">
            <v>USD</v>
          </cell>
          <cell r="I1532">
            <v>1440548330</v>
          </cell>
          <cell r="J1532">
            <v>1438042730</v>
          </cell>
          <cell r="K1532" t="b">
            <v>0</v>
          </cell>
          <cell r="L1532">
            <v>0</v>
          </cell>
          <cell r="M1532" t="b">
            <v>0</v>
          </cell>
          <cell r="N1532" t="str">
            <v>technology/web</v>
          </cell>
          <cell r="O1532">
            <v>0</v>
          </cell>
          <cell r="P1532">
            <v>0</v>
          </cell>
        </row>
        <row r="1533">
          <cell r="B1533" t="str">
            <v>SelectCooks.com (Canceled)</v>
          </cell>
          <cell r="C1533" t="str">
            <v>Selectcooks.com is a community marketplace for people to list, find and hire chefs.</v>
          </cell>
          <cell r="D1533">
            <v>30000</v>
          </cell>
          <cell r="E1533">
            <v>0</v>
          </cell>
          <cell r="F1533" t="str">
            <v>canceled</v>
          </cell>
          <cell r="G1533" t="str">
            <v>US</v>
          </cell>
          <cell r="H1533" t="str">
            <v>USD</v>
          </cell>
          <cell r="I1533">
            <v>1444004616</v>
          </cell>
          <cell r="J1533">
            <v>1440116616</v>
          </cell>
          <cell r="K1533" t="b">
            <v>0</v>
          </cell>
          <cell r="L1533">
            <v>0</v>
          </cell>
          <cell r="M1533" t="b">
            <v>0</v>
          </cell>
          <cell r="N1533" t="str">
            <v>technology/web</v>
          </cell>
          <cell r="O1533">
            <v>0</v>
          </cell>
          <cell r="P1533">
            <v>0</v>
          </cell>
        </row>
        <row r="1534">
          <cell r="B1534" t="str">
            <v>Finit - Hashtag Chatting (Canceled)</v>
          </cell>
          <cell r="C1534" t="str">
            <v>Tired of waiting for likes? Here is a brand new social network centered on real-time hashtag chatting. Just chat and enjoy!</v>
          </cell>
          <cell r="D1534">
            <v>15000</v>
          </cell>
          <cell r="E1534">
            <v>55</v>
          </cell>
          <cell r="F1534" t="str">
            <v>canceled</v>
          </cell>
          <cell r="G1534" t="str">
            <v>US</v>
          </cell>
          <cell r="H1534" t="str">
            <v>USD</v>
          </cell>
          <cell r="I1534">
            <v>1443726142</v>
          </cell>
          <cell r="J1534">
            <v>1441134142</v>
          </cell>
          <cell r="K1534" t="b">
            <v>0</v>
          </cell>
          <cell r="L1534">
            <v>3</v>
          </cell>
          <cell r="M1534" t="b">
            <v>0</v>
          </cell>
          <cell r="N1534" t="str">
            <v>technology/web</v>
          </cell>
          <cell r="O1534">
            <v>0</v>
          </cell>
          <cell r="P1534">
            <v>18.329999999999998</v>
          </cell>
        </row>
        <row r="1535">
          <cell r="B1535" t="str">
            <v>Cannabis Connection (Canceled)</v>
          </cell>
          <cell r="C1535" t="str">
            <v>Social Media Platform for the Marijuana Industry to create professionalism and a stable lasting market.</v>
          </cell>
          <cell r="D1535">
            <v>86350</v>
          </cell>
          <cell r="E1535">
            <v>1571</v>
          </cell>
          <cell r="F1535" t="str">
            <v>canceled</v>
          </cell>
          <cell r="G1535" t="str">
            <v>US</v>
          </cell>
          <cell r="H1535" t="str">
            <v>USD</v>
          </cell>
          <cell r="I1535">
            <v>1428704848</v>
          </cell>
          <cell r="J1535">
            <v>1426112848</v>
          </cell>
          <cell r="K1535" t="b">
            <v>0</v>
          </cell>
          <cell r="L1535">
            <v>7</v>
          </cell>
          <cell r="M1535" t="b">
            <v>0</v>
          </cell>
          <cell r="N1535" t="str">
            <v>technology/web</v>
          </cell>
          <cell r="O1535">
            <v>2</v>
          </cell>
          <cell r="P1535">
            <v>224.43</v>
          </cell>
        </row>
        <row r="1536">
          <cell r="B1536" t="str">
            <v>These Easy Days (Canceled)</v>
          </cell>
          <cell r="C1536" t="str">
            <v>Netiquette classes to teach our youth how make proper use of computer-mediated communications for personal and educational success.</v>
          </cell>
          <cell r="D1536">
            <v>3000</v>
          </cell>
          <cell r="E1536">
            <v>75</v>
          </cell>
          <cell r="F1536" t="str">
            <v>canceled</v>
          </cell>
          <cell r="G1536" t="str">
            <v>US</v>
          </cell>
          <cell r="H1536" t="str">
            <v>USD</v>
          </cell>
          <cell r="I1536">
            <v>1438662603</v>
          </cell>
          <cell r="J1536">
            <v>1436502603</v>
          </cell>
          <cell r="K1536" t="b">
            <v>0</v>
          </cell>
          <cell r="L1536">
            <v>2</v>
          </cell>
          <cell r="M1536" t="b">
            <v>0</v>
          </cell>
          <cell r="N1536" t="str">
            <v>technology/web</v>
          </cell>
          <cell r="O1536">
            <v>3</v>
          </cell>
          <cell r="P1536">
            <v>37.5</v>
          </cell>
        </row>
        <row r="1537">
          <cell r="B1537" t="str">
            <v>KindaQuirky (Canceled)</v>
          </cell>
          <cell r="C1537" t="str">
            <v>A quirky online shop where you can buy, sell and discover stuff that's "a little bit different". We think "it's right up your alley!"</v>
          </cell>
          <cell r="D1537">
            <v>10000</v>
          </cell>
          <cell r="E1537">
            <v>435</v>
          </cell>
          <cell r="F1537" t="str">
            <v>canceled</v>
          </cell>
          <cell r="G1537" t="str">
            <v>NZ</v>
          </cell>
          <cell r="H1537" t="str">
            <v>NZD</v>
          </cell>
          <cell r="I1537">
            <v>1424568107</v>
          </cell>
          <cell r="J1537">
            <v>1421976107</v>
          </cell>
          <cell r="K1537" t="b">
            <v>0</v>
          </cell>
          <cell r="L1537">
            <v>3</v>
          </cell>
          <cell r="M1537" t="b">
            <v>0</v>
          </cell>
          <cell r="N1537" t="str">
            <v>technology/web</v>
          </cell>
          <cell r="O1537">
            <v>4</v>
          </cell>
          <cell r="P1537">
            <v>145</v>
          </cell>
        </row>
        <row r="1538">
          <cell r="B1538" t="str">
            <v>Social Rewards - A new twist on social media (Canceled)</v>
          </cell>
          <cell r="C1538" t="str">
            <v>We're seeking to reward our members for their social behavior. The members win on two levels- compensation and increased viral sharing!</v>
          </cell>
          <cell r="D1538">
            <v>1000</v>
          </cell>
          <cell r="E1538">
            <v>8</v>
          </cell>
          <cell r="F1538" t="str">
            <v>canceled</v>
          </cell>
          <cell r="G1538" t="str">
            <v>US</v>
          </cell>
          <cell r="H1538" t="str">
            <v>USD</v>
          </cell>
          <cell r="I1538">
            <v>1415932643</v>
          </cell>
          <cell r="J1538">
            <v>1413337043</v>
          </cell>
          <cell r="K1538" t="b">
            <v>0</v>
          </cell>
          <cell r="L1538">
            <v>8</v>
          </cell>
          <cell r="M1538" t="b">
            <v>0</v>
          </cell>
          <cell r="N1538" t="str">
            <v>technology/web</v>
          </cell>
          <cell r="O1538">
            <v>1</v>
          </cell>
          <cell r="P1538">
            <v>1</v>
          </cell>
        </row>
        <row r="1539">
          <cell r="B1539" t="str">
            <v>Search every sneaker site and local store at once (Canceled)</v>
          </cell>
          <cell r="C1539" t="str">
            <v>Lyka will allow you to search for shoes in every sneaker store and website and then buy for in-store pickup or same-day delivery.</v>
          </cell>
          <cell r="D1539">
            <v>65000</v>
          </cell>
          <cell r="E1539">
            <v>788</v>
          </cell>
          <cell r="F1539" t="str">
            <v>canceled</v>
          </cell>
          <cell r="G1539" t="str">
            <v>US</v>
          </cell>
          <cell r="H1539" t="str">
            <v>USD</v>
          </cell>
          <cell r="I1539">
            <v>1438793432</v>
          </cell>
          <cell r="J1539">
            <v>1436201432</v>
          </cell>
          <cell r="K1539" t="b">
            <v>0</v>
          </cell>
          <cell r="L1539">
            <v>7</v>
          </cell>
          <cell r="M1539" t="b">
            <v>0</v>
          </cell>
          <cell r="N1539" t="str">
            <v>technology/web</v>
          </cell>
          <cell r="O1539">
            <v>1</v>
          </cell>
          <cell r="P1539">
            <v>112.57</v>
          </cell>
        </row>
        <row r="1540">
          <cell r="B1540" t="str">
            <v>Realjobmatch.com (Canceled)</v>
          </cell>
          <cell r="C1540" t="str">
            <v>Realjobmatch is not just a job search site but a matching site , matching the right jobseekers with the best jobs.</v>
          </cell>
          <cell r="D1540">
            <v>30000</v>
          </cell>
          <cell r="E1540">
            <v>0</v>
          </cell>
          <cell r="F1540" t="str">
            <v>canceled</v>
          </cell>
          <cell r="G1540" t="str">
            <v>CA</v>
          </cell>
          <cell r="H1540" t="str">
            <v>CAD</v>
          </cell>
          <cell r="I1540">
            <v>1420920424</v>
          </cell>
          <cell r="J1540">
            <v>1415736424</v>
          </cell>
          <cell r="K1540" t="b">
            <v>0</v>
          </cell>
          <cell r="L1540">
            <v>0</v>
          </cell>
          <cell r="M1540" t="b">
            <v>0</v>
          </cell>
          <cell r="N1540" t="str">
            <v>technology/web</v>
          </cell>
          <cell r="O1540">
            <v>0</v>
          </cell>
          <cell r="P1540">
            <v>0</v>
          </cell>
        </row>
        <row r="1541">
          <cell r="B1541" t="str">
            <v>Building an interactive web-based health community.</v>
          </cell>
          <cell r="C1541" t="str">
            <v>Learning should be fun! Effective health education includes the person's learning strengths, preferences and cultural perspective.</v>
          </cell>
          <cell r="D1541">
            <v>150000</v>
          </cell>
          <cell r="E1541">
            <v>1026</v>
          </cell>
          <cell r="F1541" t="str">
            <v>canceled</v>
          </cell>
          <cell r="G1541" t="str">
            <v>US</v>
          </cell>
          <cell r="H1541" t="str">
            <v>USD</v>
          </cell>
          <cell r="I1541">
            <v>1469199740</v>
          </cell>
          <cell r="J1541">
            <v>1465311740</v>
          </cell>
          <cell r="K1541" t="b">
            <v>0</v>
          </cell>
          <cell r="L1541">
            <v>3</v>
          </cell>
          <cell r="M1541" t="b">
            <v>0</v>
          </cell>
          <cell r="N1541" t="str">
            <v>technology/web</v>
          </cell>
          <cell r="O1541">
            <v>1</v>
          </cell>
          <cell r="P1541">
            <v>342</v>
          </cell>
        </row>
        <row r="1542">
          <cell r="B1542" t="str">
            <v>Virtual Restart - Stock Market For You and Your Loved Ones</v>
          </cell>
          <cell r="C1542" t="str">
            <v>The first ever trend-powered stock-market where you can buy and sell shares of you and your loved ones. Let's explore life together.</v>
          </cell>
          <cell r="D1542">
            <v>37000</v>
          </cell>
          <cell r="E1542">
            <v>463</v>
          </cell>
          <cell r="F1542" t="str">
            <v>canceled</v>
          </cell>
          <cell r="G1542" t="str">
            <v>US</v>
          </cell>
          <cell r="H1542" t="str">
            <v>USD</v>
          </cell>
          <cell r="I1542">
            <v>1421350140</v>
          </cell>
          <cell r="J1542">
            <v>1418761759</v>
          </cell>
          <cell r="K1542" t="b">
            <v>0</v>
          </cell>
          <cell r="L1542">
            <v>8</v>
          </cell>
          <cell r="M1542" t="b">
            <v>0</v>
          </cell>
          <cell r="N1542" t="str">
            <v>technology/web</v>
          </cell>
          <cell r="O1542">
            <v>1</v>
          </cell>
          <cell r="P1542">
            <v>57.88</v>
          </cell>
        </row>
        <row r="1543">
          <cell r="B1543" t="str">
            <v>Et si Kiwwi vous trouvait un job ? (Canceled)</v>
          </cell>
          <cell r="C1543" t="str">
            <v>Kiwwi va dÃ©poussiÃ©rer le marchÃ© de l'emploi, avec peu de moyens mais de trÃ¨s bonnes idÃ©es, cependant, nous avons besoin de vous !</v>
          </cell>
          <cell r="D1543">
            <v>16000</v>
          </cell>
          <cell r="E1543">
            <v>30</v>
          </cell>
          <cell r="F1543" t="str">
            <v>canceled</v>
          </cell>
          <cell r="G1543" t="str">
            <v>FR</v>
          </cell>
          <cell r="H1543" t="str">
            <v>EUR</v>
          </cell>
          <cell r="I1543">
            <v>1437861540</v>
          </cell>
          <cell r="J1543">
            <v>1435160452</v>
          </cell>
          <cell r="K1543" t="b">
            <v>0</v>
          </cell>
          <cell r="L1543">
            <v>1</v>
          </cell>
          <cell r="M1543" t="b">
            <v>0</v>
          </cell>
          <cell r="N1543" t="str">
            <v>technology/web</v>
          </cell>
          <cell r="O1543">
            <v>0</v>
          </cell>
          <cell r="P1543">
            <v>30</v>
          </cell>
        </row>
        <row r="1544">
          <cell r="B1544" t="str">
            <v>iHorizon Pty Ltd (Enterprise Planning &amp; Forecasting)</v>
          </cell>
          <cell r="C1544" t="str">
            <v>A SaaS solution for Businesses to align their strategies with customer value, using realtime strategic roadmaps &amp; visualisations.</v>
          </cell>
          <cell r="D1544">
            <v>510000</v>
          </cell>
          <cell r="E1544">
            <v>0</v>
          </cell>
          <cell r="F1544" t="str">
            <v>canceled</v>
          </cell>
          <cell r="G1544" t="str">
            <v>AU</v>
          </cell>
          <cell r="H1544" t="str">
            <v>AUD</v>
          </cell>
          <cell r="I1544">
            <v>1420352264</v>
          </cell>
          <cell r="J1544">
            <v>1416896264</v>
          </cell>
          <cell r="K1544" t="b">
            <v>0</v>
          </cell>
          <cell r="L1544">
            <v>0</v>
          </cell>
          <cell r="M1544" t="b">
            <v>0</v>
          </cell>
          <cell r="N1544" t="str">
            <v>technology/web</v>
          </cell>
          <cell r="O1544">
            <v>0</v>
          </cell>
          <cell r="P1544">
            <v>0</v>
          </cell>
        </row>
        <row r="1545">
          <cell r="B1545" t="str">
            <v>oToBOTS.com - Freedom from high cost auto repairs (Canceled)</v>
          </cell>
          <cell r="C1545" t="str">
            <v>Using the power of internet to help people save hundreds in car repair.</v>
          </cell>
          <cell r="D1545">
            <v>20000</v>
          </cell>
          <cell r="E1545">
            <v>25</v>
          </cell>
          <cell r="F1545" t="str">
            <v>canceled</v>
          </cell>
          <cell r="G1545" t="str">
            <v>US</v>
          </cell>
          <cell r="H1545" t="str">
            <v>USD</v>
          </cell>
          <cell r="I1545">
            <v>1427825044</v>
          </cell>
          <cell r="J1545">
            <v>1425236644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technology/web</v>
          </cell>
          <cell r="O1545">
            <v>0</v>
          </cell>
          <cell r="P1545">
            <v>25</v>
          </cell>
        </row>
        <row r="1546">
          <cell r="B1546" t="str">
            <v>WILLAMETTE EXTRA BOARD (Canceled)</v>
          </cell>
          <cell r="C1546" t="str">
            <v>I am asking for $4,200 to launch a unique website serving professionals in any and all industries seeking additional income in Oregon.</v>
          </cell>
          <cell r="D1546">
            <v>4200</v>
          </cell>
          <cell r="E1546">
            <v>0</v>
          </cell>
          <cell r="F1546" t="str">
            <v>canceled</v>
          </cell>
          <cell r="G1546" t="str">
            <v>US</v>
          </cell>
          <cell r="H1546" t="str">
            <v>USD</v>
          </cell>
          <cell r="I1546">
            <v>1446087223</v>
          </cell>
          <cell r="J1546">
            <v>1443495223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technology/web</v>
          </cell>
          <cell r="O1546">
            <v>0</v>
          </cell>
          <cell r="P1546">
            <v>0</v>
          </cell>
        </row>
        <row r="1547">
          <cell r="B1547" t="str">
            <v>Game Swapper (Canceled)</v>
          </cell>
          <cell r="C1547" t="str">
            <v>Imagine a world where you can swap a video game you're tired of playing for a video game you actually want to play for just $1.50!</v>
          </cell>
          <cell r="D1547">
            <v>100000</v>
          </cell>
          <cell r="E1547">
            <v>50</v>
          </cell>
          <cell r="F1547" t="str">
            <v>canceled</v>
          </cell>
          <cell r="G1547" t="str">
            <v>US</v>
          </cell>
          <cell r="H1547" t="str">
            <v>USD</v>
          </cell>
          <cell r="I1547">
            <v>1439048017</v>
          </cell>
          <cell r="J1547">
            <v>1436456017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technology/web</v>
          </cell>
          <cell r="O1547">
            <v>0</v>
          </cell>
          <cell r="P1547">
            <v>50</v>
          </cell>
        </row>
        <row r="1548">
          <cell r="B1548" t="str">
            <v>Wriyon - WRIte Your Own (Canceled)</v>
          </cell>
          <cell r="C1548" t="str">
            <v>We want to create the "Facebook" for Writers. We are working on a new world for people who like to write. Check out more wriyon.com</v>
          </cell>
          <cell r="D1548">
            <v>5000</v>
          </cell>
          <cell r="E1548">
            <v>3</v>
          </cell>
          <cell r="F1548" t="str">
            <v>canceled</v>
          </cell>
          <cell r="G1548" t="str">
            <v>IE</v>
          </cell>
          <cell r="H1548" t="str">
            <v>EUR</v>
          </cell>
          <cell r="I1548">
            <v>1424940093</v>
          </cell>
          <cell r="J1548">
            <v>1422348093</v>
          </cell>
          <cell r="K1548" t="b">
            <v>0</v>
          </cell>
          <cell r="L1548">
            <v>2</v>
          </cell>
          <cell r="M1548" t="b">
            <v>0</v>
          </cell>
          <cell r="N1548" t="str">
            <v>technology/web</v>
          </cell>
          <cell r="O1548">
            <v>0</v>
          </cell>
          <cell r="P1548">
            <v>1.5</v>
          </cell>
        </row>
        <row r="1549">
          <cell r="B1549" t="str">
            <v>VENT it out (Canceled)</v>
          </cell>
          <cell r="C1549" t="str">
            <v>I am making a social website where people can anonymously or openly vent, All walks of life all over the world</v>
          </cell>
          <cell r="D1549">
            <v>33000</v>
          </cell>
          <cell r="E1549">
            <v>0</v>
          </cell>
          <cell r="F1549" t="str">
            <v>canceled</v>
          </cell>
          <cell r="G1549" t="str">
            <v>US</v>
          </cell>
          <cell r="H1549" t="str">
            <v>USD</v>
          </cell>
          <cell r="I1549">
            <v>1484038620</v>
          </cell>
          <cell r="J1549">
            <v>1481597687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technology/web</v>
          </cell>
          <cell r="O1549">
            <v>0</v>
          </cell>
          <cell r="P1549">
            <v>0</v>
          </cell>
        </row>
        <row r="1550">
          <cell r="B1550" t="str">
            <v>Projektwebseite (Canceled)</v>
          </cell>
          <cell r="C1550" t="str">
            <v>I'm creating a website with projects which I'll create later / Ich erstelle eine Webseite mit Projekten, welche ich spÃ¤ter erstelle.</v>
          </cell>
          <cell r="D1550">
            <v>5000</v>
          </cell>
          <cell r="E1550">
            <v>10</v>
          </cell>
          <cell r="F1550" t="str">
            <v>canceled</v>
          </cell>
          <cell r="G1550" t="str">
            <v>CH</v>
          </cell>
          <cell r="H1550" t="str">
            <v>CHF</v>
          </cell>
          <cell r="I1550">
            <v>1444940558</v>
          </cell>
          <cell r="J1550">
            <v>1442348558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technology/web</v>
          </cell>
          <cell r="O1550">
            <v>0</v>
          </cell>
          <cell r="P1550">
            <v>10</v>
          </cell>
        </row>
        <row r="1551">
          <cell r="B1551" t="str">
            <v>#ADOPTROHINGYA PROJECT (Canceled)</v>
          </cell>
          <cell r="C1551" t="str">
            <v>Matching refugees with sponsors in the US for 5 years. Our goal is to assist 300 Rohingya refugee families with supportive communities.</v>
          </cell>
          <cell r="D1551">
            <v>124000</v>
          </cell>
          <cell r="E1551">
            <v>0</v>
          </cell>
          <cell r="F1551" t="str">
            <v>canceled</v>
          </cell>
          <cell r="G1551" t="str">
            <v>US</v>
          </cell>
          <cell r="H1551" t="str">
            <v>USD</v>
          </cell>
          <cell r="I1551">
            <v>1420233256</v>
          </cell>
          <cell r="J1551">
            <v>1417641256</v>
          </cell>
          <cell r="K1551" t="b">
            <v>0</v>
          </cell>
          <cell r="L1551">
            <v>0</v>
          </cell>
          <cell r="M1551" t="b">
            <v>0</v>
          </cell>
          <cell r="N1551" t="str">
            <v>technology/web</v>
          </cell>
          <cell r="O1551">
            <v>0</v>
          </cell>
          <cell r="P1551">
            <v>0</v>
          </cell>
        </row>
        <row r="1552">
          <cell r="B1552" t="str">
            <v>Roekee.com (Canceled)</v>
          </cell>
          <cell r="C1552" t="str">
            <v>The internets new search engine. Looking for funding to develop our backend web indexing software with an emphasis on automation.</v>
          </cell>
          <cell r="D1552">
            <v>4000</v>
          </cell>
          <cell r="E1552">
            <v>0</v>
          </cell>
          <cell r="F1552" t="str">
            <v>canceled</v>
          </cell>
          <cell r="G1552" t="str">
            <v>US</v>
          </cell>
          <cell r="H1552" t="str">
            <v>USD</v>
          </cell>
          <cell r="I1552">
            <v>1435874384</v>
          </cell>
          <cell r="J1552">
            <v>1433282384</v>
          </cell>
          <cell r="K1552" t="b">
            <v>0</v>
          </cell>
          <cell r="L1552">
            <v>0</v>
          </cell>
          <cell r="M1552" t="b">
            <v>0</v>
          </cell>
          <cell r="N1552" t="str">
            <v>technology/web</v>
          </cell>
          <cell r="O1552">
            <v>0</v>
          </cell>
          <cell r="P1552">
            <v>0</v>
          </cell>
        </row>
        <row r="1553">
          <cell r="B1553" t="str">
            <v>SheLifts - the #1 Female Bodybuilding HUB (Canceled)</v>
          </cell>
          <cell r="C1553" t="str">
            <v>SheLifts is going to be the number One international social HUB &amp; information resource for women into weight lifting</v>
          </cell>
          <cell r="D1553">
            <v>13000</v>
          </cell>
          <cell r="E1553">
            <v>0</v>
          </cell>
          <cell r="F1553" t="str">
            <v>canceled</v>
          </cell>
          <cell r="G1553" t="str">
            <v>SE</v>
          </cell>
          <cell r="H1553" t="str">
            <v>SEK</v>
          </cell>
          <cell r="I1553">
            <v>1418934506</v>
          </cell>
          <cell r="J1553">
            <v>1415910506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technology/web</v>
          </cell>
          <cell r="O1553">
            <v>0</v>
          </cell>
          <cell r="P1553">
            <v>0</v>
          </cell>
        </row>
        <row r="1554">
          <cell r="B1554" t="str">
            <v>NEW 2016 Social Media Litesbook (Canceled)</v>
          </cell>
          <cell r="C1554" t="str">
            <v>New Innovation of Social Media with New Technology created to bring users even closer togethor - Tabs &amp; Features never seen before!</v>
          </cell>
          <cell r="D1554">
            <v>50000</v>
          </cell>
          <cell r="E1554">
            <v>0</v>
          </cell>
          <cell r="F1554" t="str">
            <v>canceled</v>
          </cell>
          <cell r="G1554" t="str">
            <v>AU</v>
          </cell>
          <cell r="H1554" t="str">
            <v>AUD</v>
          </cell>
          <cell r="I1554">
            <v>1460615164</v>
          </cell>
          <cell r="J1554">
            <v>1458023164</v>
          </cell>
          <cell r="K1554" t="b">
            <v>0</v>
          </cell>
          <cell r="L1554">
            <v>0</v>
          </cell>
          <cell r="M1554" t="b">
            <v>0</v>
          </cell>
          <cell r="N1554" t="str">
            <v>technology/web</v>
          </cell>
          <cell r="O1554">
            <v>0</v>
          </cell>
          <cell r="P1554">
            <v>0</v>
          </cell>
        </row>
        <row r="1555">
          <cell r="B1555" t="str">
            <v>Carbon mini bikes / race / MTB / FAT ~ Carbon tow placement</v>
          </cell>
          <cell r="C1555" t="str">
            <v>Mountain, fat and race bikes made from high grade aero carbon fibers by tow placement and tow folding technology (no fibres cutting).</v>
          </cell>
          <cell r="D1555">
            <v>70</v>
          </cell>
          <cell r="E1555">
            <v>101</v>
          </cell>
          <cell r="F1555" t="str">
            <v>successful</v>
          </cell>
          <cell r="G1555" t="str">
            <v>FR</v>
          </cell>
          <cell r="H1555" t="str">
            <v>EUR</v>
          </cell>
          <cell r="I1555">
            <v>1480028400</v>
          </cell>
          <cell r="J1555">
            <v>1478685915</v>
          </cell>
          <cell r="K1555" t="b">
            <v>0</v>
          </cell>
          <cell r="L1555">
            <v>2</v>
          </cell>
          <cell r="M1555" t="b">
            <v>1</v>
          </cell>
          <cell r="N1555" t="str">
            <v>technology/wearables</v>
          </cell>
          <cell r="O1555">
            <v>144</v>
          </cell>
          <cell r="P1555">
            <v>50.5</v>
          </cell>
        </row>
        <row r="1556">
          <cell r="B1556" t="str">
            <v>Help fund research of dual action compression breast pump</v>
          </cell>
          <cell r="C1556" t="str">
            <v>Innovative new compression-based breast pump gives mothers unprecedented freedom, enabling efficient and discreet pumping</v>
          </cell>
          <cell r="D1556">
            <v>40000</v>
          </cell>
          <cell r="E1556">
            <v>47665</v>
          </cell>
          <cell r="F1556" t="str">
            <v>successful</v>
          </cell>
          <cell r="G1556" t="str">
            <v>US</v>
          </cell>
          <cell r="H1556" t="str">
            <v>USD</v>
          </cell>
          <cell r="I1556">
            <v>1439473248</v>
          </cell>
          <cell r="J1556">
            <v>1436881248</v>
          </cell>
          <cell r="K1556" t="b">
            <v>0</v>
          </cell>
          <cell r="L1556">
            <v>315</v>
          </cell>
          <cell r="M1556" t="b">
            <v>1</v>
          </cell>
          <cell r="N1556" t="str">
            <v>technology/wearables</v>
          </cell>
          <cell r="O1556">
            <v>119</v>
          </cell>
          <cell r="P1556">
            <v>151.32</v>
          </cell>
        </row>
        <row r="1557">
          <cell r="B1557" t="str">
            <v>Gauss - Redefining Eye Protection for the Digital Age</v>
          </cell>
          <cell r="C1557" t="str">
            <v>Gauss glasses protect your eyes in front of screens and outside with self-tinting lenses and a new, proprietary coating technology.</v>
          </cell>
          <cell r="D1557">
            <v>20000</v>
          </cell>
          <cell r="E1557">
            <v>292097</v>
          </cell>
          <cell r="F1557" t="str">
            <v>successful</v>
          </cell>
          <cell r="G1557" t="str">
            <v>DE</v>
          </cell>
          <cell r="H1557" t="str">
            <v>EUR</v>
          </cell>
          <cell r="I1557">
            <v>1439998674</v>
          </cell>
          <cell r="J1557">
            <v>1436888274</v>
          </cell>
          <cell r="K1557" t="b">
            <v>0</v>
          </cell>
          <cell r="L1557">
            <v>2174</v>
          </cell>
          <cell r="M1557" t="b">
            <v>1</v>
          </cell>
          <cell r="N1557" t="str">
            <v>technology/wearables</v>
          </cell>
          <cell r="O1557">
            <v>1460</v>
          </cell>
          <cell r="P1557">
            <v>134.36000000000001</v>
          </cell>
        </row>
        <row r="1558">
          <cell r="B1558" t="str">
            <v>Phone Silks - The best way to carry your smart phone!</v>
          </cell>
          <cell r="C1558" t="str">
            <v>Stylish new phone carrier allows instant access to your smart phone while freeing up your hands.</v>
          </cell>
          <cell r="D1558">
            <v>25000</v>
          </cell>
          <cell r="E1558">
            <v>26452</v>
          </cell>
          <cell r="F1558" t="str">
            <v>successful</v>
          </cell>
          <cell r="G1558" t="str">
            <v>US</v>
          </cell>
          <cell r="H1558" t="str">
            <v>USD</v>
          </cell>
          <cell r="I1558">
            <v>1433085875</v>
          </cell>
          <cell r="J1558">
            <v>1428333875</v>
          </cell>
          <cell r="K1558" t="b">
            <v>0</v>
          </cell>
          <cell r="L1558">
            <v>152</v>
          </cell>
          <cell r="M1558" t="b">
            <v>1</v>
          </cell>
          <cell r="N1558" t="str">
            <v>technology/wearables</v>
          </cell>
          <cell r="O1558">
            <v>106</v>
          </cell>
          <cell r="P1558">
            <v>174.03</v>
          </cell>
        </row>
        <row r="1559">
          <cell r="B1559" t="str">
            <v>Sofft: Blocks Stains &amp; Softens Clothes!</v>
          </cell>
          <cell r="C1559" t="str">
            <v>Sofft...it's Soft with an Off! A stain-blocking fabric softener that simplifies your laundry and helps the environment at the same time</v>
          </cell>
          <cell r="D1559">
            <v>25000</v>
          </cell>
          <cell r="E1559">
            <v>75029.48</v>
          </cell>
          <cell r="F1559" t="str">
            <v>successful</v>
          </cell>
          <cell r="G1559" t="str">
            <v>US</v>
          </cell>
          <cell r="H1559" t="str">
            <v>USD</v>
          </cell>
          <cell r="I1559">
            <v>1414544400</v>
          </cell>
          <cell r="J1559">
            <v>1410883139</v>
          </cell>
          <cell r="K1559" t="b">
            <v>0</v>
          </cell>
          <cell r="L1559">
            <v>1021</v>
          </cell>
          <cell r="M1559" t="b">
            <v>1</v>
          </cell>
          <cell r="N1559" t="str">
            <v>technology/wearables</v>
          </cell>
          <cell r="O1559">
            <v>300</v>
          </cell>
          <cell r="P1559">
            <v>73.489999999999995</v>
          </cell>
        </row>
        <row r="1560">
          <cell r="B1560" t="str">
            <v>Carbon Fiber Collar Stays</v>
          </cell>
          <cell r="C1560" t="str">
            <v>Ever wanted to own something made out of carbon fiber? Now you can!</v>
          </cell>
          <cell r="D1560">
            <v>2000</v>
          </cell>
          <cell r="E1560">
            <v>5574</v>
          </cell>
          <cell r="F1560" t="str">
            <v>successful</v>
          </cell>
          <cell r="G1560" t="str">
            <v>US</v>
          </cell>
          <cell r="H1560" t="str">
            <v>USD</v>
          </cell>
          <cell r="I1560">
            <v>1470962274</v>
          </cell>
          <cell r="J1560">
            <v>1468370274</v>
          </cell>
          <cell r="K1560" t="b">
            <v>0</v>
          </cell>
          <cell r="L1560">
            <v>237</v>
          </cell>
          <cell r="M1560" t="b">
            <v>1</v>
          </cell>
          <cell r="N1560" t="str">
            <v>technology/wearables</v>
          </cell>
          <cell r="O1560">
            <v>279</v>
          </cell>
          <cell r="P1560">
            <v>23.52</v>
          </cell>
        </row>
        <row r="1561">
          <cell r="B1561" t="str">
            <v>Body Armor - The Super Female Police Officer of the Future!!</v>
          </cell>
          <cell r="C1561" t="str">
            <v>Small town police forces don't always have the resources to provide for the unique needs of female officers and their body armor.</v>
          </cell>
          <cell r="D1561">
            <v>800</v>
          </cell>
          <cell r="E1561">
            <v>1055.01</v>
          </cell>
          <cell r="F1561" t="str">
            <v>successful</v>
          </cell>
          <cell r="G1561" t="str">
            <v>US</v>
          </cell>
          <cell r="H1561" t="str">
            <v>USD</v>
          </cell>
          <cell r="I1561">
            <v>1407788867</v>
          </cell>
          <cell r="J1561">
            <v>1405196867</v>
          </cell>
          <cell r="K1561" t="b">
            <v>0</v>
          </cell>
          <cell r="L1561">
            <v>27</v>
          </cell>
          <cell r="M1561" t="b">
            <v>1</v>
          </cell>
          <cell r="N1561" t="str">
            <v>technology/wearables</v>
          </cell>
          <cell r="O1561">
            <v>132</v>
          </cell>
          <cell r="P1561">
            <v>39.07</v>
          </cell>
        </row>
        <row r="1562">
          <cell r="B1562" t="str">
            <v>Silver anti-radiation underwear. Keep body cool in summer</v>
          </cell>
          <cell r="C1562" t="str">
            <v>Wengash Silver underwear: 100% pure silver. Block cell phone, wifi and microwave radiation, protect your reproductive organs and sperm</v>
          </cell>
          <cell r="D1562">
            <v>2000</v>
          </cell>
          <cell r="E1562">
            <v>2141</v>
          </cell>
          <cell r="F1562" t="str">
            <v>successful</v>
          </cell>
          <cell r="G1562" t="str">
            <v>CA</v>
          </cell>
          <cell r="H1562" t="str">
            <v>CAD</v>
          </cell>
          <cell r="I1562">
            <v>1458235549</v>
          </cell>
          <cell r="J1562">
            <v>1455647149</v>
          </cell>
          <cell r="K1562" t="b">
            <v>0</v>
          </cell>
          <cell r="L1562">
            <v>17</v>
          </cell>
          <cell r="M1562" t="b">
            <v>1</v>
          </cell>
          <cell r="N1562" t="str">
            <v>technology/wearables</v>
          </cell>
          <cell r="O1562">
            <v>107</v>
          </cell>
          <cell r="P1562">
            <v>125.94</v>
          </cell>
        </row>
        <row r="1563">
          <cell r="B1563" t="str">
            <v>Audio Jacket</v>
          </cell>
          <cell r="C1563" t="str">
            <v>Get ready for the next product that you canâ€™t live without</v>
          </cell>
          <cell r="D1563">
            <v>35000</v>
          </cell>
          <cell r="E1563">
            <v>44388</v>
          </cell>
          <cell r="F1563" t="str">
            <v>successful</v>
          </cell>
          <cell r="G1563" t="str">
            <v>US</v>
          </cell>
          <cell r="H1563" t="str">
            <v>USD</v>
          </cell>
          <cell r="I1563">
            <v>1413304708</v>
          </cell>
          <cell r="J1563">
            <v>1410280708</v>
          </cell>
          <cell r="K1563" t="b">
            <v>0</v>
          </cell>
          <cell r="L1563">
            <v>27</v>
          </cell>
          <cell r="M1563" t="b">
            <v>1</v>
          </cell>
          <cell r="N1563" t="str">
            <v>technology/wearables</v>
          </cell>
          <cell r="O1563">
            <v>127</v>
          </cell>
          <cell r="P1563">
            <v>1644</v>
          </cell>
        </row>
        <row r="1564">
          <cell r="B1564" t="str">
            <v>VIVO Solar Bag</v>
          </cell>
          <cell r="C1564" t="str">
            <v>A backpack with a built in solar panel to charge any USB device. Includes removable battery pack, USB cable, and 7 different adapters!</v>
          </cell>
          <cell r="D1564">
            <v>2500</v>
          </cell>
          <cell r="E1564">
            <v>3499</v>
          </cell>
          <cell r="F1564" t="str">
            <v>successful</v>
          </cell>
          <cell r="G1564" t="str">
            <v>US</v>
          </cell>
          <cell r="H1564" t="str">
            <v>USD</v>
          </cell>
          <cell r="I1564">
            <v>1410904413</v>
          </cell>
          <cell r="J1564">
            <v>1409090013</v>
          </cell>
          <cell r="K1564" t="b">
            <v>0</v>
          </cell>
          <cell r="L1564">
            <v>82</v>
          </cell>
          <cell r="M1564" t="b">
            <v>1</v>
          </cell>
          <cell r="N1564" t="str">
            <v>technology/wearables</v>
          </cell>
          <cell r="O1564">
            <v>140</v>
          </cell>
          <cell r="P1564">
            <v>42.67</v>
          </cell>
        </row>
        <row r="1565">
          <cell r="B1565" t="str">
            <v>Jake Lazarow's Eagle Project</v>
          </cell>
          <cell r="C1565" t="str">
            <v>This project is designed to obtain flash drive bracelets with a child's information on it for parents to wear in case of emergencies</v>
          </cell>
          <cell r="D1565">
            <v>1500</v>
          </cell>
          <cell r="E1565">
            <v>1686</v>
          </cell>
          <cell r="F1565" t="str">
            <v>successful</v>
          </cell>
          <cell r="G1565" t="str">
            <v>US</v>
          </cell>
          <cell r="H1565" t="str">
            <v>USD</v>
          </cell>
          <cell r="I1565">
            <v>1418953984</v>
          </cell>
          <cell r="J1565">
            <v>1413766384</v>
          </cell>
          <cell r="K1565" t="b">
            <v>0</v>
          </cell>
          <cell r="L1565">
            <v>48</v>
          </cell>
          <cell r="M1565" t="b">
            <v>1</v>
          </cell>
          <cell r="N1565" t="str">
            <v>technology/wearables</v>
          </cell>
          <cell r="O1565">
            <v>112</v>
          </cell>
          <cell r="P1565">
            <v>35.130000000000003</v>
          </cell>
        </row>
        <row r="1566">
          <cell r="B1566" t="str">
            <v>Pacha's Pajamas: Award-Winning Healthy Kids Entertainment!</v>
          </cell>
          <cell r="C1566" t="str">
            <v>Pacha's Pajamas is an epic story told through books, music, videos and now augmented PJs that's uplifting kids everywhere!</v>
          </cell>
          <cell r="D1566">
            <v>25000</v>
          </cell>
          <cell r="E1566">
            <v>25132</v>
          </cell>
          <cell r="F1566" t="str">
            <v>successful</v>
          </cell>
          <cell r="G1566" t="str">
            <v>US</v>
          </cell>
          <cell r="H1566" t="str">
            <v>USD</v>
          </cell>
          <cell r="I1566">
            <v>1418430311</v>
          </cell>
          <cell r="J1566">
            <v>1415838311</v>
          </cell>
          <cell r="K1566" t="b">
            <v>0</v>
          </cell>
          <cell r="L1566">
            <v>105</v>
          </cell>
          <cell r="M1566" t="b">
            <v>1</v>
          </cell>
          <cell r="N1566" t="str">
            <v>technology/wearables</v>
          </cell>
          <cell r="O1566">
            <v>101</v>
          </cell>
          <cell r="P1566">
            <v>239.35</v>
          </cell>
        </row>
        <row r="1567">
          <cell r="B1567" t="str">
            <v>The Zossom Phone Case</v>
          </cell>
          <cell r="C1567" t="str">
            <v>Zossom is a smart phone case with a strap. Forget the days of shattered screens and scratches. The Zossom case keeps your phone safe.</v>
          </cell>
          <cell r="D1567">
            <v>3000</v>
          </cell>
          <cell r="E1567">
            <v>3014</v>
          </cell>
          <cell r="F1567" t="str">
            <v>successful</v>
          </cell>
          <cell r="G1567" t="str">
            <v>US</v>
          </cell>
          <cell r="H1567" t="str">
            <v>USD</v>
          </cell>
          <cell r="I1567">
            <v>1480613650</v>
          </cell>
          <cell r="J1567">
            <v>1478018050</v>
          </cell>
          <cell r="K1567" t="b">
            <v>0</v>
          </cell>
          <cell r="L1567">
            <v>28</v>
          </cell>
          <cell r="M1567" t="b">
            <v>1</v>
          </cell>
          <cell r="N1567" t="str">
            <v>technology/wearables</v>
          </cell>
          <cell r="O1567">
            <v>100</v>
          </cell>
          <cell r="P1567">
            <v>107.64</v>
          </cell>
        </row>
        <row r="1568">
          <cell r="B1568" t="str">
            <v>Wearsafe: Wearable technology on a mission to save lives</v>
          </cell>
          <cell r="C1568" t="str">
            <v>Wearsafe: connect with the press of a wearable button, keeping you safer wherever you are and more secure in whatever youâ€™re doing.</v>
          </cell>
          <cell r="D1568">
            <v>75000</v>
          </cell>
          <cell r="E1568">
            <v>106084.5</v>
          </cell>
          <cell r="F1568" t="str">
            <v>successful</v>
          </cell>
          <cell r="G1568" t="str">
            <v>US</v>
          </cell>
          <cell r="H1568" t="str">
            <v>USD</v>
          </cell>
          <cell r="I1568">
            <v>1440082240</v>
          </cell>
          <cell r="J1568">
            <v>1436885440</v>
          </cell>
          <cell r="K1568" t="b">
            <v>0</v>
          </cell>
          <cell r="L1568">
            <v>1107</v>
          </cell>
          <cell r="M1568" t="b">
            <v>1</v>
          </cell>
          <cell r="N1568" t="str">
            <v>technology/wearables</v>
          </cell>
          <cell r="O1568">
            <v>141</v>
          </cell>
          <cell r="P1568">
            <v>95.83</v>
          </cell>
        </row>
        <row r="1569">
          <cell r="B1569" t="str">
            <v>TRASENSE MOVEMENT: The Smartest Daily Tracker for Under $30</v>
          </cell>
          <cell r="C1569" t="str">
            <v>The MOVEMENT delivers the same tracking functions as the industry leaders at a fraction of the cost. SUPPORT our Project Today.</v>
          </cell>
          <cell r="D1569">
            <v>12000</v>
          </cell>
          <cell r="E1569">
            <v>32075</v>
          </cell>
          <cell r="F1569" t="str">
            <v>successful</v>
          </cell>
          <cell r="G1569" t="str">
            <v>US</v>
          </cell>
          <cell r="H1569" t="str">
            <v>USD</v>
          </cell>
          <cell r="I1569">
            <v>1436396313</v>
          </cell>
          <cell r="J1569">
            <v>1433804313</v>
          </cell>
          <cell r="K1569" t="b">
            <v>0</v>
          </cell>
          <cell r="L1569">
            <v>1013</v>
          </cell>
          <cell r="M1569" t="b">
            <v>1</v>
          </cell>
          <cell r="N1569" t="str">
            <v>technology/wearables</v>
          </cell>
          <cell r="O1569">
            <v>267</v>
          </cell>
          <cell r="P1569">
            <v>31.66</v>
          </cell>
        </row>
        <row r="1570">
          <cell r="B1570" t="str">
            <v>Spark: The Watch That Keeps You Awake</v>
          </cell>
          <cell r="C1570" t="str">
            <v>Meet Spark: The friendly companion that helps you stay awake during the day. Re-released with new features!</v>
          </cell>
          <cell r="D1570">
            <v>8000</v>
          </cell>
          <cell r="E1570">
            <v>11751</v>
          </cell>
          <cell r="F1570" t="str">
            <v>successful</v>
          </cell>
          <cell r="G1570" t="str">
            <v>US</v>
          </cell>
          <cell r="H1570" t="str">
            <v>USD</v>
          </cell>
          <cell r="I1570">
            <v>1426197512</v>
          </cell>
          <cell r="J1570">
            <v>1423609112</v>
          </cell>
          <cell r="K1570" t="b">
            <v>0</v>
          </cell>
          <cell r="L1570">
            <v>274</v>
          </cell>
          <cell r="M1570" t="b">
            <v>1</v>
          </cell>
          <cell r="N1570" t="str">
            <v>technology/wearables</v>
          </cell>
          <cell r="O1570">
            <v>147</v>
          </cell>
          <cell r="P1570">
            <v>42.89</v>
          </cell>
        </row>
        <row r="1571">
          <cell r="B1571" t="str">
            <v>Motion Control Camera Camcorder HD Bluetooth Smart Glasses</v>
          </cell>
          <cell r="C1571" t="str">
            <v>Innovative smart glasses allow you recording videos, taking pictures and connecting to your phone with smart defined gestures.</v>
          </cell>
          <cell r="D1571">
            <v>5000</v>
          </cell>
          <cell r="E1571">
            <v>10678</v>
          </cell>
          <cell r="F1571" t="str">
            <v>successful</v>
          </cell>
          <cell r="G1571" t="str">
            <v>US</v>
          </cell>
          <cell r="H1571" t="str">
            <v>USD</v>
          </cell>
          <cell r="I1571">
            <v>1460917119</v>
          </cell>
          <cell r="J1571">
            <v>1455736719</v>
          </cell>
          <cell r="K1571" t="b">
            <v>0</v>
          </cell>
          <cell r="L1571">
            <v>87</v>
          </cell>
          <cell r="M1571" t="b">
            <v>1</v>
          </cell>
          <cell r="N1571" t="str">
            <v>technology/wearables</v>
          </cell>
          <cell r="O1571">
            <v>214</v>
          </cell>
          <cell r="P1571">
            <v>122.74</v>
          </cell>
        </row>
        <row r="1572">
          <cell r="B1572" t="str">
            <v>Shine: first App control Laser Light Bluetooth Headphones</v>
          </cell>
          <cell r="C1572" t="str">
            <v>Be more than stylish, be visible. Reflect what youâ€™re hearing/feeling in 24 customizable glowing colors with these laser based earbuds.</v>
          </cell>
          <cell r="D1572">
            <v>15000</v>
          </cell>
          <cell r="E1572">
            <v>18855</v>
          </cell>
          <cell r="F1572" t="str">
            <v>successful</v>
          </cell>
          <cell r="G1572" t="str">
            <v>US</v>
          </cell>
          <cell r="H1572" t="str">
            <v>USD</v>
          </cell>
          <cell r="I1572">
            <v>1450901872</v>
          </cell>
          <cell r="J1572">
            <v>1448309872</v>
          </cell>
          <cell r="K1572" t="b">
            <v>0</v>
          </cell>
          <cell r="L1572">
            <v>99</v>
          </cell>
          <cell r="M1572" t="b">
            <v>1</v>
          </cell>
          <cell r="N1572" t="str">
            <v>technology/wearables</v>
          </cell>
          <cell r="O1572">
            <v>126</v>
          </cell>
          <cell r="P1572">
            <v>190.45</v>
          </cell>
        </row>
        <row r="1573">
          <cell r="B1573" t="str">
            <v>Neorings secures, mounts, stands, your smartphone and tablet</v>
          </cell>
          <cell r="C1573" t="str">
            <v>Secure your smartphone in your hand without worry of drops, perfect to mount in your car or anywhere else; makes the most useful stand.</v>
          </cell>
          <cell r="D1573">
            <v>28888</v>
          </cell>
          <cell r="E1573">
            <v>30177</v>
          </cell>
          <cell r="F1573" t="str">
            <v>successful</v>
          </cell>
          <cell r="G1573" t="str">
            <v>US</v>
          </cell>
          <cell r="H1573" t="str">
            <v>USD</v>
          </cell>
          <cell r="I1573">
            <v>1437933600</v>
          </cell>
          <cell r="J1573">
            <v>1435117889</v>
          </cell>
          <cell r="K1573" t="b">
            <v>0</v>
          </cell>
          <cell r="L1573">
            <v>276</v>
          </cell>
          <cell r="M1573" t="b">
            <v>1</v>
          </cell>
          <cell r="N1573" t="str">
            <v>technology/wearables</v>
          </cell>
          <cell r="O1573">
            <v>104</v>
          </cell>
          <cell r="P1573">
            <v>109.34</v>
          </cell>
        </row>
        <row r="1574">
          <cell r="B1574" t="str">
            <v>Lulu Watch Designs - Apple Watch</v>
          </cell>
          <cell r="C1574" t="str">
            <v>Sync up your lifestyle</v>
          </cell>
          <cell r="D1574">
            <v>3000</v>
          </cell>
          <cell r="E1574">
            <v>3017</v>
          </cell>
          <cell r="F1574" t="str">
            <v>successful</v>
          </cell>
          <cell r="G1574" t="str">
            <v>US</v>
          </cell>
          <cell r="H1574" t="str">
            <v>USD</v>
          </cell>
          <cell r="I1574">
            <v>1440339295</v>
          </cell>
          <cell r="J1574">
            <v>1437747295</v>
          </cell>
          <cell r="K1574" t="b">
            <v>0</v>
          </cell>
          <cell r="L1574">
            <v>21</v>
          </cell>
          <cell r="M1574" t="b">
            <v>1</v>
          </cell>
          <cell r="N1574" t="str">
            <v>technology/wearables</v>
          </cell>
          <cell r="O1574">
            <v>101</v>
          </cell>
          <cell r="P1574">
            <v>143.66999999999999</v>
          </cell>
        </row>
        <row r="1575">
          <cell r="B1575" t="str">
            <v>ProfileMyRun:  Run the Right Way, Run the Natural Way</v>
          </cell>
          <cell r="C1575" t="str">
            <v>A revolutionary way to bring running science to everyday people and help runners of all levels achieve a more natural and enjoyable run</v>
          </cell>
          <cell r="D1575">
            <v>50000</v>
          </cell>
          <cell r="E1575">
            <v>1529</v>
          </cell>
          <cell r="F1575" t="str">
            <v>failed</v>
          </cell>
          <cell r="G1575" t="str">
            <v>US</v>
          </cell>
          <cell r="H1575" t="str">
            <v>USD</v>
          </cell>
          <cell r="I1575">
            <v>1415558879</v>
          </cell>
          <cell r="J1575">
            <v>1412963279</v>
          </cell>
          <cell r="K1575" t="b">
            <v>0</v>
          </cell>
          <cell r="L1575">
            <v>18</v>
          </cell>
          <cell r="M1575" t="b">
            <v>0</v>
          </cell>
          <cell r="N1575" t="str">
            <v>technology/wearables</v>
          </cell>
          <cell r="O1575">
            <v>3</v>
          </cell>
          <cell r="P1575">
            <v>84.94</v>
          </cell>
        </row>
        <row r="1576">
          <cell r="B1576" t="str">
            <v>AirString</v>
          </cell>
          <cell r="C1576" t="str">
            <v>AirString keeps your AirPods from getting lost by keeping the pair together with a  durable and premium quality string.</v>
          </cell>
          <cell r="D1576">
            <v>10000</v>
          </cell>
          <cell r="E1576">
            <v>95</v>
          </cell>
          <cell r="F1576" t="str">
            <v>failed</v>
          </cell>
          <cell r="G1576" t="str">
            <v>US</v>
          </cell>
          <cell r="H1576" t="str">
            <v>USD</v>
          </cell>
          <cell r="I1576">
            <v>1477236559</v>
          </cell>
          <cell r="J1576">
            <v>1474644559</v>
          </cell>
          <cell r="K1576" t="b">
            <v>0</v>
          </cell>
          <cell r="L1576">
            <v>9</v>
          </cell>
          <cell r="M1576" t="b">
            <v>0</v>
          </cell>
          <cell r="N1576" t="str">
            <v>technology/wearables</v>
          </cell>
          <cell r="O1576">
            <v>1</v>
          </cell>
          <cell r="P1576">
            <v>10.56</v>
          </cell>
        </row>
        <row r="1577">
          <cell r="B1577" t="str">
            <v>LW - the cool luminescent band with a watch</v>
          </cell>
          <cell r="C1577" t="str">
            <v>A stylish, durable safety light band on your wrist or ankle holds a watch or another modular accessory.</v>
          </cell>
          <cell r="D1577">
            <v>39000</v>
          </cell>
          <cell r="E1577">
            <v>156</v>
          </cell>
          <cell r="F1577" t="str">
            <v>failed</v>
          </cell>
          <cell r="G1577" t="str">
            <v>US</v>
          </cell>
          <cell r="H1577" t="str">
            <v>USD</v>
          </cell>
          <cell r="I1577">
            <v>1421404247</v>
          </cell>
          <cell r="J1577">
            <v>1418812247</v>
          </cell>
          <cell r="K1577" t="b">
            <v>0</v>
          </cell>
          <cell r="L1577">
            <v>4</v>
          </cell>
          <cell r="M1577" t="b">
            <v>0</v>
          </cell>
          <cell r="N1577" t="str">
            <v>technology/wearables</v>
          </cell>
          <cell r="O1577">
            <v>0</v>
          </cell>
          <cell r="P1577">
            <v>39</v>
          </cell>
        </row>
        <row r="1578">
          <cell r="B1578" t="str">
            <v>MouseFighter invisible AIR mouse</v>
          </cell>
          <cell r="C1578" t="str">
            <v>Imagine a mouse that automatically moves your pointer to where your head is facing. Its an air mouse hidden inside a standard headset.</v>
          </cell>
          <cell r="D1578">
            <v>200000</v>
          </cell>
          <cell r="E1578">
            <v>700</v>
          </cell>
          <cell r="F1578" t="str">
            <v>failed</v>
          </cell>
          <cell r="G1578" t="str">
            <v>DK</v>
          </cell>
          <cell r="H1578" t="str">
            <v>DKK</v>
          </cell>
          <cell r="I1578">
            <v>1437250456</v>
          </cell>
          <cell r="J1578">
            <v>1434658456</v>
          </cell>
          <cell r="K1578" t="b">
            <v>0</v>
          </cell>
          <cell r="L1578">
            <v>7</v>
          </cell>
          <cell r="M1578" t="b">
            <v>0</v>
          </cell>
          <cell r="N1578" t="str">
            <v>technology/wearables</v>
          </cell>
          <cell r="O1578">
            <v>0</v>
          </cell>
          <cell r="P1578">
            <v>100</v>
          </cell>
        </row>
        <row r="1579">
          <cell r="B1579" t="str">
            <v>Oregon Babyâ„¢ Diapers</v>
          </cell>
          <cell r="C1579" t="str">
            <v>Save Oregon Babyâ„¢ Diapers, a handmade business, run by awesome moms in Southern Oregon, from permanently closing!</v>
          </cell>
          <cell r="D1579">
            <v>12000</v>
          </cell>
          <cell r="E1579">
            <v>904</v>
          </cell>
          <cell r="F1579" t="str">
            <v>failed</v>
          </cell>
          <cell r="G1579" t="str">
            <v>US</v>
          </cell>
          <cell r="H1579" t="str">
            <v>USD</v>
          </cell>
          <cell r="I1579">
            <v>1428940775</v>
          </cell>
          <cell r="J1579">
            <v>1426348775</v>
          </cell>
          <cell r="K1579" t="b">
            <v>0</v>
          </cell>
          <cell r="L1579">
            <v>29</v>
          </cell>
          <cell r="M1579" t="b">
            <v>0</v>
          </cell>
          <cell r="N1579" t="str">
            <v>technology/wearables</v>
          </cell>
          <cell r="O1579">
            <v>8</v>
          </cell>
          <cell r="P1579">
            <v>31.17</v>
          </cell>
        </row>
        <row r="1580">
          <cell r="B1580" t="str">
            <v>CulBox , Open Source Wearable Smart Watch for Arduino</v>
          </cell>
          <cell r="C1580" t="str">
            <v>Culbox is an Open Source Wrist Watch for Arduino with built in Bluetooth and bunch of Hi-Tech sensors and tons of features for Makers</v>
          </cell>
          <cell r="D1580">
            <v>10000</v>
          </cell>
          <cell r="E1580">
            <v>1864</v>
          </cell>
          <cell r="F1580" t="str">
            <v>failed</v>
          </cell>
          <cell r="G1580" t="str">
            <v>US</v>
          </cell>
          <cell r="H1580" t="str">
            <v>USD</v>
          </cell>
          <cell r="I1580">
            <v>1484327061</v>
          </cell>
          <cell r="J1580">
            <v>1479143061</v>
          </cell>
          <cell r="K1580" t="b">
            <v>0</v>
          </cell>
          <cell r="L1580">
            <v>12</v>
          </cell>
          <cell r="M1580" t="b">
            <v>0</v>
          </cell>
          <cell r="N1580" t="str">
            <v>technology/wearables</v>
          </cell>
          <cell r="O1580">
            <v>19</v>
          </cell>
          <cell r="P1580">
            <v>155.33000000000001</v>
          </cell>
        </row>
        <row r="1581">
          <cell r="B1581" t="str">
            <v>Ducky Diapers</v>
          </cell>
          <cell r="C1581" t="str">
            <v>Have you ever dreamed of having a pet duckling, but concerned about all the pooping, here is a a solution to help solve that issue.</v>
          </cell>
          <cell r="D1581">
            <v>200000</v>
          </cell>
          <cell r="E1581">
            <v>8</v>
          </cell>
          <cell r="F1581" t="str">
            <v>failed</v>
          </cell>
          <cell r="G1581" t="str">
            <v>US</v>
          </cell>
          <cell r="H1581" t="str">
            <v>USD</v>
          </cell>
          <cell r="I1581">
            <v>1408305498</v>
          </cell>
          <cell r="J1581">
            <v>1405713498</v>
          </cell>
          <cell r="K1581" t="b">
            <v>0</v>
          </cell>
          <cell r="L1581">
            <v>4</v>
          </cell>
          <cell r="M1581" t="b">
            <v>0</v>
          </cell>
          <cell r="N1581" t="str">
            <v>technology/wearables</v>
          </cell>
          <cell r="O1581">
            <v>0</v>
          </cell>
          <cell r="P1581">
            <v>2</v>
          </cell>
        </row>
        <row r="1582">
          <cell r="B1582" t="str">
            <v>Ubivade - Vibrating navigation belt</v>
          </cell>
          <cell r="C1582" t="str">
            <v>The first navigation system, usable by each means of transport, that will take you wherever you want without thinking about the route.</v>
          </cell>
          <cell r="D1582">
            <v>50000</v>
          </cell>
          <cell r="E1582">
            <v>5010</v>
          </cell>
          <cell r="F1582" t="str">
            <v>failed</v>
          </cell>
          <cell r="G1582" t="str">
            <v>IT</v>
          </cell>
          <cell r="H1582" t="str">
            <v>EUR</v>
          </cell>
          <cell r="I1582">
            <v>1477731463</v>
          </cell>
          <cell r="J1582">
            <v>1474275463</v>
          </cell>
          <cell r="K1582" t="b">
            <v>0</v>
          </cell>
          <cell r="L1582">
            <v>28</v>
          </cell>
          <cell r="M1582" t="b">
            <v>0</v>
          </cell>
          <cell r="N1582" t="str">
            <v>technology/wearables</v>
          </cell>
          <cell r="O1582">
            <v>10</v>
          </cell>
          <cell r="P1582">
            <v>178.93</v>
          </cell>
        </row>
        <row r="1583">
          <cell r="B1583" t="str">
            <v>Iplace itâ„¢ : The Phone Holding RFID Blocking Card Holder</v>
          </cell>
          <cell r="C1583" t="str">
            <v>A card holding companion to your phone that acts as a placing device for all your devices.  Grips to any material too.</v>
          </cell>
          <cell r="D1583">
            <v>15000</v>
          </cell>
          <cell r="E1583">
            <v>684</v>
          </cell>
          <cell r="F1583" t="str">
            <v>failed</v>
          </cell>
          <cell r="G1583" t="str">
            <v>US</v>
          </cell>
          <cell r="H1583" t="str">
            <v>USD</v>
          </cell>
          <cell r="I1583">
            <v>1431374222</v>
          </cell>
          <cell r="J1583">
            <v>1427486222</v>
          </cell>
          <cell r="K1583" t="b">
            <v>0</v>
          </cell>
          <cell r="L1583">
            <v>25</v>
          </cell>
          <cell r="M1583" t="b">
            <v>0</v>
          </cell>
          <cell r="N1583" t="str">
            <v>technology/wearables</v>
          </cell>
          <cell r="O1583">
            <v>5</v>
          </cell>
          <cell r="P1583">
            <v>27.36</v>
          </cell>
        </row>
        <row r="1584">
          <cell r="B1584" t="str">
            <v>Christian DiLusso Watches</v>
          </cell>
          <cell r="C1584" t="str">
            <v>Beautiful automatic watches, made for every moment.
Sports, business, casual.....it fits every moment of your life.</v>
          </cell>
          <cell r="D1584">
            <v>200000</v>
          </cell>
          <cell r="E1584">
            <v>43015</v>
          </cell>
          <cell r="F1584" t="str">
            <v>failed</v>
          </cell>
          <cell r="G1584" t="str">
            <v>SE</v>
          </cell>
          <cell r="H1584" t="str">
            <v>SEK</v>
          </cell>
          <cell r="I1584">
            <v>1467817258</v>
          </cell>
          <cell r="J1584">
            <v>1465225258</v>
          </cell>
          <cell r="K1584" t="b">
            <v>0</v>
          </cell>
          <cell r="L1584">
            <v>28</v>
          </cell>
          <cell r="M1584" t="b">
            <v>0</v>
          </cell>
          <cell r="N1584" t="str">
            <v>technology/wearables</v>
          </cell>
          <cell r="O1584">
            <v>22</v>
          </cell>
          <cell r="P1584">
            <v>1536.25</v>
          </cell>
        </row>
        <row r="1585">
          <cell r="B1585" t="str">
            <v>FINCLIP, the easiest way to don/doff your scuba diving fins</v>
          </cell>
          <cell r="C1585" t="str">
            <v>FINCLIP, the revolutionary scuba diving accessory that when attached to your fins makes getting them on the simplest thing in the world</v>
          </cell>
          <cell r="D1585">
            <v>90000</v>
          </cell>
          <cell r="E1585">
            <v>26349</v>
          </cell>
          <cell r="F1585" t="str">
            <v>failed</v>
          </cell>
          <cell r="G1585" t="str">
            <v>IT</v>
          </cell>
          <cell r="H1585" t="str">
            <v>EUR</v>
          </cell>
          <cell r="I1585">
            <v>1466323800</v>
          </cell>
          <cell r="J1585">
            <v>1463418120</v>
          </cell>
          <cell r="K1585" t="b">
            <v>0</v>
          </cell>
          <cell r="L1585">
            <v>310</v>
          </cell>
          <cell r="M1585" t="b">
            <v>0</v>
          </cell>
          <cell r="N1585" t="str">
            <v>technology/wearables</v>
          </cell>
          <cell r="O1585">
            <v>29</v>
          </cell>
          <cell r="P1585">
            <v>85</v>
          </cell>
        </row>
        <row r="1586">
          <cell r="B1586" t="str">
            <v>SmoothEye - Accurately Test Your Alertness and Focus Level</v>
          </cell>
          <cell r="C1586" t="str">
            <v>SmoothEye tracks eye movements to accurately measure alertness and focus level, allowing you to easily and reliably test your brain.</v>
          </cell>
          <cell r="D1586">
            <v>30000</v>
          </cell>
          <cell r="E1586">
            <v>11828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1421208000</v>
          </cell>
          <cell r="J1586">
            <v>1418315852</v>
          </cell>
          <cell r="K1586" t="b">
            <v>0</v>
          </cell>
          <cell r="L1586">
            <v>15</v>
          </cell>
          <cell r="M1586" t="b">
            <v>0</v>
          </cell>
          <cell r="N1586" t="str">
            <v>technology/wearables</v>
          </cell>
          <cell r="O1586">
            <v>39</v>
          </cell>
          <cell r="P1586">
            <v>788.53</v>
          </cell>
        </row>
        <row r="1587">
          <cell r="B1587" t="str">
            <v>youWare  |  A digital ID for the real world</v>
          </cell>
          <cell r="C1587" t="str">
            <v>Fashion accessories used to instantly link with people you meet and exchange contact info, money, documents, media and so much more.</v>
          </cell>
          <cell r="D1587">
            <v>50000</v>
          </cell>
          <cell r="E1587">
            <v>10814</v>
          </cell>
          <cell r="F1587" t="str">
            <v>failed</v>
          </cell>
          <cell r="G1587" t="str">
            <v>US</v>
          </cell>
          <cell r="H1587" t="str">
            <v>USD</v>
          </cell>
          <cell r="I1587">
            <v>1420088340</v>
          </cell>
          <cell r="J1587">
            <v>1417410964</v>
          </cell>
          <cell r="K1587" t="b">
            <v>0</v>
          </cell>
          <cell r="L1587">
            <v>215</v>
          </cell>
          <cell r="M1587" t="b">
            <v>0</v>
          </cell>
          <cell r="N1587" t="str">
            <v>technology/wearables</v>
          </cell>
          <cell r="O1587">
            <v>22</v>
          </cell>
          <cell r="P1587">
            <v>50.3</v>
          </cell>
        </row>
        <row r="1588">
          <cell r="B1588" t="str">
            <v>HORIZON: LIFE ENHANCED GLASSWARE</v>
          </cell>
          <cell r="C1588" t="str">
            <v>Will assist the deaf to have better communication and safety through the use of LCD glassware with audio &amp; sensory components.</v>
          </cell>
          <cell r="D1588">
            <v>100000</v>
          </cell>
          <cell r="E1588">
            <v>205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1409602217</v>
          </cell>
          <cell r="J1588">
            <v>1405714217</v>
          </cell>
          <cell r="K1588" t="b">
            <v>0</v>
          </cell>
          <cell r="L1588">
            <v>3</v>
          </cell>
          <cell r="M1588" t="b">
            <v>0</v>
          </cell>
          <cell r="N1588" t="str">
            <v>technology/wearables</v>
          </cell>
          <cell r="O1588">
            <v>0</v>
          </cell>
          <cell r="P1588">
            <v>68.33</v>
          </cell>
        </row>
        <row r="1589">
          <cell r="B1589" t="str">
            <v>Something To Wear For Hearing Sounds By Feeling Vibrations</v>
          </cell>
          <cell r="C1589" t="str">
            <v>Listen to sounds by feeling an array of vibrational patterns against your body.</v>
          </cell>
          <cell r="D1589">
            <v>50000</v>
          </cell>
          <cell r="E1589">
            <v>15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1407811627</v>
          </cell>
          <cell r="J1589">
            <v>1402627627</v>
          </cell>
          <cell r="K1589" t="b">
            <v>0</v>
          </cell>
          <cell r="L1589">
            <v>2</v>
          </cell>
          <cell r="M1589" t="b">
            <v>0</v>
          </cell>
          <cell r="N1589" t="str">
            <v>technology/wearables</v>
          </cell>
          <cell r="O1589">
            <v>0</v>
          </cell>
          <cell r="P1589">
            <v>7.5</v>
          </cell>
        </row>
        <row r="1590">
          <cell r="B1590" t="str">
            <v>How to Make Innovative Apple Watch Apps with WatchKit</v>
          </cell>
          <cell r="C1590" t="str">
            <v>24+ hour online class in WatchKit development from an expert iOS developer and instructor via unconventional, innovative projects.</v>
          </cell>
          <cell r="D1590">
            <v>6000</v>
          </cell>
          <cell r="E1590">
            <v>891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1420095540</v>
          </cell>
          <cell r="J1590">
            <v>1417558804</v>
          </cell>
          <cell r="K1590" t="b">
            <v>0</v>
          </cell>
          <cell r="L1590">
            <v>26</v>
          </cell>
          <cell r="M1590" t="b">
            <v>0</v>
          </cell>
          <cell r="N1590" t="str">
            <v>technology/wearables</v>
          </cell>
          <cell r="O1590">
            <v>15</v>
          </cell>
          <cell r="P1590">
            <v>34.270000000000003</v>
          </cell>
        </row>
        <row r="1591">
          <cell r="B1591" t="str">
            <v>NapTime: the first baby monitor that takes care of parents</v>
          </cell>
          <cell r="C1591" t="str">
            <v>Having a baby or looking for the perfect gift for a baby shower?
Discover NapTime, a silent baby monitor that improves your sleep.</v>
          </cell>
          <cell r="D1591">
            <v>100000</v>
          </cell>
          <cell r="E1591">
            <v>1471</v>
          </cell>
          <cell r="F1591" t="str">
            <v>failed</v>
          </cell>
          <cell r="G1591" t="str">
            <v>CA</v>
          </cell>
          <cell r="H1591" t="str">
            <v>CAD</v>
          </cell>
          <cell r="I1591">
            <v>1423333581</v>
          </cell>
          <cell r="J1591">
            <v>1420741581</v>
          </cell>
          <cell r="K1591" t="b">
            <v>0</v>
          </cell>
          <cell r="L1591">
            <v>24</v>
          </cell>
          <cell r="M1591" t="b">
            <v>0</v>
          </cell>
          <cell r="N1591" t="str">
            <v>technology/wearables</v>
          </cell>
          <cell r="O1591">
            <v>1</v>
          </cell>
          <cell r="P1591">
            <v>61.29</v>
          </cell>
        </row>
        <row r="1592">
          <cell r="B1592" t="str">
            <v>World's first Heated Jacket managed by Smartphone</v>
          </cell>
          <cell r="C1592" t="str">
            <v>Sinapsi is the first heated jacket designed in Italy.
Now you can manage your jacket by smartphone. Power bank 5/x Charger included.</v>
          </cell>
          <cell r="D1592">
            <v>50000</v>
          </cell>
          <cell r="E1592">
            <v>12792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1467106895</v>
          </cell>
          <cell r="J1592">
            <v>1463218895</v>
          </cell>
          <cell r="K1592" t="b">
            <v>0</v>
          </cell>
          <cell r="L1592">
            <v>96</v>
          </cell>
          <cell r="M1592" t="b">
            <v>0</v>
          </cell>
          <cell r="N1592" t="str">
            <v>technology/wearables</v>
          </cell>
          <cell r="O1592">
            <v>26</v>
          </cell>
          <cell r="P1592">
            <v>133.25</v>
          </cell>
        </row>
        <row r="1593">
          <cell r="B1593" t="str">
            <v>World's Smallest Mp3 Player Earpiece Bible - Ohura Project</v>
          </cell>
          <cell r="C1593" t="str">
            <v>For the isolated rice farmer. For the 14-hour taxi driver. This tiny MP3 player has the entire New Testament Bible... in their language</v>
          </cell>
          <cell r="D1593">
            <v>29000</v>
          </cell>
          <cell r="E1593">
            <v>1108</v>
          </cell>
          <cell r="F1593" t="str">
            <v>failed</v>
          </cell>
          <cell r="G1593" t="str">
            <v>US</v>
          </cell>
          <cell r="H1593" t="str">
            <v>USD</v>
          </cell>
          <cell r="I1593">
            <v>1463821338</v>
          </cell>
          <cell r="J1593">
            <v>1461229338</v>
          </cell>
          <cell r="K1593" t="b">
            <v>0</v>
          </cell>
          <cell r="L1593">
            <v>17</v>
          </cell>
          <cell r="M1593" t="b">
            <v>0</v>
          </cell>
          <cell r="N1593" t="str">
            <v>technology/wearables</v>
          </cell>
          <cell r="O1593">
            <v>4</v>
          </cell>
          <cell r="P1593">
            <v>65.180000000000007</v>
          </cell>
        </row>
        <row r="1594">
          <cell r="B1594" t="str">
            <v>Monolith Posture Coach</v>
          </cell>
          <cell r="C1594" t="str">
            <v>World's first bio-feedback posture device for your entire back. Trains back, neck, thoracic &amp; ab segments by using only 30 min/day.</v>
          </cell>
          <cell r="D1594">
            <v>57000</v>
          </cell>
          <cell r="E1594">
            <v>8827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1472920909</v>
          </cell>
          <cell r="J1594">
            <v>1467736909</v>
          </cell>
          <cell r="K1594" t="b">
            <v>0</v>
          </cell>
          <cell r="L1594">
            <v>94</v>
          </cell>
          <cell r="M1594" t="b">
            <v>0</v>
          </cell>
          <cell r="N1594" t="str">
            <v>technology/wearables</v>
          </cell>
          <cell r="O1594">
            <v>15</v>
          </cell>
          <cell r="P1594">
            <v>93.9</v>
          </cell>
        </row>
        <row r="1595">
          <cell r="B1595" t="str">
            <v>PosturePulse: The posture sensor worn on your waist or chair</v>
          </cell>
          <cell r="C1595" t="str">
            <v>A simple, vibrating belt that trains your muscles to maintain the correct posture, providing more confidence and higher energy levels.</v>
          </cell>
          <cell r="D1595">
            <v>75000</v>
          </cell>
          <cell r="E1595">
            <v>19434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1410955331</v>
          </cell>
          <cell r="J1595">
            <v>1407931331</v>
          </cell>
          <cell r="K1595" t="b">
            <v>0</v>
          </cell>
          <cell r="L1595">
            <v>129</v>
          </cell>
          <cell r="M1595" t="b">
            <v>0</v>
          </cell>
          <cell r="N1595" t="str">
            <v>technology/wearables</v>
          </cell>
          <cell r="O1595">
            <v>26</v>
          </cell>
          <cell r="P1595">
            <v>150.65</v>
          </cell>
        </row>
        <row r="1596">
          <cell r="B1596" t="str">
            <v>D-Pro Athletic Headband with Carbon Fiber</v>
          </cell>
          <cell r="C1596" t="str">
            <v>The D-Pro is a lightweight, moisture-wicking headband with a padded carbon fiber insert that reduces the risk of head injury in sports.</v>
          </cell>
          <cell r="D1596">
            <v>2500</v>
          </cell>
          <cell r="E1596">
            <v>1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1477509604</v>
          </cell>
          <cell r="J1596">
            <v>1474917604</v>
          </cell>
          <cell r="K1596" t="b">
            <v>0</v>
          </cell>
          <cell r="L1596">
            <v>1</v>
          </cell>
          <cell r="M1596" t="b">
            <v>0</v>
          </cell>
          <cell r="N1596" t="str">
            <v>technology/wearables</v>
          </cell>
          <cell r="O1596">
            <v>0</v>
          </cell>
          <cell r="P1596">
            <v>1</v>
          </cell>
        </row>
        <row r="1597">
          <cell r="B1597" t="str">
            <v>Deception Belt</v>
          </cell>
          <cell r="C1597" t="str">
            <v>The Deception Belt is an innovative belt with app capability, designed to assist any user gain control over their appetite.</v>
          </cell>
          <cell r="D1597">
            <v>50000</v>
          </cell>
          <cell r="E1597">
            <v>53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1489512122</v>
          </cell>
          <cell r="J1597">
            <v>1486923722</v>
          </cell>
          <cell r="K1597" t="b">
            <v>0</v>
          </cell>
          <cell r="L1597">
            <v>4</v>
          </cell>
          <cell r="M1597" t="b">
            <v>0</v>
          </cell>
          <cell r="N1597" t="str">
            <v>technology/wearables</v>
          </cell>
          <cell r="O1597">
            <v>0</v>
          </cell>
          <cell r="P1597">
            <v>13.25</v>
          </cell>
        </row>
        <row r="1598">
          <cell r="B1598" t="str">
            <v>Mist Buddy Hydration/Misting Backpack</v>
          </cell>
          <cell r="C1598" t="str">
            <v>Mist Buddy is a remote controlled misting system, powered by a rechargeable battery with misting/sipping tip for complete coolness.</v>
          </cell>
          <cell r="D1598">
            <v>35000</v>
          </cell>
          <cell r="E1598">
            <v>298</v>
          </cell>
          <cell r="F1598" t="str">
            <v>failed</v>
          </cell>
          <cell r="G1598" t="str">
            <v>US</v>
          </cell>
          <cell r="H1598" t="str">
            <v>USD</v>
          </cell>
          <cell r="I1598">
            <v>1477949764</v>
          </cell>
          <cell r="J1598">
            <v>1474493764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technology/wearables</v>
          </cell>
          <cell r="O1598">
            <v>1</v>
          </cell>
          <cell r="P1598">
            <v>99.33</v>
          </cell>
        </row>
        <row r="1599">
          <cell r="B1599" t="str">
            <v>Arcus Motion Analyzer | The Versatile Smart Ring</v>
          </cell>
          <cell r="C1599" t="str">
            <v>Arcus gives your fingers super powers.</v>
          </cell>
          <cell r="D1599">
            <v>320000</v>
          </cell>
          <cell r="E1599">
            <v>23948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1406257200</v>
          </cell>
          <cell r="J1599">
            <v>1403176891</v>
          </cell>
          <cell r="K1599" t="b">
            <v>0</v>
          </cell>
          <cell r="L1599">
            <v>135</v>
          </cell>
          <cell r="M1599" t="b">
            <v>0</v>
          </cell>
          <cell r="N1599" t="str">
            <v>technology/wearables</v>
          </cell>
          <cell r="O1599">
            <v>7</v>
          </cell>
          <cell r="P1599">
            <v>177.39</v>
          </cell>
        </row>
        <row r="1600">
          <cell r="B1600" t="str">
            <v>Nomadica All purpose backpack with battery</v>
          </cell>
          <cell r="C1600" t="str">
            <v>PowerPack is an efficient and affordable backpack with a lithium-ion charger for all electronic devices offering charges on the go!</v>
          </cell>
          <cell r="D1600">
            <v>2000</v>
          </cell>
          <cell r="E1600">
            <v>553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1421095672</v>
          </cell>
          <cell r="J1600">
            <v>1417207672</v>
          </cell>
          <cell r="K1600" t="b">
            <v>0</v>
          </cell>
          <cell r="L1600">
            <v>10</v>
          </cell>
          <cell r="M1600" t="b">
            <v>0</v>
          </cell>
          <cell r="N1600" t="str">
            <v>technology/wearables</v>
          </cell>
          <cell r="O1600">
            <v>28</v>
          </cell>
          <cell r="P1600">
            <v>55.3</v>
          </cell>
        </row>
        <row r="1601">
          <cell r="B1601" t="str">
            <v>Vivi di Cuore - Heart Rate Watch</v>
          </cell>
          <cell r="C1601" t="str">
            <v>La tua giornata sportiva monitorata nel tuo polso??!!!
Rendiamolo possibile... VIVI DI CUORE --- All MADE in ITALY</v>
          </cell>
          <cell r="D1601">
            <v>500000</v>
          </cell>
          <cell r="E1601">
            <v>0</v>
          </cell>
          <cell r="F1601" t="str">
            <v>failed</v>
          </cell>
          <cell r="G1601" t="str">
            <v>IT</v>
          </cell>
          <cell r="H1601" t="str">
            <v>EUR</v>
          </cell>
          <cell r="I1601">
            <v>1438618170</v>
          </cell>
          <cell r="J1601">
            <v>1436026170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technology/wearables</v>
          </cell>
          <cell r="O1601">
            <v>0</v>
          </cell>
          <cell r="P1601">
            <v>0</v>
          </cell>
        </row>
        <row r="1602">
          <cell r="B1602" t="str">
            <v>Power Go: Cargador Solar para Dispositivos MÃ³viles</v>
          </cell>
          <cell r="C1602" t="str">
            <v>Power Go es una linea de cargadores solares para dispositivos mÃ³viles, amigables con el medio ambiente y de bajo costo.</v>
          </cell>
          <cell r="D1602">
            <v>100000</v>
          </cell>
          <cell r="E1602">
            <v>3550</v>
          </cell>
          <cell r="F1602" t="str">
            <v>failed</v>
          </cell>
          <cell r="G1602" t="str">
            <v>MX</v>
          </cell>
          <cell r="H1602" t="str">
            <v>MXN</v>
          </cell>
          <cell r="I1602">
            <v>1486317653</v>
          </cell>
          <cell r="J1602">
            <v>1481133653</v>
          </cell>
          <cell r="K1602" t="b">
            <v>0</v>
          </cell>
          <cell r="L1602">
            <v>6</v>
          </cell>
          <cell r="M1602" t="b">
            <v>0</v>
          </cell>
          <cell r="N1602" t="str">
            <v>technology/wearables</v>
          </cell>
          <cell r="O1602">
            <v>4</v>
          </cell>
          <cell r="P1602">
            <v>591.66999999999996</v>
          </cell>
        </row>
        <row r="1603">
          <cell r="B1603" t="str">
            <v>The Most Advanced Dress Shirt- EVER!!</v>
          </cell>
          <cell r="C1603" t="str">
            <v>Removable collars and cuffs along with hidden underarm designs that prevent embarrassing and stubborn stains. What does YOUR shirt do?</v>
          </cell>
          <cell r="D1603">
            <v>20000</v>
          </cell>
          <cell r="E1603">
            <v>14598</v>
          </cell>
          <cell r="F1603" t="str">
            <v>failed</v>
          </cell>
          <cell r="G1603" t="str">
            <v>US</v>
          </cell>
          <cell r="H1603" t="str">
            <v>USD</v>
          </cell>
          <cell r="I1603">
            <v>1444876253</v>
          </cell>
          <cell r="J1603">
            <v>1442284253</v>
          </cell>
          <cell r="K1603" t="b">
            <v>0</v>
          </cell>
          <cell r="L1603">
            <v>36</v>
          </cell>
          <cell r="M1603" t="b">
            <v>0</v>
          </cell>
          <cell r="N1603" t="str">
            <v>technology/wearables</v>
          </cell>
          <cell r="O1603">
            <v>73</v>
          </cell>
          <cell r="P1603">
            <v>405.5</v>
          </cell>
        </row>
        <row r="1604">
          <cell r="B1604" t="str">
            <v>Lifeclock One: The Escape from New York Inspired Smartwatch</v>
          </cell>
          <cell r="C1604" t="str">
            <v>The Lifeclock One is an officially licensed, supercharged version of Snake Plisskenâ€™s countdown watch from Escape from New York.</v>
          </cell>
          <cell r="D1604">
            <v>200000</v>
          </cell>
          <cell r="E1604">
            <v>115297.5</v>
          </cell>
          <cell r="F1604" t="str">
            <v>failed</v>
          </cell>
          <cell r="G1604" t="str">
            <v>US</v>
          </cell>
          <cell r="H1604" t="str">
            <v>USD</v>
          </cell>
          <cell r="I1604">
            <v>1481173140</v>
          </cell>
          <cell r="J1604">
            <v>1478016097</v>
          </cell>
          <cell r="K1604" t="b">
            <v>0</v>
          </cell>
          <cell r="L1604">
            <v>336</v>
          </cell>
          <cell r="M1604" t="b">
            <v>0</v>
          </cell>
          <cell r="N1604" t="str">
            <v>technology/wearables</v>
          </cell>
          <cell r="O1604">
            <v>58</v>
          </cell>
          <cell r="P1604">
            <v>343.15</v>
          </cell>
        </row>
        <row r="1605">
          <cell r="B1605" t="str">
            <v>BLOXSHIELD</v>
          </cell>
          <cell r="C1605" t="str">
            <v>A radiation shield for your fitness tracker, smartwatch or other wearable smart device</v>
          </cell>
          <cell r="D1605">
            <v>20000</v>
          </cell>
          <cell r="E1605">
            <v>2468</v>
          </cell>
          <cell r="F1605" t="str">
            <v>failed</v>
          </cell>
          <cell r="G1605" t="str">
            <v>US</v>
          </cell>
          <cell r="H1605" t="str">
            <v>USD</v>
          </cell>
          <cell r="I1605">
            <v>1473400800</v>
          </cell>
          <cell r="J1605">
            <v>1469718841</v>
          </cell>
          <cell r="K1605" t="b">
            <v>0</v>
          </cell>
          <cell r="L1605">
            <v>34</v>
          </cell>
          <cell r="M1605" t="b">
            <v>0</v>
          </cell>
          <cell r="N1605" t="str">
            <v>technology/wearables</v>
          </cell>
          <cell r="O1605">
            <v>12</v>
          </cell>
          <cell r="P1605">
            <v>72.59</v>
          </cell>
        </row>
        <row r="1606">
          <cell r="B1606" t="str">
            <v>ShapeCase - Colorful Apple Watch Bumpers</v>
          </cell>
          <cell r="C1606" t="str">
            <v>Personalizing your Apple Watch has never been easier. Ten different colors to match any lifestyle. Time is precious, protect it.</v>
          </cell>
          <cell r="D1606">
            <v>50000</v>
          </cell>
          <cell r="E1606">
            <v>260</v>
          </cell>
          <cell r="F1606" t="str">
            <v>failed</v>
          </cell>
          <cell r="G1606" t="str">
            <v>US</v>
          </cell>
          <cell r="H1606" t="str">
            <v>USD</v>
          </cell>
          <cell r="I1606">
            <v>1435711246</v>
          </cell>
          <cell r="J1606">
            <v>1433292046</v>
          </cell>
          <cell r="K1606" t="b">
            <v>0</v>
          </cell>
          <cell r="L1606">
            <v>10</v>
          </cell>
          <cell r="M1606" t="b">
            <v>0</v>
          </cell>
          <cell r="N1606" t="str">
            <v>technology/wearables</v>
          </cell>
          <cell r="O1606">
            <v>1</v>
          </cell>
          <cell r="P1606">
            <v>26</v>
          </cell>
        </row>
        <row r="1607">
          <cell r="B1607" t="str">
            <v>Signum Indicators by Brighter Indication</v>
          </cell>
          <cell r="C1607" t="str">
            <v>A revolutionary, cycling safety device is born! Signum indicators close the communication gap between cyclists and other road users.</v>
          </cell>
          <cell r="D1607">
            <v>20000</v>
          </cell>
          <cell r="E1607">
            <v>1306</v>
          </cell>
          <cell r="F1607" t="str">
            <v>failed</v>
          </cell>
          <cell r="G1607" t="str">
            <v>GB</v>
          </cell>
          <cell r="H1607" t="str">
            <v>GBP</v>
          </cell>
          <cell r="I1607">
            <v>1482397263</v>
          </cell>
          <cell r="J1607">
            <v>1479805263</v>
          </cell>
          <cell r="K1607" t="b">
            <v>0</v>
          </cell>
          <cell r="L1607">
            <v>201</v>
          </cell>
          <cell r="M1607" t="b">
            <v>0</v>
          </cell>
          <cell r="N1607" t="str">
            <v>technology/wearables</v>
          </cell>
          <cell r="O1607">
            <v>7</v>
          </cell>
          <cell r="P1607">
            <v>6.5</v>
          </cell>
        </row>
        <row r="1608">
          <cell r="B1608" t="str">
            <v>Prana: Wearable for Breathing and Posture</v>
          </cell>
          <cell r="C1608" t="str">
            <v>Prana is the first wearable combining breath and posture tracking to make your sitting time count.</v>
          </cell>
          <cell r="D1608">
            <v>100000</v>
          </cell>
          <cell r="E1608">
            <v>35338</v>
          </cell>
          <cell r="F1608" t="str">
            <v>failed</v>
          </cell>
          <cell r="G1608" t="str">
            <v>US</v>
          </cell>
          <cell r="H1608" t="str">
            <v>USD</v>
          </cell>
          <cell r="I1608">
            <v>1430421827</v>
          </cell>
          <cell r="J1608">
            <v>1427829827</v>
          </cell>
          <cell r="K1608" t="b">
            <v>0</v>
          </cell>
          <cell r="L1608">
            <v>296</v>
          </cell>
          <cell r="M1608" t="b">
            <v>0</v>
          </cell>
          <cell r="N1608" t="str">
            <v>technology/wearables</v>
          </cell>
          <cell r="O1608">
            <v>35</v>
          </cell>
          <cell r="P1608">
            <v>119.39</v>
          </cell>
        </row>
        <row r="1609">
          <cell r="B1609" t="str">
            <v>Airlock bike helmet</v>
          </cell>
          <cell r="C1609" t="str">
            <v>You can control how much air enters the helmet by opening or closing the vents. This is very useful in bad weather, or for competition.</v>
          </cell>
          <cell r="D1609">
            <v>150000</v>
          </cell>
          <cell r="E1609">
            <v>590</v>
          </cell>
          <cell r="F1609" t="str">
            <v>failed</v>
          </cell>
          <cell r="G1609" t="str">
            <v>US</v>
          </cell>
          <cell r="H1609" t="str">
            <v>USD</v>
          </cell>
          <cell r="I1609">
            <v>1485964559</v>
          </cell>
          <cell r="J1609">
            <v>1483372559</v>
          </cell>
          <cell r="K1609" t="b">
            <v>0</v>
          </cell>
          <cell r="L1609">
            <v>7</v>
          </cell>
          <cell r="M1609" t="b">
            <v>0</v>
          </cell>
          <cell r="N1609" t="str">
            <v>technology/wearables</v>
          </cell>
          <cell r="O1609">
            <v>0</v>
          </cell>
          <cell r="P1609">
            <v>84.29</v>
          </cell>
        </row>
        <row r="1610">
          <cell r="B1610" t="str">
            <v>mini air- personal air conditioner</v>
          </cell>
          <cell r="C1610" t="str">
            <v>Unique small wearable personal air conditioning device that provides the user a 10-15 degree environmental difference on his person.</v>
          </cell>
          <cell r="D1610">
            <v>60000</v>
          </cell>
          <cell r="E1610">
            <v>636</v>
          </cell>
          <cell r="F1610" t="str">
            <v>failed</v>
          </cell>
          <cell r="G1610" t="str">
            <v>US</v>
          </cell>
          <cell r="H1610" t="str">
            <v>USD</v>
          </cell>
          <cell r="I1610">
            <v>1414758620</v>
          </cell>
          <cell r="J1610">
            <v>1412166620</v>
          </cell>
          <cell r="K1610" t="b">
            <v>0</v>
          </cell>
          <cell r="L1610">
            <v>7</v>
          </cell>
          <cell r="M1610" t="b">
            <v>0</v>
          </cell>
          <cell r="N1610" t="str">
            <v>technology/wearables</v>
          </cell>
          <cell r="O1610">
            <v>1</v>
          </cell>
          <cell r="P1610">
            <v>90.86</v>
          </cell>
        </row>
        <row r="1611">
          <cell r="B1611" t="str">
            <v>trustee</v>
          </cell>
          <cell r="C1611" t="str">
            <v>Show your fidelity by wearing the Trustee rings! Show where you are (at)!</v>
          </cell>
          <cell r="D1611">
            <v>175000</v>
          </cell>
          <cell r="E1611">
            <v>1</v>
          </cell>
          <cell r="F1611" t="str">
            <v>failed</v>
          </cell>
          <cell r="G1611" t="str">
            <v>NL</v>
          </cell>
          <cell r="H1611" t="str">
            <v>EUR</v>
          </cell>
          <cell r="I1611">
            <v>1406326502</v>
          </cell>
          <cell r="J1611">
            <v>1403734502</v>
          </cell>
          <cell r="K1611" t="b">
            <v>0</v>
          </cell>
          <cell r="L1611">
            <v>1</v>
          </cell>
          <cell r="M1611" t="b">
            <v>0</v>
          </cell>
          <cell r="N1611" t="str">
            <v>technology/wearables</v>
          </cell>
          <cell r="O1611">
            <v>0</v>
          </cell>
          <cell r="P1611">
            <v>1</v>
          </cell>
        </row>
        <row r="1612">
          <cell r="B1612" t="str">
            <v>VR Lens Lab - Prescription Lenses for Virtual Reality HMDs</v>
          </cell>
          <cell r="C1612" t="str">
            <v>Glasses, not for you but your virtual reality headset. Prescription lens adapters, lenses and more to make your VR experiences better.</v>
          </cell>
          <cell r="D1612">
            <v>5000</v>
          </cell>
          <cell r="E1612">
            <v>2319</v>
          </cell>
          <cell r="F1612" t="str">
            <v>failed</v>
          </cell>
          <cell r="G1612" t="str">
            <v>DE</v>
          </cell>
          <cell r="H1612" t="str">
            <v>EUR</v>
          </cell>
          <cell r="I1612">
            <v>1454502789</v>
          </cell>
          <cell r="J1612">
            <v>1453206789</v>
          </cell>
          <cell r="K1612" t="b">
            <v>0</v>
          </cell>
          <cell r="L1612">
            <v>114</v>
          </cell>
          <cell r="M1612" t="b">
            <v>0</v>
          </cell>
          <cell r="N1612" t="str">
            <v>technology/wearables</v>
          </cell>
          <cell r="O1612">
            <v>46</v>
          </cell>
          <cell r="P1612">
            <v>20.34</v>
          </cell>
        </row>
        <row r="1613">
          <cell r="B1613" t="str">
            <v>3D Xray Vision. State of the Art. Free for Everyone*.</v>
          </cell>
          <cell r="C1613" t="str">
            <v>The first 3D Xray Vision Instrument FREE* for researchers, scientists, entrepreneurs, developers, educators, artists, and explorers.</v>
          </cell>
          <cell r="D1613">
            <v>100000</v>
          </cell>
          <cell r="E1613">
            <v>15390</v>
          </cell>
          <cell r="F1613" t="str">
            <v>failed</v>
          </cell>
          <cell r="G1613" t="str">
            <v>US</v>
          </cell>
          <cell r="H1613" t="str">
            <v>USD</v>
          </cell>
          <cell r="I1613">
            <v>1411005600</v>
          </cell>
          <cell r="J1613">
            <v>1408141245</v>
          </cell>
          <cell r="K1613" t="b">
            <v>0</v>
          </cell>
          <cell r="L1613">
            <v>29</v>
          </cell>
          <cell r="M1613" t="b">
            <v>0</v>
          </cell>
          <cell r="N1613" t="str">
            <v>technology/wearables</v>
          </cell>
          <cell r="O1613">
            <v>15</v>
          </cell>
          <cell r="P1613">
            <v>530.69000000000005</v>
          </cell>
        </row>
        <row r="1614">
          <cell r="B1614" t="str">
            <v>TapTap, a touch communication wristband</v>
          </cell>
          <cell r="C1614" t="str">
            <v>TapTap is a technology to transfer touch between two people. It can also be an activity tracker, a game controller or smart alarm.</v>
          </cell>
          <cell r="D1614">
            <v>130000</v>
          </cell>
          <cell r="E1614">
            <v>107148.74</v>
          </cell>
          <cell r="F1614" t="str">
            <v>failed</v>
          </cell>
          <cell r="G1614" t="str">
            <v>US</v>
          </cell>
          <cell r="H1614" t="str">
            <v>USD</v>
          </cell>
          <cell r="I1614">
            <v>1385136000</v>
          </cell>
          <cell r="J1614">
            <v>1381923548</v>
          </cell>
          <cell r="K1614" t="b">
            <v>0</v>
          </cell>
          <cell r="L1614">
            <v>890</v>
          </cell>
          <cell r="M1614" t="b">
            <v>0</v>
          </cell>
          <cell r="N1614" t="str">
            <v>technology/wearables</v>
          </cell>
          <cell r="O1614">
            <v>82</v>
          </cell>
          <cell r="P1614">
            <v>120.39</v>
          </cell>
        </row>
        <row r="1615">
          <cell r="B1615" t="str">
            <v>A-iEasyâ„¢ Smartphone Stand Holder | The End of Busy Hands.</v>
          </cell>
          <cell r="C1615" t="str">
            <v>A-iEasyâ„¢: The first customized unfoldable stand for smartphones that barkly needs room. Wholy integrated (will be relaunched soon!!).</v>
          </cell>
          <cell r="D1615">
            <v>15000</v>
          </cell>
          <cell r="E1615">
            <v>403</v>
          </cell>
          <cell r="F1615" t="str">
            <v>failed</v>
          </cell>
          <cell r="G1615" t="str">
            <v>ES</v>
          </cell>
          <cell r="H1615" t="str">
            <v>EUR</v>
          </cell>
          <cell r="I1615">
            <v>1484065881</v>
          </cell>
          <cell r="J1615">
            <v>1481473881</v>
          </cell>
          <cell r="K1615" t="b">
            <v>0</v>
          </cell>
          <cell r="L1615">
            <v>31</v>
          </cell>
          <cell r="M1615" t="b">
            <v>0</v>
          </cell>
          <cell r="N1615" t="str">
            <v>technology/wearables</v>
          </cell>
          <cell r="O1615">
            <v>3</v>
          </cell>
          <cell r="P1615">
            <v>13</v>
          </cell>
        </row>
        <row r="1616">
          <cell r="B1616" t="str">
            <v>HotBlack: The premium smartwatch that shows your custom data</v>
          </cell>
          <cell r="C1616" t="str">
            <v>In case you missed out on this campaign but are interested in owning a Hotblack London watch, please visit www.hotblacklondon.com.</v>
          </cell>
          <cell r="D1616">
            <v>23000</v>
          </cell>
          <cell r="E1616">
            <v>6118</v>
          </cell>
          <cell r="F1616" t="str">
            <v>failed</v>
          </cell>
          <cell r="G1616" t="str">
            <v>GB</v>
          </cell>
          <cell r="H1616" t="str">
            <v>GBP</v>
          </cell>
          <cell r="I1616">
            <v>1406130880</v>
          </cell>
          <cell r="J1616">
            <v>1403538880</v>
          </cell>
          <cell r="K1616" t="b">
            <v>0</v>
          </cell>
          <cell r="L1616">
            <v>21</v>
          </cell>
          <cell r="M1616" t="b">
            <v>0</v>
          </cell>
          <cell r="N1616" t="str">
            <v>technology/wearables</v>
          </cell>
          <cell r="O1616">
            <v>27</v>
          </cell>
          <cell r="P1616">
            <v>291.33</v>
          </cell>
        </row>
        <row r="1617">
          <cell r="B1617" t="str">
            <v>Pace...Me | Visual Pace &amp; Interval Trainer | Sports Wearable</v>
          </cell>
          <cell r="C1617" t="str">
            <v>Realtime feedback for swim &amp; triathlon training! Visually monitor pace &amp; intervals to improve fitness. For swimmers &amp; triathletes.</v>
          </cell>
          <cell r="D1617">
            <v>15000</v>
          </cell>
          <cell r="E1617">
            <v>4622.01</v>
          </cell>
          <cell r="F1617" t="str">
            <v>failed</v>
          </cell>
          <cell r="G1617" t="str">
            <v>US</v>
          </cell>
          <cell r="H1617" t="str">
            <v>USD</v>
          </cell>
          <cell r="I1617">
            <v>1480011987</v>
          </cell>
          <cell r="J1617">
            <v>1477416387</v>
          </cell>
          <cell r="K1617" t="b">
            <v>0</v>
          </cell>
          <cell r="L1617">
            <v>37</v>
          </cell>
          <cell r="M1617" t="b">
            <v>0</v>
          </cell>
          <cell r="N1617" t="str">
            <v>technology/wearables</v>
          </cell>
          <cell r="O1617">
            <v>31</v>
          </cell>
          <cell r="P1617">
            <v>124.92</v>
          </cell>
        </row>
        <row r="1618">
          <cell r="B1618" t="str">
            <v>EL TORO SPEEDWRAPS - THE EVOLUTION OF SPORTS TRAINING</v>
          </cell>
          <cell r="C1618" t="str">
            <v>SPEEDWRAPS improve the speed, agility &amp; strength of an athlete by utilizing evenly distributed weight on the lower leg.</v>
          </cell>
          <cell r="D1618">
            <v>15000</v>
          </cell>
          <cell r="E1618">
            <v>837</v>
          </cell>
          <cell r="F1618" t="str">
            <v>failed</v>
          </cell>
          <cell r="G1618" t="str">
            <v>US</v>
          </cell>
          <cell r="H1618" t="str">
            <v>USD</v>
          </cell>
          <cell r="I1618">
            <v>1485905520</v>
          </cell>
          <cell r="J1618">
            <v>1481150949</v>
          </cell>
          <cell r="K1618" t="b">
            <v>0</v>
          </cell>
          <cell r="L1618">
            <v>7</v>
          </cell>
          <cell r="M1618" t="b">
            <v>0</v>
          </cell>
          <cell r="N1618" t="str">
            <v>technology/wearables</v>
          </cell>
          <cell r="O1618">
            <v>6</v>
          </cell>
          <cell r="P1618">
            <v>119.57</v>
          </cell>
        </row>
        <row r="1619">
          <cell r="B1619" t="str">
            <v>ZNITCH- The Evolution in Helmet Safety</v>
          </cell>
          <cell r="C1619" t="str">
            <v>Turn you helmet into the safest helmet and don't worry about a thing,you will always have the right fit!!</v>
          </cell>
          <cell r="D1619">
            <v>55000</v>
          </cell>
          <cell r="E1619">
            <v>481</v>
          </cell>
          <cell r="F1619" t="str">
            <v>failed</v>
          </cell>
          <cell r="G1619" t="str">
            <v>CA</v>
          </cell>
          <cell r="H1619" t="str">
            <v>CAD</v>
          </cell>
          <cell r="I1619">
            <v>1487565468</v>
          </cell>
          <cell r="J1619">
            <v>1482381468</v>
          </cell>
          <cell r="K1619" t="b">
            <v>0</v>
          </cell>
          <cell r="L1619">
            <v>4</v>
          </cell>
          <cell r="M1619" t="b">
            <v>0</v>
          </cell>
          <cell r="N1619" t="str">
            <v>technology/wearables</v>
          </cell>
          <cell r="O1619">
            <v>1</v>
          </cell>
          <cell r="P1619">
            <v>120.25</v>
          </cell>
        </row>
        <row r="1620">
          <cell r="B1620" t="str">
            <v>SomnoScope</v>
          </cell>
          <cell r="C1620" t="str">
            <v>The closest thing ever to the Holy Grail of wearables technology</v>
          </cell>
          <cell r="D1620">
            <v>100000</v>
          </cell>
          <cell r="E1620">
            <v>977</v>
          </cell>
          <cell r="F1620" t="str">
            <v>failed</v>
          </cell>
          <cell r="G1620" t="str">
            <v>NL</v>
          </cell>
          <cell r="H1620" t="str">
            <v>EUR</v>
          </cell>
          <cell r="I1620">
            <v>1484999278</v>
          </cell>
          <cell r="J1620">
            <v>1482407278</v>
          </cell>
          <cell r="K1620" t="b">
            <v>0</v>
          </cell>
          <cell r="L1620">
            <v>5</v>
          </cell>
          <cell r="M1620" t="b">
            <v>0</v>
          </cell>
          <cell r="N1620" t="str">
            <v>technology/wearables</v>
          </cell>
          <cell r="O1620">
            <v>1</v>
          </cell>
          <cell r="P1620">
            <v>195.4</v>
          </cell>
        </row>
        <row r="1621">
          <cell r="B1621" t="str">
            <v>Driver Alert System</v>
          </cell>
          <cell r="C1621" t="str">
            <v>Driver Alert System es un sistema de seguridad para el conductor, que le avisa en caso de perder la posicion vertical mientras conduce.</v>
          </cell>
          <cell r="D1621">
            <v>100000</v>
          </cell>
          <cell r="E1621">
            <v>0</v>
          </cell>
          <cell r="F1621" t="str">
            <v>failed</v>
          </cell>
          <cell r="G1621" t="str">
            <v>ES</v>
          </cell>
          <cell r="H1621" t="str">
            <v>EUR</v>
          </cell>
          <cell r="I1621">
            <v>1481740740</v>
          </cell>
          <cell r="J1621">
            <v>1478130783</v>
          </cell>
          <cell r="K1621" t="b">
            <v>0</v>
          </cell>
          <cell r="L1621">
            <v>0</v>
          </cell>
          <cell r="M1621" t="b">
            <v>0</v>
          </cell>
          <cell r="N1621" t="str">
            <v>technology/wearables</v>
          </cell>
          <cell r="O1621">
            <v>0</v>
          </cell>
          <cell r="P1621">
            <v>0</v>
          </cell>
        </row>
        <row r="1622">
          <cell r="B1622" t="str">
            <v>Hy - hidden wireless earbuds you never have to take off</v>
          </cell>
          <cell r="C1622" t="str">
            <v>Forget your headphones. Wear Hy all day for voice-controlled music, calls, biometrics and more, with a huge battery and hidden fit.</v>
          </cell>
          <cell r="D1622">
            <v>68000</v>
          </cell>
          <cell r="E1622">
            <v>53670.6</v>
          </cell>
          <cell r="F1622" t="str">
            <v>failed</v>
          </cell>
          <cell r="G1622" t="str">
            <v>GB</v>
          </cell>
          <cell r="H1622" t="str">
            <v>GBP</v>
          </cell>
          <cell r="I1622">
            <v>1483286127</v>
          </cell>
          <cell r="J1622">
            <v>1479830127</v>
          </cell>
          <cell r="K1622" t="b">
            <v>0</v>
          </cell>
          <cell r="L1622">
            <v>456</v>
          </cell>
          <cell r="M1622" t="b">
            <v>0</v>
          </cell>
          <cell r="N1622" t="str">
            <v>technology/wearables</v>
          </cell>
          <cell r="O1622">
            <v>79</v>
          </cell>
          <cell r="P1622">
            <v>117.7</v>
          </cell>
        </row>
        <row r="1623">
          <cell r="B1623" t="str">
            <v>Glowbelt, The World's First Retractable LED Safety Belt</v>
          </cell>
          <cell r="C1623" t="str">
            <v>Glowbelt is the world's first rectractable LED safety belt for fans of the great outdoors, fitness enthusiasts, children and more.</v>
          </cell>
          <cell r="D1623">
            <v>40000</v>
          </cell>
          <cell r="E1623">
            <v>8837</v>
          </cell>
          <cell r="F1623" t="str">
            <v>failed</v>
          </cell>
          <cell r="G1623" t="str">
            <v>GB</v>
          </cell>
          <cell r="H1623" t="str">
            <v>GBP</v>
          </cell>
          <cell r="I1623">
            <v>1410616600</v>
          </cell>
          <cell r="J1623">
            <v>1405432600</v>
          </cell>
          <cell r="K1623" t="b">
            <v>0</v>
          </cell>
          <cell r="L1623">
            <v>369</v>
          </cell>
          <cell r="M1623" t="b">
            <v>0</v>
          </cell>
          <cell r="N1623" t="str">
            <v>technology/wearables</v>
          </cell>
          <cell r="O1623">
            <v>22</v>
          </cell>
          <cell r="P1623">
            <v>23.95</v>
          </cell>
        </row>
        <row r="1624">
          <cell r="B1624" t="str">
            <v>lumiglove</v>
          </cell>
          <cell r="C1624" t="str">
            <v>A "handheld" light, which eases the way you illuminate objects and/or paths.</v>
          </cell>
          <cell r="D1624">
            <v>15000</v>
          </cell>
          <cell r="E1624">
            <v>61</v>
          </cell>
          <cell r="F1624" t="str">
            <v>failed</v>
          </cell>
          <cell r="G1624" t="str">
            <v>US</v>
          </cell>
          <cell r="H1624" t="str">
            <v>USD</v>
          </cell>
          <cell r="I1624">
            <v>1417741159</v>
          </cell>
          <cell r="J1624">
            <v>1415149159</v>
          </cell>
          <cell r="K1624" t="b">
            <v>0</v>
          </cell>
          <cell r="L1624">
            <v>2</v>
          </cell>
          <cell r="M1624" t="b">
            <v>0</v>
          </cell>
          <cell r="N1624" t="str">
            <v>technology/wearables</v>
          </cell>
          <cell r="O1624">
            <v>0</v>
          </cell>
          <cell r="P1624">
            <v>30.5</v>
          </cell>
        </row>
        <row r="1625">
          <cell r="B1625" t="str">
            <v>Hate York Shirt 2.0</v>
          </cell>
          <cell r="C1625" t="str">
            <v>Shirts, so technologically advanced, they connect mentally to their audience upon sight.</v>
          </cell>
          <cell r="D1625">
            <v>1200</v>
          </cell>
          <cell r="E1625">
            <v>0</v>
          </cell>
          <cell r="F1625" t="str">
            <v>failed</v>
          </cell>
          <cell r="G1625" t="str">
            <v>CA</v>
          </cell>
          <cell r="H1625" t="str">
            <v>CAD</v>
          </cell>
          <cell r="I1625">
            <v>1408495440</v>
          </cell>
          <cell r="J1625">
            <v>1405640302</v>
          </cell>
          <cell r="K1625" t="b">
            <v>0</v>
          </cell>
          <cell r="L1625">
            <v>0</v>
          </cell>
          <cell r="M1625" t="b">
            <v>0</v>
          </cell>
          <cell r="N1625" t="str">
            <v>technology/wearables</v>
          </cell>
          <cell r="O1625">
            <v>0</v>
          </cell>
          <cell r="P1625">
            <v>0</v>
          </cell>
        </row>
        <row r="1626">
          <cell r="B1626" t="str">
            <v>Anti Snore Wearable</v>
          </cell>
          <cell r="C1626" t="str">
            <v>Our wearable and app automates the poke you normally get from your bedpartner to make you stop snoring and making you turn to the side.</v>
          </cell>
          <cell r="D1626">
            <v>100000</v>
          </cell>
          <cell r="E1626">
            <v>33791</v>
          </cell>
          <cell r="F1626" t="str">
            <v>failed</v>
          </cell>
          <cell r="G1626" t="str">
            <v>NL</v>
          </cell>
          <cell r="H1626" t="str">
            <v>EUR</v>
          </cell>
          <cell r="I1626">
            <v>1481716868</v>
          </cell>
          <cell r="J1626">
            <v>1478257268</v>
          </cell>
          <cell r="K1626" t="b">
            <v>0</v>
          </cell>
          <cell r="L1626">
            <v>338</v>
          </cell>
          <cell r="M1626" t="b">
            <v>0</v>
          </cell>
          <cell r="N1626" t="str">
            <v>technology/wearables</v>
          </cell>
          <cell r="O1626">
            <v>34</v>
          </cell>
          <cell r="P1626">
            <v>99.97</v>
          </cell>
        </row>
        <row r="1627">
          <cell r="B1627" t="str">
            <v>Riders Registry "Medical data of active people on a Dog Tag"</v>
          </cell>
          <cell r="C1627" t="str">
            <v>Making important medical data of active people available to first responders of an emergency by wearing a dog tag bearing a QR Code</v>
          </cell>
          <cell r="D1627">
            <v>48500</v>
          </cell>
          <cell r="E1627">
            <v>105</v>
          </cell>
          <cell r="F1627" t="str">
            <v>failed</v>
          </cell>
          <cell r="G1627" t="str">
            <v>US</v>
          </cell>
          <cell r="H1627" t="str">
            <v>USD</v>
          </cell>
          <cell r="I1627">
            <v>1455466832</v>
          </cell>
          <cell r="J1627">
            <v>1452874832</v>
          </cell>
          <cell r="K1627" t="b">
            <v>0</v>
          </cell>
          <cell r="L1627">
            <v>4</v>
          </cell>
          <cell r="M1627" t="b">
            <v>0</v>
          </cell>
          <cell r="N1627" t="str">
            <v>technology/wearables</v>
          </cell>
          <cell r="O1627">
            <v>0</v>
          </cell>
          <cell r="P1627">
            <v>26.25</v>
          </cell>
        </row>
        <row r="1628">
          <cell r="B1628" t="str">
            <v>Secure Pet GPS Tracker - Every Moment Matters</v>
          </cell>
          <cell r="C1628" t="str">
            <v>The first GPS tracker created entirely in Italy that allows you to know where your pet is located at any time throughout any device.</v>
          </cell>
          <cell r="D1628">
            <v>25000</v>
          </cell>
          <cell r="E1628">
            <v>199</v>
          </cell>
          <cell r="F1628" t="str">
            <v>failed</v>
          </cell>
          <cell r="G1628" t="str">
            <v>IT</v>
          </cell>
          <cell r="H1628" t="str">
            <v>EUR</v>
          </cell>
          <cell r="I1628">
            <v>1465130532</v>
          </cell>
          <cell r="J1628">
            <v>1462538532</v>
          </cell>
          <cell r="K1628" t="b">
            <v>0</v>
          </cell>
          <cell r="L1628">
            <v>1</v>
          </cell>
          <cell r="M1628" t="b">
            <v>0</v>
          </cell>
          <cell r="N1628" t="str">
            <v>technology/wearables</v>
          </cell>
          <cell r="O1628">
            <v>1</v>
          </cell>
          <cell r="P1628">
            <v>199</v>
          </cell>
        </row>
        <row r="1629">
          <cell r="B1629" t="str">
            <v>Prep Packs Survival Belt</v>
          </cell>
          <cell r="C1629" t="str">
            <v>The Prep Packs Survival Belt allows you to carry all of the essentials for outdoor survival inside your belt buckle</v>
          </cell>
          <cell r="D1629">
            <v>15000</v>
          </cell>
          <cell r="E1629">
            <v>2249</v>
          </cell>
          <cell r="F1629" t="str">
            <v>failed</v>
          </cell>
          <cell r="G1629" t="str">
            <v>US</v>
          </cell>
          <cell r="H1629" t="str">
            <v>USD</v>
          </cell>
          <cell r="I1629">
            <v>1488308082</v>
          </cell>
          <cell r="J1629">
            <v>1483124082</v>
          </cell>
          <cell r="K1629" t="b">
            <v>0</v>
          </cell>
          <cell r="L1629">
            <v>28</v>
          </cell>
          <cell r="M1629" t="b">
            <v>0</v>
          </cell>
          <cell r="N1629" t="str">
            <v>technology/wearables</v>
          </cell>
          <cell r="O1629">
            <v>15</v>
          </cell>
          <cell r="P1629">
            <v>80.319999999999993</v>
          </cell>
        </row>
        <row r="1630">
          <cell r="B1630" t="str">
            <v>Mouse^3</v>
          </cell>
          <cell r="C1630" t="str">
            <v>Mouse^3 is the next generation of input devices. With cursor control and customized gesture recognition, its applications are endless!</v>
          </cell>
          <cell r="D1630">
            <v>27500</v>
          </cell>
          <cell r="E1630">
            <v>1389</v>
          </cell>
          <cell r="F1630" t="str">
            <v>failed</v>
          </cell>
          <cell r="G1630" t="str">
            <v>US</v>
          </cell>
          <cell r="H1630" t="str">
            <v>USD</v>
          </cell>
          <cell r="I1630">
            <v>1446693040</v>
          </cell>
          <cell r="J1630">
            <v>1443233440</v>
          </cell>
          <cell r="K1630" t="b">
            <v>0</v>
          </cell>
          <cell r="L1630">
            <v>12</v>
          </cell>
          <cell r="M1630" t="b">
            <v>0</v>
          </cell>
          <cell r="N1630" t="str">
            <v>technology/wearables</v>
          </cell>
          <cell r="O1630">
            <v>5</v>
          </cell>
          <cell r="P1630">
            <v>115.75</v>
          </cell>
        </row>
        <row r="1631">
          <cell r="B1631" t="str">
            <v>Pathfinder - Wearable Navigation for the Blind</v>
          </cell>
          <cell r="C1631" t="str">
            <v>Translate sight into touch with a wrist-mounted wearable. A revolution for visually impaired people everywhere.</v>
          </cell>
          <cell r="D1631">
            <v>7000</v>
          </cell>
          <cell r="E1631">
            <v>715</v>
          </cell>
          <cell r="F1631" t="str">
            <v>failed</v>
          </cell>
          <cell r="G1631" t="str">
            <v>US</v>
          </cell>
          <cell r="H1631" t="str">
            <v>USD</v>
          </cell>
          <cell r="I1631">
            <v>1417392000</v>
          </cell>
          <cell r="J1631">
            <v>1414511307</v>
          </cell>
          <cell r="K1631" t="b">
            <v>0</v>
          </cell>
          <cell r="L1631">
            <v>16</v>
          </cell>
          <cell r="M1631" t="b">
            <v>0</v>
          </cell>
          <cell r="N1631" t="str">
            <v>technology/wearables</v>
          </cell>
          <cell r="O1631">
            <v>10</v>
          </cell>
          <cell r="P1631">
            <v>44.69</v>
          </cell>
        </row>
        <row r="1632">
          <cell r="B1632" t="str">
            <v>cool air belt</v>
          </cell>
          <cell r="C1632" t="str">
            <v>Cool air flowing under clothing keeps you cool.</v>
          </cell>
          <cell r="D1632">
            <v>100000</v>
          </cell>
          <cell r="E1632">
            <v>305</v>
          </cell>
          <cell r="F1632" t="str">
            <v>failed</v>
          </cell>
          <cell r="G1632" t="str">
            <v>US</v>
          </cell>
          <cell r="H1632" t="str">
            <v>USD</v>
          </cell>
          <cell r="I1632">
            <v>1409949002</v>
          </cell>
          <cell r="J1632">
            <v>1407357002</v>
          </cell>
          <cell r="K1632" t="b">
            <v>0</v>
          </cell>
          <cell r="L1632">
            <v>4</v>
          </cell>
          <cell r="M1632" t="b">
            <v>0</v>
          </cell>
          <cell r="N1632" t="str">
            <v>technology/wearables</v>
          </cell>
          <cell r="O1632">
            <v>0</v>
          </cell>
          <cell r="P1632">
            <v>76.25</v>
          </cell>
        </row>
        <row r="1633">
          <cell r="B1633" t="str">
            <v>BioToo - Emergency Temporary Tattoos</v>
          </cell>
          <cell r="C1633" t="str">
            <v>When every second matters, BioToo temporary tattoos get critical information to emergency personnel to help them help you.</v>
          </cell>
          <cell r="D1633">
            <v>12000</v>
          </cell>
          <cell r="E1633">
            <v>90</v>
          </cell>
          <cell r="F1633" t="str">
            <v>failed</v>
          </cell>
          <cell r="G1633" t="str">
            <v>US</v>
          </cell>
          <cell r="H1633" t="str">
            <v>USD</v>
          </cell>
          <cell r="I1633">
            <v>1487397540</v>
          </cell>
          <cell r="J1633">
            <v>1484684247</v>
          </cell>
          <cell r="K1633" t="b">
            <v>0</v>
          </cell>
          <cell r="L1633">
            <v>4</v>
          </cell>
          <cell r="M1633" t="b">
            <v>0</v>
          </cell>
          <cell r="N1633" t="str">
            <v>technology/wearables</v>
          </cell>
          <cell r="O1633">
            <v>1</v>
          </cell>
          <cell r="P1633">
            <v>22.5</v>
          </cell>
        </row>
        <row r="1634">
          <cell r="B1634" t="str">
            <v>Hand Armor Liquid Chalk-Ultimate Sports Chalk Help Patent</v>
          </cell>
          <cell r="C1634" t="str">
            <v>We've created the perfect sports chalk- antibacterial, lasts longer, better grip, and no mess! Now we need a non-provisional patent!</v>
          </cell>
          <cell r="D1634">
            <v>15000</v>
          </cell>
          <cell r="E1634">
            <v>194</v>
          </cell>
          <cell r="F1634" t="str">
            <v>failed</v>
          </cell>
          <cell r="G1634" t="str">
            <v>US</v>
          </cell>
          <cell r="H1634" t="str">
            <v>USD</v>
          </cell>
          <cell r="I1634">
            <v>1456189076</v>
          </cell>
          <cell r="J1634">
            <v>1454979476</v>
          </cell>
          <cell r="K1634" t="b">
            <v>0</v>
          </cell>
          <cell r="L1634">
            <v>10</v>
          </cell>
          <cell r="M1634" t="b">
            <v>0</v>
          </cell>
          <cell r="N1634" t="str">
            <v>technology/wearables</v>
          </cell>
          <cell r="O1634">
            <v>1</v>
          </cell>
          <cell r="P1634">
            <v>19.399999999999999</v>
          </cell>
        </row>
        <row r="1635">
          <cell r="B1635" t="str">
            <v>The LUMIC Band by Cope4Golf creates a scientific golf swing.</v>
          </cell>
          <cell r="C1635" t="str">
            <v>The 1st club in your bag should be between your ears!  Light up Your Brain Power. Play Smarter. Swing the LUMIC Band..</v>
          </cell>
          <cell r="D1635">
            <v>9000</v>
          </cell>
          <cell r="E1635">
            <v>1544</v>
          </cell>
          <cell r="F1635" t="str">
            <v>failed</v>
          </cell>
          <cell r="G1635" t="str">
            <v>US</v>
          </cell>
          <cell r="H1635" t="str">
            <v>USD</v>
          </cell>
          <cell r="I1635">
            <v>1439251926</v>
          </cell>
          <cell r="J1635">
            <v>1435363926</v>
          </cell>
          <cell r="K1635" t="b">
            <v>0</v>
          </cell>
          <cell r="L1635">
            <v>14</v>
          </cell>
          <cell r="M1635" t="b">
            <v>0</v>
          </cell>
          <cell r="N1635" t="str">
            <v>technology/wearables</v>
          </cell>
          <cell r="O1635">
            <v>17</v>
          </cell>
          <cell r="P1635">
            <v>110.29</v>
          </cell>
        </row>
        <row r="1636">
          <cell r="B1636" t="str">
            <v>Snoremedy - The answer to a more restful night's sleep</v>
          </cell>
          <cell r="C1636" t="str">
            <v>Snoring shouldn't ruin your or your partner's sleep and you don't need expensive, uncomfortable or ugly devices to help the problem</v>
          </cell>
          <cell r="D1636">
            <v>50000</v>
          </cell>
          <cell r="E1636">
            <v>1161</v>
          </cell>
          <cell r="F1636" t="str">
            <v>failed</v>
          </cell>
          <cell r="G1636" t="str">
            <v>US</v>
          </cell>
          <cell r="H1636" t="str">
            <v>USD</v>
          </cell>
          <cell r="I1636">
            <v>1486693145</v>
          </cell>
          <cell r="J1636">
            <v>1484101145</v>
          </cell>
          <cell r="K1636" t="b">
            <v>0</v>
          </cell>
          <cell r="L1636">
            <v>31</v>
          </cell>
          <cell r="M1636" t="b">
            <v>0</v>
          </cell>
          <cell r="N1636" t="str">
            <v>technology/wearables</v>
          </cell>
          <cell r="O1636">
            <v>2</v>
          </cell>
          <cell r="P1636">
            <v>37.450000000000003</v>
          </cell>
        </row>
        <row r="1637">
          <cell r="B1637" t="str">
            <v>Head Mounted Display Adapter for the dscvr VR Viewer</v>
          </cell>
          <cell r="C1637" t="str">
            <v>A Hands Free head mounted display adapter that supports the I AM Cardboard dscvr VR viewer for comfortable extended 3-D/VR viewing.</v>
          </cell>
          <cell r="D1637">
            <v>7500</v>
          </cell>
          <cell r="E1637">
            <v>668</v>
          </cell>
          <cell r="F1637" t="str">
            <v>failed</v>
          </cell>
          <cell r="G1637" t="str">
            <v>US</v>
          </cell>
          <cell r="H1637" t="str">
            <v>USD</v>
          </cell>
          <cell r="I1637">
            <v>1455826460</v>
          </cell>
          <cell r="J1637">
            <v>1452716060</v>
          </cell>
          <cell r="K1637" t="b">
            <v>0</v>
          </cell>
          <cell r="L1637">
            <v>16</v>
          </cell>
          <cell r="M1637" t="b">
            <v>0</v>
          </cell>
          <cell r="N1637" t="str">
            <v>technology/wearables</v>
          </cell>
          <cell r="O1637">
            <v>9</v>
          </cell>
          <cell r="P1637">
            <v>41.75</v>
          </cell>
        </row>
        <row r="1638">
          <cell r="B1638" t="str">
            <v>SleepMode</v>
          </cell>
          <cell r="C1638" t="str">
            <v>A mask for home or travel that will give you the best, undisturbed sleep of your life.</v>
          </cell>
          <cell r="D1638">
            <v>3000</v>
          </cell>
          <cell r="E1638">
            <v>289</v>
          </cell>
          <cell r="F1638" t="str">
            <v>failed</v>
          </cell>
          <cell r="G1638" t="str">
            <v>US</v>
          </cell>
          <cell r="H1638" t="str">
            <v>USD</v>
          </cell>
          <cell r="I1638">
            <v>1480438905</v>
          </cell>
          <cell r="J1638">
            <v>1477843305</v>
          </cell>
          <cell r="K1638" t="b">
            <v>0</v>
          </cell>
          <cell r="L1638">
            <v>12</v>
          </cell>
          <cell r="M1638" t="b">
            <v>0</v>
          </cell>
          <cell r="N1638" t="str">
            <v>technology/wearables</v>
          </cell>
          <cell r="O1638">
            <v>10</v>
          </cell>
          <cell r="P1638">
            <v>24.08</v>
          </cell>
        </row>
        <row r="1639">
          <cell r="B1639" t="str">
            <v>RoamingTails, The Connected Pet Tag</v>
          </cell>
          <cell r="C1639" t="str">
            <v>Find your pet when it's missing, digitally store pet-related information, and locate pet friend establishments and services.</v>
          </cell>
          <cell r="D1639">
            <v>50000</v>
          </cell>
          <cell r="E1639">
            <v>6663</v>
          </cell>
          <cell r="F1639" t="str">
            <v>failed</v>
          </cell>
          <cell r="G1639" t="str">
            <v>US</v>
          </cell>
          <cell r="H1639" t="str">
            <v>USD</v>
          </cell>
          <cell r="I1639">
            <v>1460988000</v>
          </cell>
          <cell r="J1639">
            <v>1458050450</v>
          </cell>
          <cell r="K1639" t="b">
            <v>0</v>
          </cell>
          <cell r="L1639">
            <v>96</v>
          </cell>
          <cell r="M1639" t="b">
            <v>0</v>
          </cell>
          <cell r="N1639" t="str">
            <v>technology/wearables</v>
          </cell>
          <cell r="O1639">
            <v>13</v>
          </cell>
          <cell r="P1639">
            <v>69.41</v>
          </cell>
        </row>
        <row r="1640">
          <cell r="B1640" t="str">
            <v>CT BAND</v>
          </cell>
          <cell r="C1640" t="str">
            <v>Make your watch Smart ! CT Band is an ultra-thin, high-tech smart watch-strap awarded twice at CES 2017 las vegas</v>
          </cell>
          <cell r="D1640">
            <v>100000</v>
          </cell>
          <cell r="E1640">
            <v>2484</v>
          </cell>
          <cell r="F1640" t="str">
            <v>failed</v>
          </cell>
          <cell r="G1640" t="str">
            <v>FR</v>
          </cell>
          <cell r="H1640" t="str">
            <v>EUR</v>
          </cell>
          <cell r="I1640">
            <v>1487462340</v>
          </cell>
          <cell r="J1640">
            <v>1482958626</v>
          </cell>
          <cell r="K1640" t="b">
            <v>0</v>
          </cell>
          <cell r="L1640">
            <v>16</v>
          </cell>
          <cell r="M1640" t="b">
            <v>0</v>
          </cell>
          <cell r="N1640" t="str">
            <v>technology/wearables</v>
          </cell>
          <cell r="O1640">
            <v>2</v>
          </cell>
          <cell r="P1640">
            <v>155.25</v>
          </cell>
        </row>
        <row r="1641">
          <cell r="B1641" t="str">
            <v>OmniTrade Apron</v>
          </cell>
          <cell r="C1641" t="str">
            <v>Soft edged-Hard working. The perfect wearable organization for the home and professional shop.</v>
          </cell>
          <cell r="D1641">
            <v>15000</v>
          </cell>
          <cell r="E1641">
            <v>286</v>
          </cell>
          <cell r="F1641" t="str">
            <v>failed</v>
          </cell>
          <cell r="G1641" t="str">
            <v>US</v>
          </cell>
          <cell r="H1641" t="str">
            <v>USD</v>
          </cell>
          <cell r="I1641">
            <v>1473444048</v>
          </cell>
          <cell r="J1641">
            <v>1470852048</v>
          </cell>
          <cell r="K1641" t="b">
            <v>0</v>
          </cell>
          <cell r="L1641">
            <v>5</v>
          </cell>
          <cell r="M1641" t="b">
            <v>0</v>
          </cell>
          <cell r="N1641" t="str">
            <v>technology/wearables</v>
          </cell>
          <cell r="O1641">
            <v>2</v>
          </cell>
          <cell r="P1641">
            <v>57.2</v>
          </cell>
        </row>
        <row r="1642">
          <cell r="B1642" t="str">
            <v>PAKPOWER, The CCP Pack</v>
          </cell>
          <cell r="C1642" t="str">
            <v>The CCP Pack is a bag that charges your smartphones and tablets on the go! Also holds small important items. "Never Without Power".</v>
          </cell>
          <cell r="D1642">
            <v>850</v>
          </cell>
          <cell r="E1642">
            <v>0</v>
          </cell>
          <cell r="F1642" t="str">
            <v>failed</v>
          </cell>
          <cell r="G1642" t="str">
            <v>US</v>
          </cell>
          <cell r="H1642" t="str">
            <v>USD</v>
          </cell>
          <cell r="I1642">
            <v>1467312306</v>
          </cell>
          <cell r="J1642">
            <v>1462128306</v>
          </cell>
          <cell r="K1642" t="b">
            <v>0</v>
          </cell>
          <cell r="L1642">
            <v>0</v>
          </cell>
          <cell r="M1642" t="b">
            <v>0</v>
          </cell>
          <cell r="N1642" t="str">
            <v>technology/wearables</v>
          </cell>
          <cell r="O1642">
            <v>0</v>
          </cell>
          <cell r="P1642">
            <v>0</v>
          </cell>
        </row>
        <row r="1643">
          <cell r="B1643" t="str">
            <v>Led Shirt - WiFi Controlled</v>
          </cell>
          <cell r="C1643" t="str">
            <v>T-Shirt with Led panel controlled by Android app over WiFi. 
Multiple shirts, games, text, video effects support,</v>
          </cell>
          <cell r="D1643">
            <v>4000</v>
          </cell>
          <cell r="E1643">
            <v>480</v>
          </cell>
          <cell r="F1643" t="str">
            <v>failed</v>
          </cell>
          <cell r="G1643" t="str">
            <v>NL</v>
          </cell>
          <cell r="H1643" t="str">
            <v>EUR</v>
          </cell>
          <cell r="I1643">
            <v>1457812364</v>
          </cell>
          <cell r="J1643">
            <v>1455220364</v>
          </cell>
          <cell r="K1643" t="b">
            <v>0</v>
          </cell>
          <cell r="L1643">
            <v>8</v>
          </cell>
          <cell r="M1643" t="b">
            <v>0</v>
          </cell>
          <cell r="N1643" t="str">
            <v>technology/wearables</v>
          </cell>
          <cell r="O1643">
            <v>12</v>
          </cell>
          <cell r="P1643">
            <v>60</v>
          </cell>
        </row>
        <row r="1644">
          <cell r="B1644" t="str">
            <v>INBED</v>
          </cell>
          <cell r="C1644" t="str">
            <v>Der INBED ist ein innovatives Multisensor-Wearable fÃ¼r die SturzprÃ¤vention motorisch eingeschrÃ¤nkter Personen.</v>
          </cell>
          <cell r="D1644">
            <v>20000</v>
          </cell>
          <cell r="E1644">
            <v>273</v>
          </cell>
          <cell r="F1644" t="str">
            <v>failed</v>
          </cell>
          <cell r="G1644" t="str">
            <v>DE</v>
          </cell>
          <cell r="H1644" t="str">
            <v>EUR</v>
          </cell>
          <cell r="I1644">
            <v>1456016576</v>
          </cell>
          <cell r="J1644">
            <v>1450832576</v>
          </cell>
          <cell r="K1644" t="b">
            <v>0</v>
          </cell>
          <cell r="L1644">
            <v>7</v>
          </cell>
          <cell r="M1644" t="b">
            <v>0</v>
          </cell>
          <cell r="N1644" t="str">
            <v>technology/wearables</v>
          </cell>
          <cell r="O1644">
            <v>1</v>
          </cell>
          <cell r="P1644">
            <v>39</v>
          </cell>
        </row>
        <row r="1645">
          <cell r="B1645" t="str">
            <v>EZC Smartlight</v>
          </cell>
          <cell r="C1645" t="str">
            <v>Rider worn tail light brake light. Adheres to virtually any coat, jacket or vest. Stays on even when you get off.</v>
          </cell>
          <cell r="D1645">
            <v>5000</v>
          </cell>
          <cell r="E1645">
            <v>1402</v>
          </cell>
          <cell r="F1645" t="str">
            <v>failed</v>
          </cell>
          <cell r="G1645" t="str">
            <v>CA</v>
          </cell>
          <cell r="H1645" t="str">
            <v>CAD</v>
          </cell>
          <cell r="I1645">
            <v>1453053661</v>
          </cell>
          <cell r="J1645">
            <v>1450461661</v>
          </cell>
          <cell r="K1645" t="b">
            <v>0</v>
          </cell>
          <cell r="L1645">
            <v>24</v>
          </cell>
          <cell r="M1645" t="b">
            <v>0</v>
          </cell>
          <cell r="N1645" t="str">
            <v>technology/wearables</v>
          </cell>
          <cell r="O1645">
            <v>28</v>
          </cell>
          <cell r="P1645">
            <v>58.42</v>
          </cell>
        </row>
        <row r="1646">
          <cell r="B1646" t="str">
            <v>Smart Harness</v>
          </cell>
          <cell r="C1646" t="str">
            <v>Revolutionizing the way we walk our dogs!</v>
          </cell>
          <cell r="D1646">
            <v>50000</v>
          </cell>
          <cell r="E1646">
            <v>19195</v>
          </cell>
          <cell r="F1646" t="str">
            <v>failed</v>
          </cell>
          <cell r="G1646" t="str">
            <v>US</v>
          </cell>
          <cell r="H1646" t="str">
            <v>USD</v>
          </cell>
          <cell r="I1646">
            <v>1465054872</v>
          </cell>
          <cell r="J1646">
            <v>1461166872</v>
          </cell>
          <cell r="K1646" t="b">
            <v>0</v>
          </cell>
          <cell r="L1646">
            <v>121</v>
          </cell>
          <cell r="M1646" t="b">
            <v>0</v>
          </cell>
          <cell r="N1646" t="str">
            <v>technology/wearables</v>
          </cell>
          <cell r="O1646">
            <v>38</v>
          </cell>
          <cell r="P1646">
            <v>158.63999999999999</v>
          </cell>
        </row>
        <row r="1647">
          <cell r="B1647" t="str">
            <v>Audionoggin - Join the Earvolution</v>
          </cell>
          <cell r="C1647" t="str">
            <v>Audionoggin: Wireless personal surround sound for the athlete in everyone.</v>
          </cell>
          <cell r="D1647">
            <v>49000</v>
          </cell>
          <cell r="E1647">
            <v>19572</v>
          </cell>
          <cell r="F1647" t="str">
            <v>failed</v>
          </cell>
          <cell r="G1647" t="str">
            <v>US</v>
          </cell>
          <cell r="H1647" t="str">
            <v>USD</v>
          </cell>
          <cell r="I1647">
            <v>1479483812</v>
          </cell>
          <cell r="J1647">
            <v>1476888212</v>
          </cell>
          <cell r="K1647" t="b">
            <v>0</v>
          </cell>
          <cell r="L1647">
            <v>196</v>
          </cell>
          <cell r="M1647" t="b">
            <v>0</v>
          </cell>
          <cell r="N1647" t="str">
            <v>technology/wearables</v>
          </cell>
          <cell r="O1647">
            <v>40</v>
          </cell>
          <cell r="P1647">
            <v>99.86</v>
          </cell>
        </row>
        <row r="1648">
          <cell r="B1648" t="str">
            <v>IRring - The Remote Control That fits on Your Finger</v>
          </cell>
          <cell r="C1648" t="str">
            <v>IRring is the worlds first universal remote control that fits on your finger and controls your TV, your lighting, and your life.</v>
          </cell>
          <cell r="D1648">
            <v>15000</v>
          </cell>
          <cell r="E1648">
            <v>126</v>
          </cell>
          <cell r="F1648" t="str">
            <v>failed</v>
          </cell>
          <cell r="G1648" t="str">
            <v>US</v>
          </cell>
          <cell r="H1648" t="str">
            <v>USD</v>
          </cell>
          <cell r="I1648">
            <v>1422158199</v>
          </cell>
          <cell r="J1648">
            <v>1419566199</v>
          </cell>
          <cell r="K1648" t="b">
            <v>0</v>
          </cell>
          <cell r="L1648">
            <v>5</v>
          </cell>
          <cell r="M1648" t="b">
            <v>0</v>
          </cell>
          <cell r="N1648" t="str">
            <v>technology/wearables</v>
          </cell>
          <cell r="O1648">
            <v>1</v>
          </cell>
          <cell r="P1648">
            <v>25.2</v>
          </cell>
        </row>
        <row r="1649">
          <cell r="B1649" t="str">
            <v>A Wearable Twisting iPhone Case w/ Built in Selfie Extender</v>
          </cell>
          <cell r="C1649" t="str">
            <v>Turn your iPhone into wearable tech &amp; GoPro. Features: Selfie Stick, Tripod, &amp; Protective Top. Great for everyday carry.</v>
          </cell>
          <cell r="D1649">
            <v>15000</v>
          </cell>
          <cell r="E1649">
            <v>6511</v>
          </cell>
          <cell r="F1649" t="str">
            <v>failed</v>
          </cell>
          <cell r="G1649" t="str">
            <v>US</v>
          </cell>
          <cell r="H1649" t="str">
            <v>USD</v>
          </cell>
          <cell r="I1649">
            <v>1440100839</v>
          </cell>
          <cell r="J1649">
            <v>1436472039</v>
          </cell>
          <cell r="K1649" t="b">
            <v>0</v>
          </cell>
          <cell r="L1649">
            <v>73</v>
          </cell>
          <cell r="M1649" t="b">
            <v>0</v>
          </cell>
          <cell r="N1649" t="str">
            <v>technology/wearables</v>
          </cell>
          <cell r="O1649">
            <v>43</v>
          </cell>
          <cell r="P1649">
            <v>89.19</v>
          </cell>
        </row>
        <row r="1650">
          <cell r="B1650" t="str">
            <v>PAXIEâ„¢: The most advanced GPS enabled child safety wearable</v>
          </cell>
          <cell r="C1650" t="str">
            <v>PAXIEâ„¢ is a GPS enabled safety wearable for kids that promotes discovery and play while offering parents peace of mind.</v>
          </cell>
          <cell r="D1650">
            <v>300000</v>
          </cell>
          <cell r="E1650">
            <v>16984</v>
          </cell>
          <cell r="F1650" t="str">
            <v>failed</v>
          </cell>
          <cell r="G1650" t="str">
            <v>US</v>
          </cell>
          <cell r="H1650" t="str">
            <v>USD</v>
          </cell>
          <cell r="I1650">
            <v>1473750300</v>
          </cell>
          <cell r="J1650">
            <v>1470294300</v>
          </cell>
          <cell r="K1650" t="b">
            <v>0</v>
          </cell>
          <cell r="L1650">
            <v>93</v>
          </cell>
          <cell r="M1650" t="b">
            <v>0</v>
          </cell>
          <cell r="N1650" t="str">
            <v>technology/wearables</v>
          </cell>
          <cell r="O1650">
            <v>6</v>
          </cell>
          <cell r="P1650">
            <v>182.62</v>
          </cell>
        </row>
        <row r="1651">
          <cell r="B1651" t="str">
            <v>SemiYours</v>
          </cell>
          <cell r="C1651" t="str">
            <v>You can rent out your Car with Uber. 
You can rent out your Home with Airbnb. 
Now you can rent out your CLOSET with SemiYOURS!</v>
          </cell>
          <cell r="D1651">
            <v>50000</v>
          </cell>
          <cell r="E1651">
            <v>861</v>
          </cell>
          <cell r="F1651" t="str">
            <v>failed</v>
          </cell>
          <cell r="G1651" t="str">
            <v>US</v>
          </cell>
          <cell r="H1651" t="str">
            <v>USD</v>
          </cell>
          <cell r="I1651">
            <v>1430081759</v>
          </cell>
          <cell r="J1651">
            <v>1424901359</v>
          </cell>
          <cell r="K1651" t="b">
            <v>0</v>
          </cell>
          <cell r="L1651">
            <v>17</v>
          </cell>
          <cell r="M1651" t="b">
            <v>0</v>
          </cell>
          <cell r="N1651" t="str">
            <v>technology/wearables</v>
          </cell>
          <cell r="O1651">
            <v>2</v>
          </cell>
          <cell r="P1651">
            <v>50.65</v>
          </cell>
        </row>
        <row r="1652">
          <cell r="B1652" t="str">
            <v>DUALBAND, the Leather NFC Smart Watch Band</v>
          </cell>
          <cell r="C1652" t="str">
            <v>A Leather Smart watch Band, that NEVER needs to be charged for only $37!</v>
          </cell>
          <cell r="D1652">
            <v>12000</v>
          </cell>
          <cell r="E1652">
            <v>233</v>
          </cell>
          <cell r="F1652" t="str">
            <v>failed</v>
          </cell>
          <cell r="G1652" t="str">
            <v>US</v>
          </cell>
          <cell r="H1652" t="str">
            <v>USD</v>
          </cell>
          <cell r="I1652">
            <v>1479392133</v>
          </cell>
          <cell r="J1652">
            <v>1476710133</v>
          </cell>
          <cell r="K1652" t="b">
            <v>0</v>
          </cell>
          <cell r="L1652">
            <v>7</v>
          </cell>
          <cell r="M1652" t="b">
            <v>0</v>
          </cell>
          <cell r="N1652" t="str">
            <v>technology/wearables</v>
          </cell>
          <cell r="O1652">
            <v>2</v>
          </cell>
          <cell r="P1652">
            <v>33.29</v>
          </cell>
        </row>
        <row r="1653">
          <cell r="B1653" t="str">
            <v>BigBands XL for Apple Watch: Big Long Bands for Large Wrists</v>
          </cell>
          <cell r="C1653" t="str">
            <v>Brown Leather and Black Nylon extra-long Apple Watch bands for large wrists connects to 42mm. Go measure! Design fits 190-250mm wrists.</v>
          </cell>
          <cell r="D1653">
            <v>7777</v>
          </cell>
          <cell r="E1653">
            <v>881</v>
          </cell>
          <cell r="F1653" t="str">
            <v>failed</v>
          </cell>
          <cell r="G1653" t="str">
            <v>US</v>
          </cell>
          <cell r="H1653" t="str">
            <v>USD</v>
          </cell>
          <cell r="I1653">
            <v>1428641940</v>
          </cell>
          <cell r="J1653">
            <v>1426792563</v>
          </cell>
          <cell r="K1653" t="b">
            <v>0</v>
          </cell>
          <cell r="L1653">
            <v>17</v>
          </cell>
          <cell r="M1653" t="b">
            <v>0</v>
          </cell>
          <cell r="N1653" t="str">
            <v>technology/wearables</v>
          </cell>
          <cell r="O1653">
            <v>11</v>
          </cell>
          <cell r="P1653">
            <v>51.82</v>
          </cell>
        </row>
        <row r="1654">
          <cell r="B1654" t="str">
            <v>The Pi Watch - A Programmable, Open Source Smartwatch!</v>
          </cell>
          <cell r="C1654" t="str">
            <v>The Pi (Arduino-Compatible) is a new kind of wearable. It's a diy smartwatch with a round display, touch ring, and a powerful CPU!</v>
          </cell>
          <cell r="D1654">
            <v>50000</v>
          </cell>
          <cell r="E1654">
            <v>19430</v>
          </cell>
          <cell r="F1654" t="str">
            <v>failed</v>
          </cell>
          <cell r="G1654" t="str">
            <v>US</v>
          </cell>
          <cell r="H1654" t="str">
            <v>USD</v>
          </cell>
          <cell r="I1654">
            <v>1421640665</v>
          </cell>
          <cell r="J1654">
            <v>1419048665</v>
          </cell>
          <cell r="K1654" t="b">
            <v>0</v>
          </cell>
          <cell r="L1654">
            <v>171</v>
          </cell>
          <cell r="M1654" t="b">
            <v>0</v>
          </cell>
          <cell r="N1654" t="str">
            <v>technology/wearables</v>
          </cell>
          <cell r="O1654">
            <v>39</v>
          </cell>
          <cell r="P1654">
            <v>113.63</v>
          </cell>
        </row>
        <row r="1655">
          <cell r="B1655" t="str">
            <v>Kai - Turn any pair of Glasses into Smart Glasses!</v>
          </cell>
          <cell r="C1655" t="str">
            <v>Kai sits right behind your ear and lets you access a smart voice interface 24/7. Call, text, search, and even call an Uber.</v>
          </cell>
          <cell r="D1655">
            <v>55650</v>
          </cell>
          <cell r="E1655">
            <v>25655</v>
          </cell>
          <cell r="F1655" t="str">
            <v>failed</v>
          </cell>
          <cell r="G1655" t="str">
            <v>US</v>
          </cell>
          <cell r="H1655" t="str">
            <v>USD</v>
          </cell>
          <cell r="I1655">
            <v>1489500155</v>
          </cell>
          <cell r="J1655">
            <v>1485874955</v>
          </cell>
          <cell r="K1655" t="b">
            <v>0</v>
          </cell>
          <cell r="L1655">
            <v>188</v>
          </cell>
          <cell r="M1655" t="b">
            <v>0</v>
          </cell>
          <cell r="N1655" t="str">
            <v>technology/wearables</v>
          </cell>
          <cell r="O1655">
            <v>46</v>
          </cell>
          <cell r="P1655">
            <v>136.46</v>
          </cell>
        </row>
        <row r="1656">
          <cell r="B1656" t="str">
            <v>The first personal trainer and diet coach for your dog!</v>
          </cell>
          <cell r="C1656" t="str">
            <v>Active, happy &amp; healthy together! 
Thatâ€™s our mission for all dogs and their parents.</v>
          </cell>
          <cell r="D1656">
            <v>95000</v>
          </cell>
          <cell r="E1656">
            <v>40079</v>
          </cell>
          <cell r="F1656" t="str">
            <v>failed</v>
          </cell>
          <cell r="G1656" t="str">
            <v>US</v>
          </cell>
          <cell r="H1656" t="str">
            <v>USD</v>
          </cell>
          <cell r="I1656">
            <v>1487617200</v>
          </cell>
          <cell r="J1656">
            <v>1483634335</v>
          </cell>
          <cell r="K1656" t="b">
            <v>0</v>
          </cell>
          <cell r="L1656">
            <v>110</v>
          </cell>
          <cell r="M1656" t="b">
            <v>0</v>
          </cell>
          <cell r="N1656" t="str">
            <v>technology/wearables</v>
          </cell>
          <cell r="O1656">
            <v>42</v>
          </cell>
          <cell r="P1656">
            <v>364.35</v>
          </cell>
        </row>
        <row r="1657">
          <cell r="B1657" t="str">
            <v>i-Davit: Hands Free System for iPad/Tablets/Devices</v>
          </cell>
          <cell r="C1657" t="str">
            <v>Introducing the iDavit, a revolutionary crane-like system thatâ€™ll allow you to work anywhere. Hands free to be totally hands on.</v>
          </cell>
          <cell r="D1657">
            <v>2500</v>
          </cell>
          <cell r="E1657">
            <v>712</v>
          </cell>
          <cell r="F1657" t="str">
            <v>failed</v>
          </cell>
          <cell r="G1657" t="str">
            <v>US</v>
          </cell>
          <cell r="H1657" t="str">
            <v>USD</v>
          </cell>
          <cell r="I1657">
            <v>1455210353</v>
          </cell>
          <cell r="J1657">
            <v>1451927153</v>
          </cell>
          <cell r="K1657" t="b">
            <v>0</v>
          </cell>
          <cell r="L1657">
            <v>37</v>
          </cell>
          <cell r="M1657" t="b">
            <v>0</v>
          </cell>
          <cell r="N1657" t="str">
            <v>technology/wearables</v>
          </cell>
          <cell r="O1657">
            <v>28</v>
          </cell>
          <cell r="P1657">
            <v>19.239999999999998</v>
          </cell>
        </row>
        <row r="1658">
          <cell r="B1658" t="str">
            <v>The Ultimate Learning Center</v>
          </cell>
          <cell r="C1658" t="str">
            <v>WE are molding an educated, motivated, non violent GENERATION!</v>
          </cell>
          <cell r="D1658">
            <v>35000</v>
          </cell>
          <cell r="E1658">
            <v>377</v>
          </cell>
          <cell r="F1658" t="str">
            <v>failed</v>
          </cell>
          <cell r="G1658" t="str">
            <v>US</v>
          </cell>
          <cell r="H1658" t="str">
            <v>USD</v>
          </cell>
          <cell r="I1658">
            <v>1476717319</v>
          </cell>
          <cell r="J1658">
            <v>1473693319</v>
          </cell>
          <cell r="K1658" t="b">
            <v>0</v>
          </cell>
          <cell r="L1658">
            <v>9</v>
          </cell>
          <cell r="M1658" t="b">
            <v>0</v>
          </cell>
          <cell r="N1658" t="str">
            <v>technology/wearables</v>
          </cell>
          <cell r="O1658">
            <v>1</v>
          </cell>
          <cell r="P1658">
            <v>41.89</v>
          </cell>
        </row>
        <row r="1659">
          <cell r="B1659" t="str">
            <v>GoMote: a remote control for your smartphone</v>
          </cell>
          <cell r="C1659" t="str">
            <v>Tired of fumbling around for the audio controls on your phone?  Easily control your music with the GoMote and a click of your thumb.</v>
          </cell>
          <cell r="D1659">
            <v>110000</v>
          </cell>
          <cell r="E1659">
            <v>879</v>
          </cell>
          <cell r="F1659" t="str">
            <v>failed</v>
          </cell>
          <cell r="G1659" t="str">
            <v>CA</v>
          </cell>
          <cell r="H1659" t="str">
            <v>CAD</v>
          </cell>
          <cell r="I1659">
            <v>1441119919</v>
          </cell>
          <cell r="J1659">
            <v>1437663919</v>
          </cell>
          <cell r="K1659" t="b">
            <v>0</v>
          </cell>
          <cell r="L1659">
            <v>29</v>
          </cell>
          <cell r="M1659" t="b">
            <v>0</v>
          </cell>
          <cell r="N1659" t="str">
            <v>technology/wearables</v>
          </cell>
          <cell r="O1659">
            <v>1</v>
          </cell>
          <cell r="P1659">
            <v>30.31</v>
          </cell>
        </row>
        <row r="1660">
          <cell r="B1660" t="str">
            <v>Palms Free Cell Phone Harness Holds Iphone Galaxy S Go Pro</v>
          </cell>
          <cell r="C1660" t="str">
            <v>Palms Free RetractableCell Phone Harness fits all Cell phones Iphone 4 5 6 7 Galaxy S Go Pro Ipad Mini and Tablets Keep your hands free</v>
          </cell>
          <cell r="D1660">
            <v>25000</v>
          </cell>
          <cell r="E1660">
            <v>298</v>
          </cell>
          <cell r="F1660" t="str">
            <v>failed</v>
          </cell>
          <cell r="G1660" t="str">
            <v>US</v>
          </cell>
          <cell r="H1660" t="str">
            <v>USD</v>
          </cell>
          <cell r="I1660">
            <v>1477454340</v>
          </cell>
          <cell r="J1660">
            <v>1474676646</v>
          </cell>
          <cell r="K1660" t="b">
            <v>0</v>
          </cell>
          <cell r="L1660">
            <v>6</v>
          </cell>
          <cell r="M1660" t="b">
            <v>0</v>
          </cell>
          <cell r="N1660" t="str">
            <v>technology/wearables</v>
          </cell>
          <cell r="O1660">
            <v>1</v>
          </cell>
          <cell r="P1660">
            <v>49.67</v>
          </cell>
        </row>
        <row r="1661">
          <cell r="B1661" t="str">
            <v>ICE SHIRT; Running, Multi-Sport, Cycling, Athletic Wear</v>
          </cell>
          <cell r="C1661" t="str">
            <v>ICE SHIRT; running, multi-sport, cycling, &amp; athletic wear shirts that hold melting ice to cool you on hot days.</v>
          </cell>
          <cell r="D1661">
            <v>12000</v>
          </cell>
          <cell r="E1661">
            <v>1776</v>
          </cell>
          <cell r="F1661" t="str">
            <v>failed</v>
          </cell>
          <cell r="G1661" t="str">
            <v>US</v>
          </cell>
          <cell r="H1661" t="str">
            <v>USD</v>
          </cell>
          <cell r="I1661">
            <v>1475766932</v>
          </cell>
          <cell r="J1661">
            <v>1473174932</v>
          </cell>
          <cell r="K1661" t="b">
            <v>0</v>
          </cell>
          <cell r="L1661">
            <v>30</v>
          </cell>
          <cell r="M1661" t="b">
            <v>0</v>
          </cell>
          <cell r="N1661" t="str">
            <v>technology/wearables</v>
          </cell>
          <cell r="O1661">
            <v>15</v>
          </cell>
          <cell r="P1661">
            <v>59.2</v>
          </cell>
        </row>
        <row r="1662">
          <cell r="B1662" t="str">
            <v>Better Beanie</v>
          </cell>
          <cell r="C1662" t="str">
            <v>Better Beanie is the new therapeutic wearable designed to assist you while keeping your hands free.</v>
          </cell>
          <cell r="D1662">
            <v>20000</v>
          </cell>
          <cell r="E1662">
            <v>3562</v>
          </cell>
          <cell r="F1662" t="str">
            <v>failed</v>
          </cell>
          <cell r="G1662" t="str">
            <v>US</v>
          </cell>
          <cell r="H1662" t="str">
            <v>USD</v>
          </cell>
          <cell r="I1662">
            <v>1461301574</v>
          </cell>
          <cell r="J1662">
            <v>1456121174</v>
          </cell>
          <cell r="K1662" t="b">
            <v>0</v>
          </cell>
          <cell r="L1662">
            <v>81</v>
          </cell>
          <cell r="M1662" t="b">
            <v>0</v>
          </cell>
          <cell r="N1662" t="str">
            <v>technology/wearables</v>
          </cell>
          <cell r="O1662">
            <v>18</v>
          </cell>
          <cell r="P1662">
            <v>43.98</v>
          </cell>
        </row>
        <row r="1663">
          <cell r="B1663" t="str">
            <v>Master Le Cosplay's: Avengers 2 Hulk Buster V2.0 Build</v>
          </cell>
          <cell r="C1663" t="str">
            <v>Anyone who want to support of this will be credited. This will be my ultimate build. Full animatronics, from arms, legs, H.U.D, etc</v>
          </cell>
          <cell r="D1663">
            <v>8000</v>
          </cell>
          <cell r="E1663">
            <v>106</v>
          </cell>
          <cell r="F1663" t="str">
            <v>failed</v>
          </cell>
          <cell r="G1663" t="str">
            <v>US</v>
          </cell>
          <cell r="H1663" t="str">
            <v>USD</v>
          </cell>
          <cell r="I1663">
            <v>1408134034</v>
          </cell>
          <cell r="J1663">
            <v>1405542034</v>
          </cell>
          <cell r="K1663" t="b">
            <v>0</v>
          </cell>
          <cell r="L1663">
            <v>4</v>
          </cell>
          <cell r="M1663" t="b">
            <v>0</v>
          </cell>
          <cell r="N1663" t="str">
            <v>technology/wearables</v>
          </cell>
          <cell r="O1663">
            <v>1</v>
          </cell>
          <cell r="P1663">
            <v>26.5</v>
          </cell>
        </row>
        <row r="1664">
          <cell r="B1664" t="str">
            <v>Make 100 | Geek &amp; Chic: Smart Safety Jewelry.</v>
          </cell>
          <cell r="C1664" t="str">
            <v>Geek &amp; Chic Smart Jewelry Collection, Wearables Meet Style!</v>
          </cell>
          <cell r="D1664">
            <v>30000</v>
          </cell>
          <cell r="E1664">
            <v>14000</v>
          </cell>
          <cell r="F1664" t="str">
            <v>failed</v>
          </cell>
          <cell r="G1664" t="str">
            <v>MX</v>
          </cell>
          <cell r="H1664" t="str">
            <v>MXN</v>
          </cell>
          <cell r="I1664">
            <v>1486624607</v>
          </cell>
          <cell r="J1664">
            <v>1483773407</v>
          </cell>
          <cell r="K1664" t="b">
            <v>0</v>
          </cell>
          <cell r="L1664">
            <v>11</v>
          </cell>
          <cell r="M1664" t="b">
            <v>0</v>
          </cell>
          <cell r="N1664" t="str">
            <v>technology/wearables</v>
          </cell>
          <cell r="O1664">
            <v>47</v>
          </cell>
          <cell r="P1664">
            <v>1272.73</v>
          </cell>
        </row>
        <row r="1665">
          <cell r="B1665" t="str">
            <v>The World's Smartest Modular WiFi + Bluetooth Wearable Ring</v>
          </cell>
          <cell r="C1665" t="str">
            <v>Stainless Steel Modular Ring with screw on bezels for WiFi + Bluetooth + NFC Wireless modules with open source IOS and Android Apps</v>
          </cell>
          <cell r="D1665">
            <v>5000</v>
          </cell>
          <cell r="E1665">
            <v>2296</v>
          </cell>
          <cell r="F1665" t="str">
            <v>failed</v>
          </cell>
          <cell r="G1665" t="str">
            <v>CA</v>
          </cell>
          <cell r="H1665" t="str">
            <v>CAD</v>
          </cell>
          <cell r="I1665">
            <v>1485147540</v>
          </cell>
          <cell r="J1665">
            <v>1481951853</v>
          </cell>
          <cell r="K1665" t="b">
            <v>0</v>
          </cell>
          <cell r="L1665">
            <v>14</v>
          </cell>
          <cell r="M1665" t="b">
            <v>0</v>
          </cell>
          <cell r="N1665" t="str">
            <v>technology/wearables</v>
          </cell>
          <cell r="O1665">
            <v>46</v>
          </cell>
          <cell r="P1665">
            <v>164</v>
          </cell>
        </row>
        <row r="1666">
          <cell r="B1666" t="str">
            <v>The Worlds First Smart Laser Collar for Cats. Lazer Kitty</v>
          </cell>
          <cell r="C1666" t="str">
            <v>Our amazing product is simple and sleek. Our laser system is USB rechargeable for hours of fun. Android / Apple App Controlled.</v>
          </cell>
          <cell r="D1666">
            <v>100000</v>
          </cell>
          <cell r="E1666">
            <v>226</v>
          </cell>
          <cell r="F1666" t="str">
            <v>failed</v>
          </cell>
          <cell r="G1666" t="str">
            <v>US</v>
          </cell>
          <cell r="H1666" t="str">
            <v>USD</v>
          </cell>
          <cell r="I1666">
            <v>1433178060</v>
          </cell>
          <cell r="J1666">
            <v>1429290060</v>
          </cell>
          <cell r="K1666" t="b">
            <v>0</v>
          </cell>
          <cell r="L1666">
            <v>5</v>
          </cell>
          <cell r="M1666" t="b">
            <v>0</v>
          </cell>
          <cell r="N1666" t="str">
            <v>technology/wearables</v>
          </cell>
          <cell r="O1666">
            <v>0</v>
          </cell>
          <cell r="P1666">
            <v>45.2</v>
          </cell>
        </row>
        <row r="1667">
          <cell r="B1667" t="str">
            <v>Android &amp; iPhone Magnetic Headphone and Earbud Cables!</v>
          </cell>
          <cell r="C1667" t="str">
            <v>Slackers Patent-Pending Magnetic Clip and Cable System, Amazing Sound, Durability and Value Can't Be Beat...AT ANY PRICE!!</v>
          </cell>
          <cell r="D1667">
            <v>20000</v>
          </cell>
          <cell r="E1667">
            <v>6925</v>
          </cell>
          <cell r="F1667" t="str">
            <v>failed</v>
          </cell>
          <cell r="G1667" t="str">
            <v>US</v>
          </cell>
          <cell r="H1667" t="str">
            <v>USD</v>
          </cell>
          <cell r="I1667">
            <v>1409813940</v>
          </cell>
          <cell r="J1667">
            <v>1407271598</v>
          </cell>
          <cell r="K1667" t="b">
            <v>0</v>
          </cell>
          <cell r="L1667">
            <v>45</v>
          </cell>
          <cell r="M1667" t="b">
            <v>0</v>
          </cell>
          <cell r="N1667" t="str">
            <v>technology/wearables</v>
          </cell>
          <cell r="O1667">
            <v>35</v>
          </cell>
          <cell r="P1667">
            <v>153.88999999999999</v>
          </cell>
        </row>
        <row r="1668">
          <cell r="B1668" t="str">
            <v>The Worlds First Fitness Shirt with Resistance the RS-1.</v>
          </cell>
          <cell r="C1668" t="str">
            <v>The RS-1 is one of the most innovative workout tools to hit the market ever.  A must have for anyone that enjoys new ways to get fit.</v>
          </cell>
          <cell r="D1668">
            <v>20000</v>
          </cell>
          <cell r="E1668">
            <v>411</v>
          </cell>
          <cell r="F1668" t="str">
            <v>failed</v>
          </cell>
          <cell r="G1668" t="str">
            <v>US</v>
          </cell>
          <cell r="H1668" t="str">
            <v>USD</v>
          </cell>
          <cell r="I1668">
            <v>1447032093</v>
          </cell>
          <cell r="J1668">
            <v>1441844493</v>
          </cell>
          <cell r="K1668" t="b">
            <v>0</v>
          </cell>
          <cell r="L1668">
            <v>8</v>
          </cell>
          <cell r="M1668" t="b">
            <v>0</v>
          </cell>
          <cell r="N1668" t="str">
            <v>technology/wearables</v>
          </cell>
          <cell r="O1668">
            <v>2</v>
          </cell>
          <cell r="P1668">
            <v>51.38</v>
          </cell>
        </row>
        <row r="1669">
          <cell r="B1669" t="str">
            <v>KneeJack</v>
          </cell>
          <cell r="C1669" t="str">
            <v>The device that allows those with artificial knees or arthritic knees to kneel down without putting pressure on their knees.</v>
          </cell>
          <cell r="D1669">
            <v>50000</v>
          </cell>
          <cell r="E1669">
            <v>280</v>
          </cell>
          <cell r="F1669" t="str">
            <v>failed</v>
          </cell>
          <cell r="G1669" t="str">
            <v>US</v>
          </cell>
          <cell r="H1669" t="str">
            <v>USD</v>
          </cell>
          <cell r="I1669">
            <v>1458925156</v>
          </cell>
          <cell r="J1669">
            <v>1456336756</v>
          </cell>
          <cell r="K1669" t="b">
            <v>0</v>
          </cell>
          <cell r="L1669">
            <v>3</v>
          </cell>
          <cell r="M1669" t="b">
            <v>0</v>
          </cell>
          <cell r="N1669" t="str">
            <v>technology/wearables</v>
          </cell>
          <cell r="O1669">
            <v>1</v>
          </cell>
          <cell r="P1669">
            <v>93.33</v>
          </cell>
        </row>
        <row r="1670">
          <cell r="B1670" t="str">
            <v>Garstin Luxury Stainless Steel Case for the Apple Watch</v>
          </cell>
          <cell r="C1670" t="str">
            <v>Horologic5 creates a case for the Apple Watch that reflects true luxury &amp; style. Check out the Garstin Luxury Case in 38mm/42mm</v>
          </cell>
          <cell r="D1670">
            <v>100000</v>
          </cell>
          <cell r="E1670">
            <v>2607</v>
          </cell>
          <cell r="F1670" t="str">
            <v>failed</v>
          </cell>
          <cell r="G1670" t="str">
            <v>US</v>
          </cell>
          <cell r="H1670" t="str">
            <v>USD</v>
          </cell>
          <cell r="I1670">
            <v>1467132185</v>
          </cell>
          <cell r="J1670">
            <v>1461948185</v>
          </cell>
          <cell r="K1670" t="b">
            <v>0</v>
          </cell>
          <cell r="L1670">
            <v>24</v>
          </cell>
          <cell r="M1670" t="b">
            <v>0</v>
          </cell>
          <cell r="N1670" t="str">
            <v>technology/wearables</v>
          </cell>
          <cell r="O1670">
            <v>3</v>
          </cell>
          <cell r="P1670">
            <v>108.63</v>
          </cell>
        </row>
        <row r="1671">
          <cell r="B1671" t="str">
            <v>Cinnamon II The Ultimate Retro Smartwatch</v>
          </cell>
          <cell r="C1671" t="str">
            <v>The Cinnamon II is an AppleÂ® ][ compatible wrist watch. Featuring 32k of memory and a 1 Mhz cpu. It's the ultimate in geek fashion.</v>
          </cell>
          <cell r="D1671">
            <v>150000</v>
          </cell>
          <cell r="E1671">
            <v>2889</v>
          </cell>
          <cell r="F1671" t="str">
            <v>failed</v>
          </cell>
          <cell r="G1671" t="str">
            <v>AU</v>
          </cell>
          <cell r="H1671" t="str">
            <v>AUD</v>
          </cell>
          <cell r="I1671">
            <v>1439515497</v>
          </cell>
          <cell r="J1671">
            <v>1435627497</v>
          </cell>
          <cell r="K1671" t="b">
            <v>0</v>
          </cell>
          <cell r="L1671">
            <v>18</v>
          </cell>
          <cell r="M1671" t="b">
            <v>0</v>
          </cell>
          <cell r="N1671" t="str">
            <v>technology/wearables</v>
          </cell>
          <cell r="O1671">
            <v>2</v>
          </cell>
          <cell r="P1671">
            <v>160.5</v>
          </cell>
        </row>
        <row r="1672">
          <cell r="B1672" t="str">
            <v>S2SA - Sport to Strap Adapter for Samsung Gear S2 Sport (3G)</v>
          </cell>
          <cell r="C1672" t="str">
            <v>The unique adapter to apply standard watch straps at your Samsung Gear S2 Sport and Sport 3G! Small, functional and handsome.</v>
          </cell>
          <cell r="D1672">
            <v>2700</v>
          </cell>
          <cell r="E1672">
            <v>909</v>
          </cell>
          <cell r="F1672" t="str">
            <v>failed</v>
          </cell>
          <cell r="G1672" t="str">
            <v>AT</v>
          </cell>
          <cell r="H1672" t="str">
            <v>EUR</v>
          </cell>
          <cell r="I1672">
            <v>1456094197</v>
          </cell>
          <cell r="J1672">
            <v>1453502197</v>
          </cell>
          <cell r="K1672" t="b">
            <v>0</v>
          </cell>
          <cell r="L1672">
            <v>12</v>
          </cell>
          <cell r="M1672" t="b">
            <v>0</v>
          </cell>
          <cell r="N1672" t="str">
            <v>technology/wearables</v>
          </cell>
          <cell r="O1672">
            <v>34</v>
          </cell>
          <cell r="P1672">
            <v>75.75</v>
          </cell>
        </row>
        <row r="1673">
          <cell r="B1673" t="str">
            <v>hidn tempo - a wearable stress coach</v>
          </cell>
          <cell r="C1673" t="str">
            <v>hidn tempo is an intelligent watch band that allows you to monitor your stress and manage it anywhere, anytime.</v>
          </cell>
          <cell r="D1673">
            <v>172889</v>
          </cell>
          <cell r="E1673">
            <v>97273</v>
          </cell>
          <cell r="F1673" t="str">
            <v>failed</v>
          </cell>
          <cell r="G1673" t="str">
            <v>SE</v>
          </cell>
          <cell r="H1673" t="str">
            <v>SEK</v>
          </cell>
          <cell r="I1673">
            <v>1456385101</v>
          </cell>
          <cell r="J1673">
            <v>1453793101</v>
          </cell>
          <cell r="K1673" t="b">
            <v>0</v>
          </cell>
          <cell r="L1673">
            <v>123</v>
          </cell>
          <cell r="M1673" t="b">
            <v>0</v>
          </cell>
          <cell r="N1673" t="str">
            <v>technology/wearables</v>
          </cell>
          <cell r="O1673">
            <v>56</v>
          </cell>
          <cell r="P1673">
            <v>790.84</v>
          </cell>
        </row>
        <row r="1674">
          <cell r="B1674" t="str">
            <v>Trequant - First Wearable for Tremors</v>
          </cell>
          <cell r="C1674" t="str">
            <v>Trequant is specifically designed for people with tremors. It helps them to track and analyse their tremors for better understanding.</v>
          </cell>
          <cell r="D1674">
            <v>35000</v>
          </cell>
          <cell r="E1674">
            <v>28986.16</v>
          </cell>
          <cell r="F1674" t="str">
            <v>failed</v>
          </cell>
          <cell r="G1674" t="str">
            <v>US</v>
          </cell>
          <cell r="H1674" t="str">
            <v>USD</v>
          </cell>
          <cell r="I1674">
            <v>1466449140</v>
          </cell>
          <cell r="J1674">
            <v>1463392828</v>
          </cell>
          <cell r="K1674" t="b">
            <v>0</v>
          </cell>
          <cell r="L1674">
            <v>96</v>
          </cell>
          <cell r="M1674" t="b">
            <v>0</v>
          </cell>
          <cell r="N1674" t="str">
            <v>technology/wearables</v>
          </cell>
          <cell r="O1674">
            <v>83</v>
          </cell>
          <cell r="P1674">
            <v>301.94</v>
          </cell>
        </row>
        <row r="1675">
          <cell r="B1675" t="str">
            <v>Jayster Wallet - Find your stuff using Bluetooth Technology.</v>
          </cell>
          <cell r="C1675" t="str">
            <v>Jayster devices and Jayster app both use Bluetooth Smart technology to provide the most user-friendly system for finding lost valuables</v>
          </cell>
          <cell r="D1675">
            <v>10000</v>
          </cell>
          <cell r="E1675">
            <v>1486</v>
          </cell>
          <cell r="F1675" t="str">
            <v>failed</v>
          </cell>
          <cell r="G1675" t="str">
            <v>US</v>
          </cell>
          <cell r="H1675" t="str">
            <v>USD</v>
          </cell>
          <cell r="I1675">
            <v>1417387322</v>
          </cell>
          <cell r="J1675">
            <v>1413495722</v>
          </cell>
          <cell r="K1675" t="b">
            <v>0</v>
          </cell>
          <cell r="L1675">
            <v>31</v>
          </cell>
          <cell r="M1675" t="b">
            <v>0</v>
          </cell>
          <cell r="N1675" t="str">
            <v>technology/wearables</v>
          </cell>
          <cell r="O1675">
            <v>15</v>
          </cell>
          <cell r="P1675">
            <v>47.94</v>
          </cell>
        </row>
        <row r="1676">
          <cell r="B1676" t="str">
            <v>Tabla AEIOU One Handed Two Handed Keyboard Development Kit</v>
          </cell>
          <cell r="C1676" t="str">
            <v>Tabla Alpha-Num AEIOU Universal Remote &amp; Keyboard + Control. Multi platform wireless use anywhere wearable invisibles development kit.</v>
          </cell>
          <cell r="D1676">
            <v>88888</v>
          </cell>
          <cell r="E1676">
            <v>11</v>
          </cell>
          <cell r="F1676" t="str">
            <v>failed</v>
          </cell>
          <cell r="G1676" t="str">
            <v>US</v>
          </cell>
          <cell r="H1676" t="str">
            <v>USD</v>
          </cell>
          <cell r="I1676">
            <v>1407624222</v>
          </cell>
          <cell r="J1676">
            <v>1405032222</v>
          </cell>
          <cell r="K1676" t="b">
            <v>0</v>
          </cell>
          <cell r="L1676">
            <v>4</v>
          </cell>
          <cell r="M1676" t="b">
            <v>0</v>
          </cell>
          <cell r="N1676" t="str">
            <v>technology/wearables</v>
          </cell>
          <cell r="O1676">
            <v>0</v>
          </cell>
          <cell r="P1676">
            <v>2.75</v>
          </cell>
        </row>
        <row r="1677">
          <cell r="B1677" t="str">
            <v>Smart 2-in-1 I-PHONE HANDLE/WALLETtm</v>
          </cell>
          <cell r="C1677" t="str">
            <v>revolutonary ultra-slim 2-in-1 Smart  2-in-1 I-PHONE handle/WALLETtm with 360 rotatiion</v>
          </cell>
          <cell r="D1677">
            <v>17500</v>
          </cell>
          <cell r="E1677">
            <v>3</v>
          </cell>
          <cell r="F1677" t="str">
            <v>failed</v>
          </cell>
          <cell r="G1677" t="str">
            <v>US</v>
          </cell>
          <cell r="H1677" t="str">
            <v>USD</v>
          </cell>
          <cell r="I1677">
            <v>1475431486</v>
          </cell>
          <cell r="J1677">
            <v>1472839486</v>
          </cell>
          <cell r="K1677" t="b">
            <v>0</v>
          </cell>
          <cell r="L1677">
            <v>3</v>
          </cell>
          <cell r="M1677" t="b">
            <v>0</v>
          </cell>
          <cell r="N1677" t="str">
            <v>technology/wearables</v>
          </cell>
          <cell r="O1677">
            <v>0</v>
          </cell>
          <cell r="P1677">
            <v>1</v>
          </cell>
        </row>
        <row r="1678">
          <cell r="B1678" t="str">
            <v>Wendu: Control your Climate, Wear the Future</v>
          </cell>
          <cell r="C1678" t="str">
            <v>Our t-shirt maintains steady temperatures through hot and cold focal points capable of reaching a 36ÂºF/20ÂºC range in under 2 minutes!</v>
          </cell>
          <cell r="D1678">
            <v>104219</v>
          </cell>
          <cell r="E1678">
            <v>30751</v>
          </cell>
          <cell r="F1678" t="str">
            <v>failed</v>
          </cell>
          <cell r="G1678" t="str">
            <v>ES</v>
          </cell>
          <cell r="H1678" t="str">
            <v>EUR</v>
          </cell>
          <cell r="I1678">
            <v>1471985640</v>
          </cell>
          <cell r="J1678">
            <v>1469289685</v>
          </cell>
          <cell r="K1678" t="b">
            <v>0</v>
          </cell>
          <cell r="L1678">
            <v>179</v>
          </cell>
          <cell r="M1678" t="b">
            <v>0</v>
          </cell>
          <cell r="N1678" t="str">
            <v>technology/wearables</v>
          </cell>
          <cell r="O1678">
            <v>30</v>
          </cell>
          <cell r="P1678">
            <v>171.79</v>
          </cell>
        </row>
        <row r="1679">
          <cell r="B1679" t="str">
            <v>Buy beauty &amp; hair products 24/7 from a vending machine.</v>
          </cell>
          <cell r="C1679" t="str">
            <v>Hello world,
My name is Earl Eddings, I'm just your average hard working family man from Virginia. I'm here because I need you to help</v>
          </cell>
          <cell r="D1679">
            <v>10000</v>
          </cell>
          <cell r="E1679">
            <v>106</v>
          </cell>
          <cell r="F1679" t="str">
            <v>failed</v>
          </cell>
          <cell r="G1679" t="str">
            <v>US</v>
          </cell>
          <cell r="H1679" t="str">
            <v>USD</v>
          </cell>
          <cell r="I1679">
            <v>1427507208</v>
          </cell>
          <cell r="J1679">
            <v>1424918808</v>
          </cell>
          <cell r="K1679" t="b">
            <v>0</v>
          </cell>
          <cell r="L1679">
            <v>3</v>
          </cell>
          <cell r="M1679" t="b">
            <v>0</v>
          </cell>
          <cell r="N1679" t="str">
            <v>technology/wearables</v>
          </cell>
          <cell r="O1679">
            <v>1</v>
          </cell>
          <cell r="P1679">
            <v>35.33</v>
          </cell>
        </row>
        <row r="1680">
          <cell r="B1680" t="str">
            <v>Cardiglow : Fitness Tracker and Biofeedback Device</v>
          </cell>
          <cell r="C1680" t="str">
            <v>Make your heart shine and watch it work! Cardiglow tracks improvements, times intervals and translates heart rate into color.</v>
          </cell>
          <cell r="D1680">
            <v>30000</v>
          </cell>
          <cell r="E1680">
            <v>1888</v>
          </cell>
          <cell r="F1680" t="str">
            <v>failed</v>
          </cell>
          <cell r="G1680" t="str">
            <v>DE</v>
          </cell>
          <cell r="H1680" t="str">
            <v>EUR</v>
          </cell>
          <cell r="I1680">
            <v>1451602800</v>
          </cell>
          <cell r="J1680">
            <v>1449011610</v>
          </cell>
          <cell r="K1680" t="b">
            <v>0</v>
          </cell>
          <cell r="L1680">
            <v>23</v>
          </cell>
          <cell r="M1680" t="b">
            <v>0</v>
          </cell>
          <cell r="N1680" t="str">
            <v>technology/wearables</v>
          </cell>
          <cell r="O1680">
            <v>6</v>
          </cell>
          <cell r="P1680">
            <v>82.09</v>
          </cell>
        </row>
        <row r="1681">
          <cell r="B1681" t="str">
            <v>EMBER wear Ski and Snow Sport Heated Gloves and Mittens</v>
          </cell>
          <cell r="C1681" t="str">
            <v>Amazing heated snow sport gloves; synonymous with quality, fusing innovative heat technology, style, functionality &amp; unique design.</v>
          </cell>
          <cell r="D1681">
            <v>20000</v>
          </cell>
          <cell r="E1681">
            <v>2550</v>
          </cell>
          <cell r="F1681" t="str">
            <v>failed</v>
          </cell>
          <cell r="G1681" t="str">
            <v>GB</v>
          </cell>
          <cell r="H1681" t="str">
            <v>GBP</v>
          </cell>
          <cell r="I1681">
            <v>1452384000</v>
          </cell>
          <cell r="J1681">
            <v>1447698300</v>
          </cell>
          <cell r="K1681" t="b">
            <v>0</v>
          </cell>
          <cell r="L1681">
            <v>23</v>
          </cell>
          <cell r="M1681" t="b">
            <v>0</v>
          </cell>
          <cell r="N1681" t="str">
            <v>technology/wearables</v>
          </cell>
          <cell r="O1681">
            <v>13</v>
          </cell>
          <cell r="P1681">
            <v>110.87</v>
          </cell>
        </row>
        <row r="1682">
          <cell r="B1682" t="str">
            <v>Kidswatcher</v>
          </cell>
          <cell r="C1682" t="str">
            <v>Always know where your precious children are. Let them explore the world freely and in a secure way by using the Kidswatcher.</v>
          </cell>
          <cell r="D1682">
            <v>50000</v>
          </cell>
          <cell r="E1682">
            <v>6610</v>
          </cell>
          <cell r="F1682" t="str">
            <v>failed</v>
          </cell>
          <cell r="G1682" t="str">
            <v>NL</v>
          </cell>
          <cell r="H1682" t="str">
            <v>EUR</v>
          </cell>
          <cell r="I1682">
            <v>1403507050</v>
          </cell>
          <cell r="J1682">
            <v>1400051050</v>
          </cell>
          <cell r="K1682" t="b">
            <v>0</v>
          </cell>
          <cell r="L1682">
            <v>41</v>
          </cell>
          <cell r="M1682" t="b">
            <v>0</v>
          </cell>
          <cell r="N1682" t="str">
            <v>technology/wearables</v>
          </cell>
          <cell r="O1682">
            <v>13</v>
          </cell>
          <cell r="P1682">
            <v>161.22</v>
          </cell>
        </row>
        <row r="1683">
          <cell r="B1683" t="str">
            <v>The first Earphones Cover in eco-leather and Made in Italy</v>
          </cell>
          <cell r="C1683" t="str">
            <v>Itâ€™s original, fashion and unique, Ohyear is the first cover for your earphones that wears your style.
Designed and made in Italy</v>
          </cell>
          <cell r="D1683">
            <v>5000</v>
          </cell>
          <cell r="E1683">
            <v>0</v>
          </cell>
          <cell r="F1683" t="str">
            <v>failed</v>
          </cell>
          <cell r="G1683" t="str">
            <v>IT</v>
          </cell>
          <cell r="H1683" t="str">
            <v>EUR</v>
          </cell>
          <cell r="I1683">
            <v>1475310825</v>
          </cell>
          <cell r="J1683">
            <v>1472718825</v>
          </cell>
          <cell r="K1683" t="b">
            <v>0</v>
          </cell>
          <cell r="L1683">
            <v>0</v>
          </cell>
          <cell r="M1683" t="b">
            <v>0</v>
          </cell>
          <cell r="N1683" t="str">
            <v>technology/wearables</v>
          </cell>
          <cell r="O1683">
            <v>0</v>
          </cell>
          <cell r="P1683">
            <v>0</v>
          </cell>
        </row>
        <row r="1684">
          <cell r="B1684" t="str">
            <v>Power Rope</v>
          </cell>
          <cell r="C1684" t="str">
            <v>The most useful phone charger you will ever buy</v>
          </cell>
          <cell r="D1684">
            <v>10000</v>
          </cell>
          <cell r="E1684">
            <v>1677</v>
          </cell>
          <cell r="F1684" t="str">
            <v>failed</v>
          </cell>
          <cell r="G1684" t="str">
            <v>US</v>
          </cell>
          <cell r="H1684" t="str">
            <v>USD</v>
          </cell>
          <cell r="I1684">
            <v>1475101495</v>
          </cell>
          <cell r="J1684">
            <v>1472509495</v>
          </cell>
          <cell r="K1684" t="b">
            <v>0</v>
          </cell>
          <cell r="L1684">
            <v>32</v>
          </cell>
          <cell r="M1684" t="b">
            <v>0</v>
          </cell>
          <cell r="N1684" t="str">
            <v>technology/wearables</v>
          </cell>
          <cell r="O1684">
            <v>17</v>
          </cell>
          <cell r="P1684">
            <v>52.41</v>
          </cell>
        </row>
        <row r="1685">
          <cell r="B1685" t="str">
            <v>The HotSeat child safety carseat with temperature alarm</v>
          </cell>
          <cell r="C1685" t="str">
            <v>The revolutionized carseat, where no child will be left alone in a hot vehicle ever again. This alarm will save multiple babie's lives.</v>
          </cell>
          <cell r="D1685">
            <v>25000</v>
          </cell>
          <cell r="E1685">
            <v>26</v>
          </cell>
          <cell r="F1685" t="str">
            <v>failed</v>
          </cell>
          <cell r="G1685" t="str">
            <v>US</v>
          </cell>
          <cell r="H1685" t="str">
            <v>USD</v>
          </cell>
          <cell r="I1685">
            <v>1409770164</v>
          </cell>
          <cell r="J1685">
            <v>1407178164</v>
          </cell>
          <cell r="K1685" t="b">
            <v>0</v>
          </cell>
          <cell r="L1685">
            <v>2</v>
          </cell>
          <cell r="M1685" t="b">
            <v>0</v>
          </cell>
          <cell r="N1685" t="str">
            <v>technology/wearables</v>
          </cell>
          <cell r="O1685">
            <v>0</v>
          </cell>
          <cell r="P1685">
            <v>13</v>
          </cell>
        </row>
        <row r="1686">
          <cell r="B1686" t="str">
            <v>Russell &amp; Sons Watches</v>
          </cell>
          <cell r="C1686" t="str">
            <v>Russell &amp; Sons Watches
RS Watches is a business that provides quality watches at an affordable price. RS Watches was created with th</v>
          </cell>
          <cell r="D1686">
            <v>5000</v>
          </cell>
          <cell r="E1686">
            <v>212</v>
          </cell>
          <cell r="F1686" t="str">
            <v>failed</v>
          </cell>
          <cell r="G1686" t="str">
            <v>GB</v>
          </cell>
          <cell r="H1686" t="str">
            <v>GBP</v>
          </cell>
          <cell r="I1686">
            <v>1468349460</v>
          </cell>
          <cell r="J1686">
            <v>1466186988</v>
          </cell>
          <cell r="K1686" t="b">
            <v>0</v>
          </cell>
          <cell r="L1686">
            <v>7</v>
          </cell>
          <cell r="M1686" t="b">
            <v>0</v>
          </cell>
          <cell r="N1686" t="str">
            <v>technology/wearables</v>
          </cell>
          <cell r="O1686">
            <v>4</v>
          </cell>
          <cell r="P1686">
            <v>30.29</v>
          </cell>
        </row>
        <row r="1687">
          <cell r="B1687" t="str">
            <v>WairConditioning</v>
          </cell>
          <cell r="C1687" t="str">
            <v>The HOTTEST and COOLEST thing yet! WairConditioning... an entirely new level of comfortability!</v>
          </cell>
          <cell r="D1687">
            <v>100000</v>
          </cell>
          <cell r="E1687">
            <v>467</v>
          </cell>
          <cell r="F1687" t="str">
            <v>failed</v>
          </cell>
          <cell r="G1687" t="str">
            <v>US</v>
          </cell>
          <cell r="H1687" t="str">
            <v>USD</v>
          </cell>
          <cell r="I1687">
            <v>1462655519</v>
          </cell>
          <cell r="J1687">
            <v>1457475119</v>
          </cell>
          <cell r="K1687" t="b">
            <v>0</v>
          </cell>
          <cell r="L1687">
            <v>4</v>
          </cell>
          <cell r="M1687" t="b">
            <v>0</v>
          </cell>
          <cell r="N1687" t="str">
            <v>technology/wearables</v>
          </cell>
          <cell r="O1687">
            <v>0</v>
          </cell>
          <cell r="P1687">
            <v>116.75</v>
          </cell>
        </row>
        <row r="1688">
          <cell r="B1688" t="str">
            <v>iLumaware Shield TL - Radar technology for bicycle</v>
          </cell>
          <cell r="C1688" t="str">
            <v>Shield TL is a tail light for a bicycle w/ radar technology. It makes you more visible to cars and drivers at a greater distance.</v>
          </cell>
          <cell r="D1688">
            <v>70000</v>
          </cell>
          <cell r="E1688">
            <v>17561</v>
          </cell>
          <cell r="F1688" t="str">
            <v>failed</v>
          </cell>
          <cell r="G1688" t="str">
            <v>US</v>
          </cell>
          <cell r="H1688" t="str">
            <v>USD</v>
          </cell>
          <cell r="I1688">
            <v>1478926800</v>
          </cell>
          <cell r="J1688">
            <v>1476054568</v>
          </cell>
          <cell r="K1688" t="b">
            <v>0</v>
          </cell>
          <cell r="L1688">
            <v>196</v>
          </cell>
          <cell r="M1688" t="b">
            <v>0</v>
          </cell>
          <cell r="N1688" t="str">
            <v>technology/wearables</v>
          </cell>
          <cell r="O1688">
            <v>25</v>
          </cell>
          <cell r="P1688">
            <v>89.6</v>
          </cell>
        </row>
        <row r="1689">
          <cell r="B1689" t="str">
            <v>Intelligent Leather Jacket. Heat. Communicate. Recharge.</v>
          </cell>
          <cell r="C1689" t="str">
            <v>Worldâ€˜s First Heated Leather Jacket 
with Integrated Bluetooth System,
Handsfree Set (Microphone and Speakers)
and Cellphone Charger.</v>
          </cell>
          <cell r="D1689">
            <v>200000</v>
          </cell>
          <cell r="E1689">
            <v>4669</v>
          </cell>
          <cell r="F1689" t="str">
            <v>failed</v>
          </cell>
          <cell r="G1689" t="str">
            <v>US</v>
          </cell>
          <cell r="H1689" t="str">
            <v>USD</v>
          </cell>
          <cell r="I1689">
            <v>1417388340</v>
          </cell>
          <cell r="J1689">
            <v>1412835530</v>
          </cell>
          <cell r="K1689" t="b">
            <v>0</v>
          </cell>
          <cell r="L1689">
            <v>11</v>
          </cell>
          <cell r="M1689" t="b">
            <v>0</v>
          </cell>
          <cell r="N1689" t="str">
            <v>technology/wearables</v>
          </cell>
          <cell r="O1689">
            <v>2</v>
          </cell>
          <cell r="P1689">
            <v>424.45</v>
          </cell>
        </row>
        <row r="1690">
          <cell r="B1690" t="str">
            <v>DAZLN: NFC Nails that Light Up Holiday Parties!</v>
          </cell>
          <cell r="C1690" t="str">
            <v>DAZLN nails light up near NFC devices like your mobile phone. If you're tired of receiving or gifting the same old thing look here!</v>
          </cell>
          <cell r="D1690">
            <v>10000</v>
          </cell>
          <cell r="E1690">
            <v>726</v>
          </cell>
          <cell r="F1690" t="str">
            <v>failed</v>
          </cell>
          <cell r="G1690" t="str">
            <v>US</v>
          </cell>
          <cell r="H1690" t="str">
            <v>USD</v>
          </cell>
          <cell r="I1690">
            <v>1417276800</v>
          </cell>
          <cell r="J1690">
            <v>1415140480</v>
          </cell>
          <cell r="K1690" t="b">
            <v>0</v>
          </cell>
          <cell r="L1690">
            <v>9</v>
          </cell>
          <cell r="M1690" t="b">
            <v>0</v>
          </cell>
          <cell r="N1690" t="str">
            <v>technology/wearables</v>
          </cell>
          <cell r="O1690">
            <v>7</v>
          </cell>
          <cell r="P1690">
            <v>80.67</v>
          </cell>
        </row>
        <row r="1691">
          <cell r="B1691" t="str">
            <v>Social behavior in technical communities</v>
          </cell>
          <cell r="C1691" t="str">
            <v>Study the behaviour of technical communities by tracking their movement  through wearables</v>
          </cell>
          <cell r="D1691">
            <v>4000</v>
          </cell>
          <cell r="E1691">
            <v>65</v>
          </cell>
          <cell r="F1691" t="str">
            <v>failed</v>
          </cell>
          <cell r="G1691" t="str">
            <v>US</v>
          </cell>
          <cell r="H1691" t="str">
            <v>USD</v>
          </cell>
          <cell r="I1691">
            <v>1406474820</v>
          </cell>
          <cell r="J1691">
            <v>1403902060</v>
          </cell>
          <cell r="K1691" t="b">
            <v>0</v>
          </cell>
          <cell r="L1691">
            <v>5</v>
          </cell>
          <cell r="M1691" t="b">
            <v>0</v>
          </cell>
          <cell r="N1691" t="str">
            <v>technology/wearables</v>
          </cell>
          <cell r="O1691">
            <v>2</v>
          </cell>
          <cell r="P1691">
            <v>13</v>
          </cell>
        </row>
        <row r="1692">
          <cell r="B1692" t="str">
            <v>iPhanny</v>
          </cell>
          <cell r="C1692" t="str">
            <v>The iPhanny keeps your iPhone 6 safe from bending in those dangerous pants pockets.</v>
          </cell>
          <cell r="D1692">
            <v>5000</v>
          </cell>
          <cell r="E1692">
            <v>65</v>
          </cell>
          <cell r="F1692" t="str">
            <v>failed</v>
          </cell>
          <cell r="G1692" t="str">
            <v>US</v>
          </cell>
          <cell r="H1692" t="str">
            <v>USD</v>
          </cell>
          <cell r="I1692">
            <v>1417145297</v>
          </cell>
          <cell r="J1692">
            <v>1414549697</v>
          </cell>
          <cell r="K1692" t="b">
            <v>0</v>
          </cell>
          <cell r="L1692">
            <v>8</v>
          </cell>
          <cell r="M1692" t="b">
            <v>0</v>
          </cell>
          <cell r="N1692" t="str">
            <v>technology/wearables</v>
          </cell>
          <cell r="O1692">
            <v>1</v>
          </cell>
          <cell r="P1692">
            <v>8.1300000000000008</v>
          </cell>
        </row>
        <row r="1693">
          <cell r="B1693" t="str">
            <v>Ollinfit: The Wearable Personal Trainer</v>
          </cell>
          <cell r="C1693" t="str">
            <v>Ollinfit is the first wearable fitness trainer with 3 sensors for superior accuracy, feedback and results.</v>
          </cell>
          <cell r="D1693">
            <v>60000</v>
          </cell>
          <cell r="E1693">
            <v>35135</v>
          </cell>
          <cell r="F1693" t="str">
            <v>failed</v>
          </cell>
          <cell r="G1693" t="str">
            <v>CA</v>
          </cell>
          <cell r="H1693" t="str">
            <v>CAD</v>
          </cell>
          <cell r="I1693">
            <v>1447909401</v>
          </cell>
          <cell r="J1693">
            <v>1444017801</v>
          </cell>
          <cell r="K1693" t="b">
            <v>0</v>
          </cell>
          <cell r="L1693">
            <v>229</v>
          </cell>
          <cell r="M1693" t="b">
            <v>0</v>
          </cell>
          <cell r="N1693" t="str">
            <v>technology/wearables</v>
          </cell>
          <cell r="O1693">
            <v>59</v>
          </cell>
          <cell r="P1693">
            <v>153.43</v>
          </cell>
        </row>
        <row r="1694">
          <cell r="B1694" t="str">
            <v>Avid Watch: Multi-Sport Smart Watch with Activity Tracking</v>
          </cell>
          <cell r="C1694" t="str">
            <v>Built in running, cycling, pedometer, and golf features for the edge you need to perform at your very best!</v>
          </cell>
          <cell r="D1694">
            <v>150000</v>
          </cell>
          <cell r="E1694">
            <v>11683</v>
          </cell>
          <cell r="F1694" t="str">
            <v>failed</v>
          </cell>
          <cell r="G1694" t="str">
            <v>CA</v>
          </cell>
          <cell r="H1694" t="str">
            <v>CAD</v>
          </cell>
          <cell r="I1694">
            <v>1415865720</v>
          </cell>
          <cell r="J1694">
            <v>1413270690</v>
          </cell>
          <cell r="K1694" t="b">
            <v>0</v>
          </cell>
          <cell r="L1694">
            <v>40</v>
          </cell>
          <cell r="M1694" t="b">
            <v>0</v>
          </cell>
          <cell r="N1694" t="str">
            <v>technology/wearables</v>
          </cell>
          <cell r="O1694">
            <v>8</v>
          </cell>
          <cell r="P1694">
            <v>292.08</v>
          </cell>
        </row>
        <row r="1695">
          <cell r="B1695" t="str">
            <v>Ristola Plongeur/UTC 300 Meter COSC/ISO Diver (Canceled)</v>
          </cell>
          <cell r="C1695" t="str">
            <v>Ristola watches made in La Chaux de-Fonds, Switzerland. A new brand of COSC and ISO Certified Professional watches.</v>
          </cell>
          <cell r="D1695">
            <v>894700</v>
          </cell>
          <cell r="E1695">
            <v>19824</v>
          </cell>
          <cell r="F1695" t="str">
            <v>canceled</v>
          </cell>
          <cell r="G1695" t="str">
            <v>US</v>
          </cell>
          <cell r="H1695" t="str">
            <v>USD</v>
          </cell>
          <cell r="I1695">
            <v>1489537560</v>
          </cell>
          <cell r="J1695">
            <v>1484357160</v>
          </cell>
          <cell r="K1695" t="b">
            <v>0</v>
          </cell>
          <cell r="L1695">
            <v>6</v>
          </cell>
          <cell r="M1695" t="b">
            <v>0</v>
          </cell>
          <cell r="N1695" t="str">
            <v>technology/wearables</v>
          </cell>
          <cell r="O1695">
            <v>2</v>
          </cell>
          <cell r="P1695">
            <v>3304</v>
          </cell>
        </row>
        <row r="1696">
          <cell r="B1696" t="str">
            <v>LED sports clothing for running cycling and walking, we make (Canceled)</v>
          </cell>
          <cell r="C1696" t="str">
            <v>We make stylish sports clothing from LED jackets to backpacks and LED arm bands.With our LED technology you're sure to be seen in style</v>
          </cell>
          <cell r="D1696">
            <v>5000</v>
          </cell>
          <cell r="E1696">
            <v>5200</v>
          </cell>
          <cell r="F1696" t="str">
            <v>canceled</v>
          </cell>
          <cell r="G1696" t="str">
            <v>GB</v>
          </cell>
          <cell r="H1696" t="str">
            <v>GBP</v>
          </cell>
          <cell r="I1696">
            <v>1485796613</v>
          </cell>
          <cell r="J1696">
            <v>1481908613</v>
          </cell>
          <cell r="K1696" t="b">
            <v>0</v>
          </cell>
          <cell r="L1696">
            <v>4</v>
          </cell>
          <cell r="M1696" t="b">
            <v>0</v>
          </cell>
          <cell r="N1696" t="str">
            <v>technology/wearables</v>
          </cell>
          <cell r="O1696">
            <v>104</v>
          </cell>
          <cell r="P1696">
            <v>1300</v>
          </cell>
        </row>
        <row r="1697">
          <cell r="B1697" t="str">
            <v>Lokett: Customizable Smartphone Memory Necklace (Canceled)</v>
          </cell>
          <cell r="C1697" t="str">
            <v>A modern day locket that uses NFC technology to link your precious photos, videos, apps, and more. Choose our design or submit yours.</v>
          </cell>
          <cell r="D1697">
            <v>9999</v>
          </cell>
          <cell r="E1697">
            <v>2960</v>
          </cell>
          <cell r="F1697" t="str">
            <v>canceled</v>
          </cell>
          <cell r="G1697" t="str">
            <v>US</v>
          </cell>
          <cell r="H1697" t="str">
            <v>USD</v>
          </cell>
          <cell r="I1697">
            <v>1450331940</v>
          </cell>
          <cell r="J1697">
            <v>1447777514</v>
          </cell>
          <cell r="K1697" t="b">
            <v>0</v>
          </cell>
          <cell r="L1697">
            <v>22</v>
          </cell>
          <cell r="M1697" t="b">
            <v>0</v>
          </cell>
          <cell r="N1697" t="str">
            <v>technology/wearables</v>
          </cell>
          <cell r="O1697">
            <v>30</v>
          </cell>
          <cell r="P1697">
            <v>134.55000000000001</v>
          </cell>
        </row>
        <row r="1698">
          <cell r="B1698" t="str">
            <v>Fashion loves Technology: Lamour, the connected heating shoe (Canceled)</v>
          </cell>
          <cell r="C1698" t="str">
            <v>Connected, heating, premium quality and comfortable leather sneakers - hand-crafted in France.</v>
          </cell>
          <cell r="D1698">
            <v>20000</v>
          </cell>
          <cell r="E1698">
            <v>3211</v>
          </cell>
          <cell r="F1698" t="str">
            <v>canceled</v>
          </cell>
          <cell r="G1698" t="str">
            <v>FR</v>
          </cell>
          <cell r="H1698" t="str">
            <v>EUR</v>
          </cell>
          <cell r="I1698">
            <v>1489680061</v>
          </cell>
          <cell r="J1698">
            <v>1487091661</v>
          </cell>
          <cell r="K1698" t="b">
            <v>0</v>
          </cell>
          <cell r="L1698">
            <v>15</v>
          </cell>
          <cell r="M1698" t="b">
            <v>0</v>
          </cell>
          <cell r="N1698" t="str">
            <v>technology/wearables</v>
          </cell>
          <cell r="O1698">
            <v>16</v>
          </cell>
          <cell r="P1698">
            <v>214.07</v>
          </cell>
        </row>
        <row r="1699">
          <cell r="B1699" t="str">
            <v>AllerGuarder: Bluetooth wristband helps food-allergy kids</v>
          </cell>
          <cell r="C1699" t="str">
            <v>Harnessing wearable technology as a powerful defense for food-allergy children.</v>
          </cell>
          <cell r="D1699">
            <v>25000</v>
          </cell>
          <cell r="E1699">
            <v>20552</v>
          </cell>
          <cell r="F1699" t="str">
            <v>canceled</v>
          </cell>
          <cell r="G1699" t="str">
            <v>US</v>
          </cell>
          <cell r="H1699" t="str">
            <v>USD</v>
          </cell>
          <cell r="I1699">
            <v>1455814827</v>
          </cell>
          <cell r="J1699">
            <v>1453222827</v>
          </cell>
          <cell r="K1699" t="b">
            <v>0</v>
          </cell>
          <cell r="L1699">
            <v>95</v>
          </cell>
          <cell r="M1699" t="b">
            <v>0</v>
          </cell>
          <cell r="N1699" t="str">
            <v>technology/wearables</v>
          </cell>
          <cell r="O1699">
            <v>82</v>
          </cell>
          <cell r="P1699">
            <v>216.34</v>
          </cell>
        </row>
        <row r="1700">
          <cell r="B1700" t="str">
            <v>Forcite Alpine - World's First smart helmet for snow sports</v>
          </cell>
          <cell r="C1700" t="str">
            <v>The Forcite Alpine helmet records 4K footage and keeps you connected all in one sleek design.</v>
          </cell>
          <cell r="D1700">
            <v>200000</v>
          </cell>
          <cell r="E1700">
            <v>150102</v>
          </cell>
          <cell r="F1700" t="str">
            <v>canceled</v>
          </cell>
          <cell r="G1700" t="str">
            <v>US</v>
          </cell>
          <cell r="H1700" t="str">
            <v>USD</v>
          </cell>
          <cell r="I1700">
            <v>1446217183</v>
          </cell>
          <cell r="J1700">
            <v>1443538783</v>
          </cell>
          <cell r="K1700" t="b">
            <v>0</v>
          </cell>
          <cell r="L1700">
            <v>161</v>
          </cell>
          <cell r="M1700" t="b">
            <v>0</v>
          </cell>
          <cell r="N1700" t="str">
            <v>technology/wearables</v>
          </cell>
          <cell r="O1700">
            <v>75</v>
          </cell>
          <cell r="P1700">
            <v>932.31</v>
          </cell>
        </row>
        <row r="1701">
          <cell r="B1701" t="str">
            <v>SnuG Watchbands for Moto360 smartwatch (Canceled)</v>
          </cell>
          <cell r="C1701" t="str">
            <v>Sweat resistant, colorful, durable, CUSTOMIZABLE, watch bands &amp; protector bands that fit the Moto360 smartwatch.</v>
          </cell>
          <cell r="D1701">
            <v>4000</v>
          </cell>
          <cell r="E1701">
            <v>234</v>
          </cell>
          <cell r="F1701" t="str">
            <v>canceled</v>
          </cell>
          <cell r="G1701" t="str">
            <v>US</v>
          </cell>
          <cell r="H1701" t="str">
            <v>USD</v>
          </cell>
          <cell r="I1701">
            <v>1418368260</v>
          </cell>
          <cell r="J1701">
            <v>1417654672</v>
          </cell>
          <cell r="K1701" t="b">
            <v>0</v>
          </cell>
          <cell r="L1701">
            <v>8</v>
          </cell>
          <cell r="M1701" t="b">
            <v>0</v>
          </cell>
          <cell r="N1701" t="str">
            <v>technology/wearables</v>
          </cell>
          <cell r="O1701">
            <v>6</v>
          </cell>
          <cell r="P1701">
            <v>29.25</v>
          </cell>
        </row>
        <row r="1702">
          <cell r="B1702" t="str">
            <v>SMART Knee Sleeve that Recommends Rest (Canceled)</v>
          </cell>
          <cell r="C1702" t="str">
            <v>Our knee sleeve monitors your muscles and recommends rest time (on a mobile app) when it detects overexertion!</v>
          </cell>
          <cell r="D1702">
            <v>30000</v>
          </cell>
          <cell r="E1702">
            <v>13296</v>
          </cell>
          <cell r="F1702" t="str">
            <v>canceled</v>
          </cell>
          <cell r="G1702" t="str">
            <v>US</v>
          </cell>
          <cell r="H1702" t="str">
            <v>USD</v>
          </cell>
          <cell r="I1702">
            <v>1481727623</v>
          </cell>
          <cell r="J1702">
            <v>1478095223</v>
          </cell>
          <cell r="K1702" t="b">
            <v>0</v>
          </cell>
          <cell r="L1702">
            <v>76</v>
          </cell>
          <cell r="M1702" t="b">
            <v>0</v>
          </cell>
          <cell r="N1702" t="str">
            <v>technology/wearables</v>
          </cell>
          <cell r="O1702">
            <v>44</v>
          </cell>
          <cell r="P1702">
            <v>174.95</v>
          </cell>
        </row>
        <row r="1703">
          <cell r="B1703" t="str">
            <v>Miclop - Tu cabina profesional portÃ¡til (Canceled)</v>
          </cell>
          <cell r="C1703" t="str">
            <v>MICLOP es una cabina portable impresa en 3D protegida en el interior con espuma acÃºstica, reduce el ruido ambiental o rebote de sonido.</v>
          </cell>
          <cell r="D1703">
            <v>93500</v>
          </cell>
          <cell r="E1703">
            <v>250</v>
          </cell>
          <cell r="F1703" t="str">
            <v>canceled</v>
          </cell>
          <cell r="G1703" t="str">
            <v>MX</v>
          </cell>
          <cell r="H1703" t="str">
            <v>MXN</v>
          </cell>
          <cell r="I1703">
            <v>1482953115</v>
          </cell>
          <cell r="J1703">
            <v>1480361115</v>
          </cell>
          <cell r="K1703" t="b">
            <v>0</v>
          </cell>
          <cell r="L1703">
            <v>1</v>
          </cell>
          <cell r="M1703" t="b">
            <v>0</v>
          </cell>
          <cell r="N1703" t="str">
            <v>technology/wearables</v>
          </cell>
          <cell r="O1703">
            <v>0</v>
          </cell>
          <cell r="P1703">
            <v>250</v>
          </cell>
        </row>
        <row r="1704">
          <cell r="B1704" t="str">
            <v>R-CON: Run Faster, Run Longer (Canceled)</v>
          </cell>
          <cell r="C1704" t="str">
            <v>R-CON is a wearable that measures running form. Instantly know when your form is breaking down and when you are running your strongest.</v>
          </cell>
          <cell r="D1704">
            <v>50000</v>
          </cell>
          <cell r="E1704">
            <v>6565</v>
          </cell>
          <cell r="F1704" t="str">
            <v>canceled</v>
          </cell>
          <cell r="G1704" t="str">
            <v>US</v>
          </cell>
          <cell r="H1704" t="str">
            <v>USD</v>
          </cell>
          <cell r="I1704">
            <v>1466346646</v>
          </cell>
          <cell r="J1704">
            <v>1463754646</v>
          </cell>
          <cell r="K1704" t="b">
            <v>0</v>
          </cell>
          <cell r="L1704">
            <v>101</v>
          </cell>
          <cell r="M1704" t="b">
            <v>0</v>
          </cell>
          <cell r="N1704" t="str">
            <v>technology/wearables</v>
          </cell>
          <cell r="O1704">
            <v>13</v>
          </cell>
          <cell r="P1704">
            <v>65</v>
          </cell>
        </row>
        <row r="1705">
          <cell r="B1705" t="str">
            <v>RISTMATEÂ®, smartphone wrist dock and much more. (Canceled)</v>
          </cell>
          <cell r="C1705" t="str">
            <v>A beautiful biometric smartphone wrist dock, features a revolutionary reusable adhesive; 3 position phone stand and multi-purpose tool.</v>
          </cell>
          <cell r="D1705">
            <v>115250</v>
          </cell>
          <cell r="E1705">
            <v>220</v>
          </cell>
          <cell r="F1705" t="str">
            <v>canceled</v>
          </cell>
          <cell r="G1705" t="str">
            <v>US</v>
          </cell>
          <cell r="H1705" t="str">
            <v>USD</v>
          </cell>
          <cell r="I1705">
            <v>1473044340</v>
          </cell>
          <cell r="J1705">
            <v>1468180462</v>
          </cell>
          <cell r="K1705" t="b">
            <v>0</v>
          </cell>
          <cell r="L1705">
            <v>4</v>
          </cell>
          <cell r="M1705" t="b">
            <v>0</v>
          </cell>
          <cell r="N1705" t="str">
            <v>technology/wearables</v>
          </cell>
          <cell r="O1705">
            <v>0</v>
          </cell>
          <cell r="P1705">
            <v>55</v>
          </cell>
        </row>
        <row r="1706">
          <cell r="B1706" t="str">
            <v>StreetskatePRO's  Knee, Shin, &amp; Ankle pad compression sleeve</v>
          </cell>
          <cell r="C1706" t="str">
            <v>The first action sports training sleeve/leg protector of its kind to offer an unduplicated level of targeted protection!</v>
          </cell>
          <cell r="D1706">
            <v>20000</v>
          </cell>
          <cell r="E1706">
            <v>75</v>
          </cell>
          <cell r="F1706" t="str">
            <v>canceled</v>
          </cell>
          <cell r="G1706" t="str">
            <v>US</v>
          </cell>
          <cell r="H1706" t="str">
            <v>USD</v>
          </cell>
          <cell r="I1706">
            <v>1418938395</v>
          </cell>
          <cell r="J1706">
            <v>1415050395</v>
          </cell>
          <cell r="K1706" t="b">
            <v>0</v>
          </cell>
          <cell r="L1706">
            <v>1</v>
          </cell>
          <cell r="M1706" t="b">
            <v>0</v>
          </cell>
          <cell r="N1706" t="str">
            <v>technology/wearables</v>
          </cell>
          <cell r="O1706">
            <v>0</v>
          </cell>
          <cell r="P1706">
            <v>75</v>
          </cell>
        </row>
        <row r="1707">
          <cell r="B1707" t="str">
            <v>HALLAM new york SMART JACKET 2.0 for TRAVEL with 29 FUNCTION (Canceled)</v>
          </cell>
          <cell r="C1707" t="str">
            <v>The world's most advanced jacket for SMARTPHONE USER ,for WORKOUT, for TRAVEL, for OUTDOOR /Bluetooth Charging Wearable Apparel</v>
          </cell>
          <cell r="D1707">
            <v>5000</v>
          </cell>
          <cell r="E1707">
            <v>1076751.05</v>
          </cell>
          <cell r="F1707" t="str">
            <v>canceled</v>
          </cell>
          <cell r="G1707" t="str">
            <v>US</v>
          </cell>
          <cell r="H1707" t="str">
            <v>USD</v>
          </cell>
          <cell r="I1707">
            <v>1485254052</v>
          </cell>
          <cell r="J1707">
            <v>1481366052</v>
          </cell>
          <cell r="K1707" t="b">
            <v>0</v>
          </cell>
          <cell r="L1707">
            <v>775</v>
          </cell>
          <cell r="M1707" t="b">
            <v>0</v>
          </cell>
          <cell r="N1707" t="str">
            <v>technology/wearables</v>
          </cell>
          <cell r="O1707">
            <v>21535</v>
          </cell>
          <cell r="P1707">
            <v>1389.36</v>
          </cell>
        </row>
        <row r="1708">
          <cell r="B1708" t="str">
            <v>Versa Prima: The First Portable And Wearable LED Strip</v>
          </cell>
          <cell r="C1708" t="str">
            <v>Versa Prima: The first portable and wearable LED strip that's controlled via Bluetooth. Designed to be versatile for your creativity.</v>
          </cell>
          <cell r="D1708">
            <v>25000</v>
          </cell>
          <cell r="E1708">
            <v>8632</v>
          </cell>
          <cell r="F1708" t="str">
            <v>canceled</v>
          </cell>
          <cell r="G1708" t="str">
            <v>US</v>
          </cell>
          <cell r="H1708" t="str">
            <v>USD</v>
          </cell>
          <cell r="I1708">
            <v>1451419200</v>
          </cell>
          <cell r="J1708">
            <v>1449000056</v>
          </cell>
          <cell r="K1708" t="b">
            <v>0</v>
          </cell>
          <cell r="L1708">
            <v>90</v>
          </cell>
          <cell r="M1708" t="b">
            <v>0</v>
          </cell>
          <cell r="N1708" t="str">
            <v>technology/wearables</v>
          </cell>
          <cell r="O1708">
            <v>35</v>
          </cell>
          <cell r="P1708">
            <v>95.91</v>
          </cell>
        </row>
        <row r="1709">
          <cell r="B1709" t="str">
            <v>CHEMION: The World's First Smart Glasses (Canceled)</v>
          </cell>
          <cell r="C1709" t="str">
            <v>CHEMION is an eyewear device that lets you show your creativity to the world.</v>
          </cell>
          <cell r="D1709">
            <v>10000</v>
          </cell>
          <cell r="E1709">
            <v>3060</v>
          </cell>
          <cell r="F1709" t="str">
            <v>canceled</v>
          </cell>
          <cell r="G1709" t="str">
            <v>US</v>
          </cell>
          <cell r="H1709" t="str">
            <v>USD</v>
          </cell>
          <cell r="I1709">
            <v>1420070615</v>
          </cell>
          <cell r="J1709">
            <v>1415750615</v>
          </cell>
          <cell r="K1709" t="b">
            <v>0</v>
          </cell>
          <cell r="L1709">
            <v>16</v>
          </cell>
          <cell r="M1709" t="b">
            <v>0</v>
          </cell>
          <cell r="N1709" t="str">
            <v>technology/wearables</v>
          </cell>
          <cell r="O1709">
            <v>31</v>
          </cell>
          <cell r="P1709">
            <v>191.25</v>
          </cell>
        </row>
        <row r="1710">
          <cell r="B1710" t="str">
            <v>SKIN - Wearable music remote control for your mobile phone</v>
          </cell>
          <cell r="C1710" t="str">
            <v>SKIN - The wearable music remote control which makes your fitness lifestyle a bit easier</v>
          </cell>
          <cell r="D1710">
            <v>9000</v>
          </cell>
          <cell r="E1710">
            <v>240</v>
          </cell>
          <cell r="F1710" t="str">
            <v>canceled</v>
          </cell>
          <cell r="G1710" t="str">
            <v>CH</v>
          </cell>
          <cell r="H1710" t="str">
            <v>CHF</v>
          </cell>
          <cell r="I1710">
            <v>1448489095</v>
          </cell>
          <cell r="J1710">
            <v>1445893495</v>
          </cell>
          <cell r="K1710" t="b">
            <v>0</v>
          </cell>
          <cell r="L1710">
            <v>6</v>
          </cell>
          <cell r="M1710" t="b">
            <v>0</v>
          </cell>
          <cell r="N1710" t="str">
            <v>technology/wearables</v>
          </cell>
          <cell r="O1710">
            <v>3</v>
          </cell>
          <cell r="P1710">
            <v>40</v>
          </cell>
        </row>
        <row r="1711">
          <cell r="B1711" t="str">
            <v>YEPZONâ„¢ FREEDOM: A Personal Safety Alarm w/Global Locator</v>
          </cell>
          <cell r="C1711" t="str">
            <v>Send an alert for help and find missing people, pets, and valuables with the touch of a button. Get yours today!</v>
          </cell>
          <cell r="D1711">
            <v>100000</v>
          </cell>
          <cell r="E1711">
            <v>2842</v>
          </cell>
          <cell r="F1711" t="str">
            <v>canceled</v>
          </cell>
          <cell r="G1711" t="str">
            <v>US</v>
          </cell>
          <cell r="H1711" t="str">
            <v>USD</v>
          </cell>
          <cell r="I1711">
            <v>1459992856</v>
          </cell>
          <cell r="J1711">
            <v>1456108456</v>
          </cell>
          <cell r="K1711" t="b">
            <v>0</v>
          </cell>
          <cell r="L1711">
            <v>38</v>
          </cell>
          <cell r="M1711" t="b">
            <v>0</v>
          </cell>
          <cell r="N1711" t="str">
            <v>technology/wearables</v>
          </cell>
          <cell r="O1711">
            <v>3</v>
          </cell>
          <cell r="P1711">
            <v>74.790000000000006</v>
          </cell>
        </row>
        <row r="1712">
          <cell r="B1712" t="str">
            <v>Elbee: Wireless in-ear headphones with smart features</v>
          </cell>
          <cell r="C1712" t="str">
            <v>Enjoy high-quality sound and the possibility to control your smartphone and apps using custom voice commands and head movements.</v>
          </cell>
          <cell r="D1712">
            <v>250000</v>
          </cell>
          <cell r="E1712">
            <v>57197</v>
          </cell>
          <cell r="F1712" t="str">
            <v>canceled</v>
          </cell>
          <cell r="G1712" t="str">
            <v>US</v>
          </cell>
          <cell r="H1712" t="str">
            <v>USD</v>
          </cell>
          <cell r="I1712">
            <v>1448125935</v>
          </cell>
          <cell r="J1712">
            <v>1444666335</v>
          </cell>
          <cell r="K1712" t="b">
            <v>0</v>
          </cell>
          <cell r="L1712">
            <v>355</v>
          </cell>
          <cell r="M1712" t="b">
            <v>0</v>
          </cell>
          <cell r="N1712" t="str">
            <v>technology/wearables</v>
          </cell>
          <cell r="O1712">
            <v>23</v>
          </cell>
          <cell r="P1712">
            <v>161.12</v>
          </cell>
        </row>
        <row r="1713">
          <cell r="B1713" t="str">
            <v>Owl (Canceled)</v>
          </cell>
          <cell r="C1713" t="str">
            <v>Owl is a fitness tracker along with an accompanying iOS app, that is both fun and interactive for children.</v>
          </cell>
          <cell r="D1713">
            <v>20000</v>
          </cell>
          <cell r="E1713">
            <v>621</v>
          </cell>
          <cell r="F1713" t="str">
            <v>canceled</v>
          </cell>
          <cell r="G1713" t="str">
            <v>US</v>
          </cell>
          <cell r="H1713" t="str">
            <v>USD</v>
          </cell>
          <cell r="I1713">
            <v>1468496933</v>
          </cell>
          <cell r="J1713">
            <v>1465904933</v>
          </cell>
          <cell r="K1713" t="b">
            <v>0</v>
          </cell>
          <cell r="L1713">
            <v>7</v>
          </cell>
          <cell r="M1713" t="b">
            <v>0</v>
          </cell>
          <cell r="N1713" t="str">
            <v>technology/wearables</v>
          </cell>
          <cell r="O1713">
            <v>3</v>
          </cell>
          <cell r="P1713">
            <v>88.71</v>
          </cell>
        </row>
        <row r="1714">
          <cell r="B1714" t="str">
            <v>Tempi - The Smart Way to Monitor Temperature and Humidity</v>
          </cell>
          <cell r="C1714" t="str">
            <v>Tempi Is a Wearable Bluetooth Device That Gives Accurate Temperature and Humidity Readings.</v>
          </cell>
          <cell r="D1714">
            <v>45000</v>
          </cell>
          <cell r="E1714">
            <v>21300</v>
          </cell>
          <cell r="F1714" t="str">
            <v>canceled</v>
          </cell>
          <cell r="G1714" t="str">
            <v>US</v>
          </cell>
          <cell r="H1714" t="str">
            <v>USD</v>
          </cell>
          <cell r="I1714">
            <v>1423092149</v>
          </cell>
          <cell r="J1714">
            <v>1420500149</v>
          </cell>
          <cell r="K1714" t="b">
            <v>0</v>
          </cell>
          <cell r="L1714">
            <v>400</v>
          </cell>
          <cell r="M1714" t="b">
            <v>0</v>
          </cell>
          <cell r="N1714" t="str">
            <v>technology/wearables</v>
          </cell>
          <cell r="O1714">
            <v>47</v>
          </cell>
          <cell r="P1714">
            <v>53.25</v>
          </cell>
        </row>
        <row r="1715">
          <cell r="B1715" t="str">
            <v>HEAT-O â€“ Wearable Modular Heating System (Canceled)</v>
          </cell>
          <cell r="C1715" t="str">
            <v>Deal with the cold like a boss with battery-powered heating device that will heat you up in the most extreme environment.</v>
          </cell>
          <cell r="D1715">
            <v>40000</v>
          </cell>
          <cell r="E1715">
            <v>15851</v>
          </cell>
          <cell r="F1715" t="str">
            <v>canceled</v>
          </cell>
          <cell r="G1715" t="str">
            <v>GB</v>
          </cell>
          <cell r="H1715" t="str">
            <v>GBP</v>
          </cell>
          <cell r="I1715">
            <v>1489376405</v>
          </cell>
          <cell r="J1715">
            <v>1484196005</v>
          </cell>
          <cell r="K1715" t="b">
            <v>0</v>
          </cell>
          <cell r="L1715">
            <v>104</v>
          </cell>
          <cell r="M1715" t="b">
            <v>0</v>
          </cell>
          <cell r="N1715" t="str">
            <v>technology/wearables</v>
          </cell>
          <cell r="O1715">
            <v>40</v>
          </cell>
          <cell r="P1715">
            <v>152.41</v>
          </cell>
        </row>
        <row r="1716">
          <cell r="B1716" t="str">
            <v>Instantly Call for Help with Wearable SOS Ring - Mangos Ring</v>
          </cell>
          <cell r="C1716" t="str">
            <v>Instantly alert and show friends and family where you are during an assault or an emergency with a ring that fits on your finger</v>
          </cell>
          <cell r="D1716">
            <v>30000</v>
          </cell>
          <cell r="E1716">
            <v>7793</v>
          </cell>
          <cell r="F1716" t="str">
            <v>canceled</v>
          </cell>
          <cell r="G1716" t="str">
            <v>US</v>
          </cell>
          <cell r="H1716" t="str">
            <v>USD</v>
          </cell>
          <cell r="I1716">
            <v>1469122200</v>
          </cell>
          <cell r="J1716">
            <v>1466611108</v>
          </cell>
          <cell r="K1716" t="b">
            <v>0</v>
          </cell>
          <cell r="L1716">
            <v>86</v>
          </cell>
          <cell r="M1716" t="b">
            <v>0</v>
          </cell>
          <cell r="N1716" t="str">
            <v>technology/wearables</v>
          </cell>
          <cell r="O1716">
            <v>26</v>
          </cell>
          <cell r="P1716">
            <v>90.62</v>
          </cell>
        </row>
        <row r="1717">
          <cell r="B1717" t="str">
            <v>BUHEL Sunglasses &amp; headphones with bone conduction &amp; more</v>
          </cell>
          <cell r="C1717" t="str">
            <v>Buhel SOUNDglassâ„¢SG05 Sunglasses &amp; headphones with BCTâ„¢ (Bone Conduction), high impact lenses (Z87.1+) &amp; exclusive patented technology</v>
          </cell>
          <cell r="D1717">
            <v>110000</v>
          </cell>
          <cell r="E1717">
            <v>71771</v>
          </cell>
          <cell r="F1717" t="str">
            <v>canceled</v>
          </cell>
          <cell r="G1717" t="str">
            <v>US</v>
          </cell>
          <cell r="H1717" t="str">
            <v>USD</v>
          </cell>
          <cell r="I1717">
            <v>1417690734</v>
          </cell>
          <cell r="J1717">
            <v>1415098734</v>
          </cell>
          <cell r="K1717" t="b">
            <v>0</v>
          </cell>
          <cell r="L1717">
            <v>356</v>
          </cell>
          <cell r="M1717" t="b">
            <v>0</v>
          </cell>
          <cell r="N1717" t="str">
            <v>technology/wearables</v>
          </cell>
          <cell r="O1717">
            <v>65</v>
          </cell>
          <cell r="P1717">
            <v>201.6</v>
          </cell>
        </row>
        <row r="1718">
          <cell r="B1718" t="str">
            <v>VR Card - Customized Virtual Reality Viewer (Canceled)</v>
          </cell>
          <cell r="C1718" t="str">
            <v>Get VR to Everyone with Mailable, Ready to Use Viewers</v>
          </cell>
          <cell r="D1718">
            <v>50000</v>
          </cell>
          <cell r="E1718">
            <v>5757</v>
          </cell>
          <cell r="F1718" t="str">
            <v>canceled</v>
          </cell>
          <cell r="G1718" t="str">
            <v>US</v>
          </cell>
          <cell r="H1718" t="str">
            <v>USD</v>
          </cell>
          <cell r="I1718">
            <v>1455710679</v>
          </cell>
          <cell r="J1718">
            <v>1453118679</v>
          </cell>
          <cell r="K1718" t="b">
            <v>0</v>
          </cell>
          <cell r="L1718">
            <v>45</v>
          </cell>
          <cell r="M1718" t="b">
            <v>0</v>
          </cell>
          <cell r="N1718" t="str">
            <v>technology/wearables</v>
          </cell>
          <cell r="O1718">
            <v>12</v>
          </cell>
          <cell r="P1718">
            <v>127.93</v>
          </cell>
        </row>
        <row r="1719">
          <cell r="B1719" t="str">
            <v>Boost Band: Wristband Phone Charger (Canceled)</v>
          </cell>
          <cell r="C1719" t="str">
            <v>Boost Band, a wristband that charges any device</v>
          </cell>
          <cell r="D1719">
            <v>10000</v>
          </cell>
          <cell r="E1719">
            <v>1136</v>
          </cell>
          <cell r="F1719" t="str">
            <v>canceled</v>
          </cell>
          <cell r="G1719" t="str">
            <v>US</v>
          </cell>
          <cell r="H1719" t="str">
            <v>USD</v>
          </cell>
          <cell r="I1719">
            <v>1475937812</v>
          </cell>
          <cell r="J1719">
            <v>1472481812</v>
          </cell>
          <cell r="K1719" t="b">
            <v>0</v>
          </cell>
          <cell r="L1719">
            <v>38</v>
          </cell>
          <cell r="M1719" t="b">
            <v>0</v>
          </cell>
          <cell r="N1719" t="str">
            <v>technology/wearables</v>
          </cell>
          <cell r="O1719">
            <v>11</v>
          </cell>
          <cell r="P1719">
            <v>29.89</v>
          </cell>
        </row>
        <row r="1720">
          <cell r="B1720" t="str">
            <v>CORE : Roam (Canceled)</v>
          </cell>
          <cell r="C1720" t="str">
            <v>Wicked fun and built for excitement, CORE is the safest and most versatile speaker you've ever worn.</v>
          </cell>
          <cell r="D1720">
            <v>11500</v>
          </cell>
          <cell r="E1720">
            <v>12879</v>
          </cell>
          <cell r="F1720" t="str">
            <v>canceled</v>
          </cell>
          <cell r="G1720" t="str">
            <v>US</v>
          </cell>
          <cell r="H1720" t="str">
            <v>USD</v>
          </cell>
          <cell r="I1720">
            <v>1444943468</v>
          </cell>
          <cell r="J1720">
            <v>1441919468</v>
          </cell>
          <cell r="K1720" t="b">
            <v>0</v>
          </cell>
          <cell r="L1720">
            <v>35</v>
          </cell>
          <cell r="M1720" t="b">
            <v>0</v>
          </cell>
          <cell r="N1720" t="str">
            <v>technology/wearables</v>
          </cell>
          <cell r="O1720">
            <v>112</v>
          </cell>
          <cell r="P1720">
            <v>367.97</v>
          </cell>
        </row>
        <row r="1721">
          <cell r="B1721" t="str">
            <v>k5-jkt.by kiger (Canceled)</v>
          </cell>
          <cell r="C1721" t="str">
            <v>An essential hoodie that holds all sized smart phones and keep your headphone wires tangle free.</v>
          </cell>
          <cell r="D1721">
            <v>20000</v>
          </cell>
          <cell r="E1721">
            <v>3100</v>
          </cell>
          <cell r="F1721" t="str">
            <v>canceled</v>
          </cell>
          <cell r="G1721" t="str">
            <v>US</v>
          </cell>
          <cell r="H1721" t="str">
            <v>USD</v>
          </cell>
          <cell r="I1721">
            <v>1471622450</v>
          </cell>
          <cell r="J1721">
            <v>1467734450</v>
          </cell>
          <cell r="K1721" t="b">
            <v>0</v>
          </cell>
          <cell r="L1721">
            <v>24</v>
          </cell>
          <cell r="M1721" t="b">
            <v>0</v>
          </cell>
          <cell r="N1721" t="str">
            <v>technology/wearables</v>
          </cell>
          <cell r="O1721">
            <v>16</v>
          </cell>
          <cell r="P1721">
            <v>129.16999999999999</v>
          </cell>
        </row>
        <row r="1722">
          <cell r="B1722" t="str">
            <v>Aladdin Lucid Dreaming Stimulator (Canceled)</v>
          </cell>
          <cell r="C1722" t="str">
            <v>Control Dreams: Design Adventures, Improve Waking Performance, Explore Spirituality, Recall Dreams and Awaken Refreshed with Aladdin.</v>
          </cell>
          <cell r="D1722">
            <v>250000</v>
          </cell>
          <cell r="E1722">
            <v>80070</v>
          </cell>
          <cell r="F1722" t="str">
            <v>canceled</v>
          </cell>
          <cell r="G1722" t="str">
            <v>US</v>
          </cell>
          <cell r="H1722" t="str">
            <v>USD</v>
          </cell>
          <cell r="I1722">
            <v>1480536919</v>
          </cell>
          <cell r="J1722">
            <v>1477509319</v>
          </cell>
          <cell r="K1722" t="b">
            <v>0</v>
          </cell>
          <cell r="L1722">
            <v>100</v>
          </cell>
          <cell r="M1722" t="b">
            <v>0</v>
          </cell>
          <cell r="N1722" t="str">
            <v>technology/wearables</v>
          </cell>
          <cell r="O1722">
            <v>32</v>
          </cell>
          <cell r="P1722">
            <v>800.7</v>
          </cell>
        </row>
        <row r="1723">
          <cell r="B1723" t="str">
            <v>GoSolo Hat for GoPro (Canceled)</v>
          </cell>
          <cell r="C1723" t="str">
            <v>People loved the original Black and Gray GoSolo hats and asked for more. So we received sample for 3 more colors!</v>
          </cell>
          <cell r="D1723">
            <v>4600</v>
          </cell>
          <cell r="E1723">
            <v>28</v>
          </cell>
          <cell r="F1723" t="str">
            <v>canceled</v>
          </cell>
          <cell r="G1723" t="str">
            <v>US</v>
          </cell>
          <cell r="H1723" t="str">
            <v>USD</v>
          </cell>
          <cell r="I1723">
            <v>1429375922</v>
          </cell>
          <cell r="J1723">
            <v>1426783922</v>
          </cell>
          <cell r="K1723" t="b">
            <v>0</v>
          </cell>
          <cell r="L1723">
            <v>1</v>
          </cell>
          <cell r="M1723" t="b">
            <v>0</v>
          </cell>
          <cell r="N1723" t="str">
            <v>technology/wearables</v>
          </cell>
          <cell r="O1723">
            <v>1</v>
          </cell>
          <cell r="P1723">
            <v>28</v>
          </cell>
        </row>
        <row r="1724">
          <cell r="B1724" t="str">
            <v>Serenity: The World's First Intelligent Bag Guardian.</v>
          </cell>
          <cell r="C1724" t="str">
            <v>Clip on owner recognition for any bag with 100db+ deterrence of others from opening or moving it. Plus forget-me-not notifications.</v>
          </cell>
          <cell r="D1724">
            <v>40000</v>
          </cell>
          <cell r="E1724">
            <v>12446</v>
          </cell>
          <cell r="F1724" t="str">
            <v>canceled</v>
          </cell>
          <cell r="G1724" t="str">
            <v>US</v>
          </cell>
          <cell r="H1724" t="str">
            <v>USD</v>
          </cell>
          <cell r="I1724">
            <v>1457024514</v>
          </cell>
          <cell r="J1724">
            <v>1454432514</v>
          </cell>
          <cell r="K1724" t="b">
            <v>0</v>
          </cell>
          <cell r="L1724">
            <v>122</v>
          </cell>
          <cell r="M1724" t="b">
            <v>0</v>
          </cell>
          <cell r="N1724" t="str">
            <v>technology/wearables</v>
          </cell>
          <cell r="O1724">
            <v>31</v>
          </cell>
          <cell r="P1724">
            <v>102.02</v>
          </cell>
        </row>
        <row r="1725">
          <cell r="B1725" t="str">
            <v>CulBox - Open Source Smart Watch for Arduino (Canceled)</v>
          </cell>
          <cell r="C1725" t="str">
            <v>CulBox is an Open Source wrist watch for Arduino with built in Bluetooth and bunch of Hi-Tech sensors and tons of features for Makers</v>
          </cell>
          <cell r="D1725">
            <v>180000</v>
          </cell>
          <cell r="E1725">
            <v>2028</v>
          </cell>
          <cell r="F1725" t="str">
            <v>canceled</v>
          </cell>
          <cell r="G1725" t="str">
            <v>US</v>
          </cell>
          <cell r="H1725" t="str">
            <v>USD</v>
          </cell>
          <cell r="I1725">
            <v>1477065860</v>
          </cell>
          <cell r="J1725">
            <v>1471881860</v>
          </cell>
          <cell r="K1725" t="b">
            <v>0</v>
          </cell>
          <cell r="L1725">
            <v>11</v>
          </cell>
          <cell r="M1725" t="b">
            <v>0</v>
          </cell>
          <cell r="N1725" t="str">
            <v>technology/wearables</v>
          </cell>
          <cell r="O1725">
            <v>1</v>
          </cell>
          <cell r="P1725">
            <v>184.36</v>
          </cell>
        </row>
        <row r="1726">
          <cell r="B1726" t="str">
            <v>World's First Amphibious Heart Rate &amp; Fitness Wearable</v>
          </cell>
          <cell r="C1726" t="str">
            <v>Zoom will happen - THANK YOU! Received outside funding due amazing early success!</v>
          </cell>
          <cell r="D1726">
            <v>100000</v>
          </cell>
          <cell r="E1726">
            <v>40404</v>
          </cell>
          <cell r="F1726" t="str">
            <v>canceled</v>
          </cell>
          <cell r="G1726" t="str">
            <v>US</v>
          </cell>
          <cell r="H1726" t="str">
            <v>USD</v>
          </cell>
          <cell r="I1726">
            <v>1446771600</v>
          </cell>
          <cell r="J1726">
            <v>1443700648</v>
          </cell>
          <cell r="K1726" t="b">
            <v>0</v>
          </cell>
          <cell r="L1726">
            <v>248</v>
          </cell>
          <cell r="M1726" t="b">
            <v>0</v>
          </cell>
          <cell r="N1726" t="str">
            <v>technology/wearables</v>
          </cell>
          <cell r="O1726">
            <v>40</v>
          </cell>
          <cell r="P1726">
            <v>162.91999999999999</v>
          </cell>
        </row>
        <row r="1727">
          <cell r="B1727" t="str">
            <v>Future Belt (Canceled)</v>
          </cell>
          <cell r="C1727" t="str">
            <v>Future Belt comes in just 3 sizes, but yet, is designed to fit waists ranging from 25-55 inches. No batteries, no gimmicks.</v>
          </cell>
          <cell r="D1727">
            <v>75000</v>
          </cell>
          <cell r="E1727">
            <v>1</v>
          </cell>
          <cell r="F1727" t="str">
            <v>canceled</v>
          </cell>
          <cell r="G1727" t="str">
            <v>US</v>
          </cell>
          <cell r="H1727" t="str">
            <v>USD</v>
          </cell>
          <cell r="I1727">
            <v>1456700709</v>
          </cell>
          <cell r="J1727">
            <v>1453676709</v>
          </cell>
          <cell r="K1727" t="b">
            <v>0</v>
          </cell>
          <cell r="L1727">
            <v>1</v>
          </cell>
          <cell r="M1727" t="b">
            <v>0</v>
          </cell>
          <cell r="N1727" t="str">
            <v>technology/wearables</v>
          </cell>
          <cell r="O1727">
            <v>0</v>
          </cell>
          <cell r="P1727">
            <v>1</v>
          </cell>
        </row>
        <row r="1728">
          <cell r="B1728" t="str">
            <v>Lorem ipsum dolor sit amet, consectetuer adipiscing elit. Ae</v>
          </cell>
          <cell r="C1728" t="str">
            <v>Lorem ipsum dolor sit amet, consectetuer adipiscing elit. Aenean commodo ligula eget dolor. Aenean massa. Cum sociis natoque penatibus.</v>
          </cell>
          <cell r="D1728">
            <v>200000</v>
          </cell>
          <cell r="E1728">
            <v>11467</v>
          </cell>
          <cell r="F1728" t="str">
            <v>canceled</v>
          </cell>
          <cell r="G1728" t="str">
            <v>DK</v>
          </cell>
          <cell r="H1728" t="str">
            <v>DKK</v>
          </cell>
          <cell r="I1728">
            <v>1469109600</v>
          </cell>
          <cell r="J1728">
            <v>1464586746</v>
          </cell>
          <cell r="K1728" t="b">
            <v>0</v>
          </cell>
          <cell r="L1728">
            <v>19</v>
          </cell>
          <cell r="M1728" t="b">
            <v>0</v>
          </cell>
          <cell r="N1728" t="str">
            <v>technology/wearables</v>
          </cell>
          <cell r="O1728">
            <v>6</v>
          </cell>
          <cell r="P1728">
            <v>603.53</v>
          </cell>
        </row>
        <row r="1729">
          <cell r="B1729" t="str">
            <v>Lucky Tag: A Smart Dog Wearable That Cares (Canceled)</v>
          </cell>
          <cell r="C1729" t="str">
            <v>Your Dog's Best Friend.
Revolutionize the way you care about your pups and brings you peace of mind.</v>
          </cell>
          <cell r="D1729">
            <v>40000</v>
          </cell>
          <cell r="E1729">
            <v>6130</v>
          </cell>
          <cell r="F1729" t="str">
            <v>canceled</v>
          </cell>
          <cell r="G1729" t="str">
            <v>US</v>
          </cell>
          <cell r="H1729" t="str">
            <v>USD</v>
          </cell>
          <cell r="I1729">
            <v>1420938172</v>
          </cell>
          <cell r="J1729">
            <v>1418346172</v>
          </cell>
          <cell r="K1729" t="b">
            <v>0</v>
          </cell>
          <cell r="L1729">
            <v>135</v>
          </cell>
          <cell r="M1729" t="b">
            <v>0</v>
          </cell>
          <cell r="N1729" t="str">
            <v>technology/wearables</v>
          </cell>
          <cell r="O1729">
            <v>15</v>
          </cell>
          <cell r="P1729">
            <v>45.41</v>
          </cell>
        </row>
        <row r="1730">
          <cell r="B1730" t="str">
            <v>Pixel Shades by R A V E Z (Canceled)</v>
          </cell>
          <cell r="C1730" t="str">
            <v>Stand out at festivals, get people talking and support our latest campaign to augment your style with the latest LED technology.</v>
          </cell>
          <cell r="D1730">
            <v>5800</v>
          </cell>
          <cell r="E1730">
            <v>876</v>
          </cell>
          <cell r="F1730" t="str">
            <v>canceled</v>
          </cell>
          <cell r="G1730" t="str">
            <v>GB</v>
          </cell>
          <cell r="H1730" t="str">
            <v>GBP</v>
          </cell>
          <cell r="I1730">
            <v>1405094400</v>
          </cell>
          <cell r="J1730">
            <v>1403810965</v>
          </cell>
          <cell r="K1730" t="b">
            <v>0</v>
          </cell>
          <cell r="L1730">
            <v>9</v>
          </cell>
          <cell r="M1730" t="b">
            <v>0</v>
          </cell>
          <cell r="N1730" t="str">
            <v>technology/wearables</v>
          </cell>
          <cell r="O1730">
            <v>15</v>
          </cell>
          <cell r="P1730">
            <v>97.33</v>
          </cell>
        </row>
        <row r="1731">
          <cell r="B1731" t="str">
            <v>A wearable for elderly that detects falls and sends alerts (Canceled)</v>
          </cell>
          <cell r="C1731" t="str">
            <v>Falls are the main cause of injury to elderly. Our wearable detects falls, sends notifications and streams health data in real time.</v>
          </cell>
          <cell r="D1731">
            <v>100000</v>
          </cell>
          <cell r="E1731">
            <v>503</v>
          </cell>
          <cell r="F1731" t="str">
            <v>canceled</v>
          </cell>
          <cell r="G1731" t="str">
            <v>NL</v>
          </cell>
          <cell r="H1731" t="str">
            <v>EUR</v>
          </cell>
          <cell r="I1731">
            <v>1483138800</v>
          </cell>
          <cell r="J1731">
            <v>1480610046</v>
          </cell>
          <cell r="K1731" t="b">
            <v>0</v>
          </cell>
          <cell r="L1731">
            <v>3</v>
          </cell>
          <cell r="M1731" t="b">
            <v>0</v>
          </cell>
          <cell r="N1731" t="str">
            <v>technology/wearables</v>
          </cell>
          <cell r="O1731">
            <v>1</v>
          </cell>
          <cell r="P1731">
            <v>167.67</v>
          </cell>
        </row>
        <row r="1732">
          <cell r="B1732" t="str">
            <v>Fashion Forward Headphones &amp; Membership Platform (Canceled)</v>
          </cell>
          <cell r="C1732" t="str">
            <v>Experience true sound quality and a membership platform that puts you in control of future headphones, features, design and prices.</v>
          </cell>
          <cell r="D1732">
            <v>462000</v>
          </cell>
          <cell r="E1732">
            <v>6019</v>
          </cell>
          <cell r="F1732" t="str">
            <v>canceled</v>
          </cell>
          <cell r="G1732" t="str">
            <v>SE</v>
          </cell>
          <cell r="H1732" t="str">
            <v>SEK</v>
          </cell>
          <cell r="I1732">
            <v>1482515937</v>
          </cell>
          <cell r="J1732">
            <v>1479923937</v>
          </cell>
          <cell r="K1732" t="b">
            <v>0</v>
          </cell>
          <cell r="L1732">
            <v>7</v>
          </cell>
          <cell r="M1732" t="b">
            <v>0</v>
          </cell>
          <cell r="N1732" t="str">
            <v>technology/wearables</v>
          </cell>
          <cell r="O1732">
            <v>1</v>
          </cell>
          <cell r="P1732">
            <v>859.86</v>
          </cell>
        </row>
        <row r="1733">
          <cell r="B1733" t="str">
            <v>Invisible Reins - Let your children roam free (Canceled)</v>
          </cell>
          <cell r="C1733" t="str">
            <v>Invisible Reins - A Bluetooth innovation that links your child to your smart phone via an app. A safe zone can be set from 1-30 metres.</v>
          </cell>
          <cell r="D1733">
            <v>35000</v>
          </cell>
          <cell r="E1733">
            <v>106</v>
          </cell>
          <cell r="F1733" t="str">
            <v>canceled</v>
          </cell>
          <cell r="G1733" t="str">
            <v>GB</v>
          </cell>
          <cell r="H1733" t="str">
            <v>GBP</v>
          </cell>
          <cell r="I1733">
            <v>1432223125</v>
          </cell>
          <cell r="J1733">
            <v>1429631125</v>
          </cell>
          <cell r="K1733" t="b">
            <v>0</v>
          </cell>
          <cell r="L1733">
            <v>4</v>
          </cell>
          <cell r="M1733" t="b">
            <v>0</v>
          </cell>
          <cell r="N1733" t="str">
            <v>technology/wearables</v>
          </cell>
          <cell r="O1733">
            <v>0</v>
          </cell>
          <cell r="P1733">
            <v>26.5</v>
          </cell>
        </row>
        <row r="1734">
          <cell r="B1734" t="str">
            <v>PIGGYBACK Earbuds Designed for Sharing! (Canceled)</v>
          </cell>
          <cell r="C1734" t="str">
            <v>High quality earbuds with a built-in splitter. Share with more than one friend. Music, movies, conversations. Any audio, any device!</v>
          </cell>
          <cell r="D1734">
            <v>15000</v>
          </cell>
          <cell r="E1734">
            <v>1332</v>
          </cell>
          <cell r="F1734" t="str">
            <v>canceled</v>
          </cell>
          <cell r="G1734" t="str">
            <v>US</v>
          </cell>
          <cell r="H1734" t="str">
            <v>USD</v>
          </cell>
          <cell r="I1734">
            <v>1461653700</v>
          </cell>
          <cell r="J1734">
            <v>1458665146</v>
          </cell>
          <cell r="K1734" t="b">
            <v>0</v>
          </cell>
          <cell r="L1734">
            <v>44</v>
          </cell>
          <cell r="M1734" t="b">
            <v>0</v>
          </cell>
          <cell r="N1734" t="str">
            <v>technology/wearables</v>
          </cell>
          <cell r="O1734">
            <v>9</v>
          </cell>
          <cell r="P1734">
            <v>30.27</v>
          </cell>
        </row>
        <row r="1735">
          <cell r="B1735" t="str">
            <v>Sunclipse Shadow â€¢ It's your skin, protect it (Canceled)</v>
          </cell>
          <cell r="C1735" t="str">
            <v>Monitor your actual UV exposure in real time and get notified when it's time to get out of the sun or when to reapply your sunscreen</v>
          </cell>
          <cell r="D1735">
            <v>50000</v>
          </cell>
          <cell r="E1735">
            <v>4920</v>
          </cell>
          <cell r="F1735" t="str">
            <v>canceled</v>
          </cell>
          <cell r="G1735" t="str">
            <v>US</v>
          </cell>
          <cell r="H1735" t="str">
            <v>USD</v>
          </cell>
          <cell r="I1735">
            <v>1476371552</v>
          </cell>
          <cell r="J1735">
            <v>1473779552</v>
          </cell>
          <cell r="K1735" t="b">
            <v>0</v>
          </cell>
          <cell r="L1735">
            <v>90</v>
          </cell>
          <cell r="M1735" t="b">
            <v>0</v>
          </cell>
          <cell r="N1735" t="str">
            <v>technology/wearables</v>
          </cell>
          <cell r="O1735">
            <v>10</v>
          </cell>
          <cell r="P1735">
            <v>54.67</v>
          </cell>
        </row>
        <row r="1736">
          <cell r="B1736" t="str">
            <v>Solar PowerCap USB Cell Phone Charging Hats (Canceled)</v>
          </cell>
          <cell r="C1736" t="str">
            <v>The PowerCap is a device able to charge most mobile devices, and contains a battery for situations when the sun just isn't enough.</v>
          </cell>
          <cell r="D1736">
            <v>20000</v>
          </cell>
          <cell r="E1736">
            <v>486</v>
          </cell>
          <cell r="F1736" t="str">
            <v>canceled</v>
          </cell>
          <cell r="G1736" t="str">
            <v>US</v>
          </cell>
          <cell r="H1736" t="str">
            <v>USD</v>
          </cell>
          <cell r="I1736">
            <v>1483063435</v>
          </cell>
          <cell r="J1736">
            <v>1480471435</v>
          </cell>
          <cell r="K1736" t="b">
            <v>0</v>
          </cell>
          <cell r="L1736">
            <v>8</v>
          </cell>
          <cell r="M1736" t="b">
            <v>0</v>
          </cell>
          <cell r="N1736" t="str">
            <v>technology/wearables</v>
          </cell>
          <cell r="O1736">
            <v>2</v>
          </cell>
          <cell r="P1736">
            <v>60.75</v>
          </cell>
        </row>
        <row r="1737">
          <cell r="B1737" t="str">
            <v>Fitness, Boxing and Sports Wearable Sensor Technology</v>
          </cell>
          <cell r="C1737" t="str">
            <v>StrikeTec will revolutionize both the boxing scene and fitness industry by allowing you to track the progress of hand speed and force.</v>
          </cell>
          <cell r="D1737">
            <v>100000</v>
          </cell>
          <cell r="E1737">
            <v>1130</v>
          </cell>
          <cell r="F1737" t="str">
            <v>canceled</v>
          </cell>
          <cell r="G1737" t="str">
            <v>US</v>
          </cell>
          <cell r="H1737" t="str">
            <v>USD</v>
          </cell>
          <cell r="I1737">
            <v>1421348428</v>
          </cell>
          <cell r="J1737">
            <v>1417460428</v>
          </cell>
          <cell r="K1737" t="b">
            <v>0</v>
          </cell>
          <cell r="L1737">
            <v>11</v>
          </cell>
          <cell r="M1737" t="b">
            <v>0</v>
          </cell>
          <cell r="N1737" t="str">
            <v>technology/wearables</v>
          </cell>
          <cell r="O1737">
            <v>1</v>
          </cell>
          <cell r="P1737">
            <v>102.73</v>
          </cell>
        </row>
        <row r="1738">
          <cell r="B1738" t="str">
            <v>CyClip - The Handlebar Adapter for Apple Watch (Canceled)</v>
          </cell>
          <cell r="C1738" t="str">
            <v>CyClip is a way to mount the Apple Watch to your handlebars; ideal for navigation, notifications, and music control on the fly.</v>
          </cell>
          <cell r="D1738">
            <v>48000</v>
          </cell>
          <cell r="E1738">
            <v>1705</v>
          </cell>
          <cell r="F1738" t="str">
            <v>canceled</v>
          </cell>
          <cell r="G1738" t="str">
            <v>US</v>
          </cell>
          <cell r="H1738" t="str">
            <v>USD</v>
          </cell>
          <cell r="I1738">
            <v>1432916235</v>
          </cell>
          <cell r="J1738">
            <v>1430324235</v>
          </cell>
          <cell r="K1738" t="b">
            <v>0</v>
          </cell>
          <cell r="L1738">
            <v>41</v>
          </cell>
          <cell r="M1738" t="b">
            <v>0</v>
          </cell>
          <cell r="N1738" t="str">
            <v>technology/wearables</v>
          </cell>
          <cell r="O1738">
            <v>4</v>
          </cell>
          <cell r="P1738">
            <v>41.59</v>
          </cell>
        </row>
        <row r="1739">
          <cell r="B1739" t="str">
            <v>Hydrate Edge | Hydration Monitoring Wearable (Canceled)</v>
          </cell>
          <cell r="C1739" t="str">
            <v>Hydrate Edge is the first wearable that provides real-time, continuous hydration feedback. This is the new hydration gold standard.</v>
          </cell>
          <cell r="D1739">
            <v>75000</v>
          </cell>
          <cell r="E1739">
            <v>1748</v>
          </cell>
          <cell r="F1739" t="str">
            <v>canceled</v>
          </cell>
          <cell r="G1739" t="str">
            <v>US</v>
          </cell>
          <cell r="H1739" t="str">
            <v>USD</v>
          </cell>
          <cell r="I1739">
            <v>1476458734</v>
          </cell>
          <cell r="J1739">
            <v>1472570734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technology/wearables</v>
          </cell>
          <cell r="O1739">
            <v>2</v>
          </cell>
          <cell r="P1739">
            <v>116.53</v>
          </cell>
        </row>
        <row r="1740">
          <cell r="B1740" t="str">
            <v>Xtnd: Use your cell phone, tablet, or camera hands free</v>
          </cell>
          <cell r="C1740" t="str">
            <v>Xtnd is a hands free multifunctional device for your tablet, cell phone, &amp; camera. It's also a convenient backpack for storage.</v>
          </cell>
          <cell r="D1740">
            <v>50000</v>
          </cell>
          <cell r="E1740">
            <v>408</v>
          </cell>
          <cell r="F1740" t="str">
            <v>canceled</v>
          </cell>
          <cell r="G1740" t="str">
            <v>US</v>
          </cell>
          <cell r="H1740" t="str">
            <v>USD</v>
          </cell>
          <cell r="I1740">
            <v>1417501145</v>
          </cell>
          <cell r="J1740">
            <v>1414041545</v>
          </cell>
          <cell r="K1740" t="b">
            <v>0</v>
          </cell>
          <cell r="L1740">
            <v>9</v>
          </cell>
          <cell r="M1740" t="b">
            <v>0</v>
          </cell>
          <cell r="N1740" t="str">
            <v>technology/wearables</v>
          </cell>
          <cell r="O1740">
            <v>1</v>
          </cell>
          <cell r="P1740">
            <v>45.33</v>
          </cell>
        </row>
        <row r="1741">
          <cell r="B1741" t="str">
            <v>The 3G Smartwatch for Kids that Encourages Outdoor Play</v>
          </cell>
          <cell r="C1741" t="str">
            <v>Outdoor play is essential. Wanderwatch helps to make it fun and safe! Fun for kids, great for parents. Time to Play!</v>
          </cell>
          <cell r="D1741">
            <v>35000</v>
          </cell>
          <cell r="E1741">
            <v>7873</v>
          </cell>
          <cell r="F1741" t="str">
            <v>canceled</v>
          </cell>
          <cell r="G1741" t="str">
            <v>US</v>
          </cell>
          <cell r="H1741" t="str">
            <v>USD</v>
          </cell>
          <cell r="I1741">
            <v>1467432000</v>
          </cell>
          <cell r="J1741">
            <v>1464763109</v>
          </cell>
          <cell r="K1741" t="b">
            <v>0</v>
          </cell>
          <cell r="L1741">
            <v>50</v>
          </cell>
          <cell r="M1741" t="b">
            <v>0</v>
          </cell>
          <cell r="N1741" t="str">
            <v>technology/wearables</v>
          </cell>
          <cell r="O1741">
            <v>22</v>
          </cell>
          <cell r="P1741">
            <v>157.46</v>
          </cell>
        </row>
        <row r="1742">
          <cell r="B1742" t="str">
            <v>WORLD'S BEST BATTERY BACKUP: EXO WEARABLE POWER! (Canceled)</v>
          </cell>
          <cell r="C1742" t="str">
            <v>The World's First Wearable Battery Backup - wireless, modular, flexible, and ultra-lightweight! Click, charge, go!!!</v>
          </cell>
          <cell r="D1742">
            <v>250000</v>
          </cell>
          <cell r="E1742">
            <v>3417</v>
          </cell>
          <cell r="F1742" t="str">
            <v>canceled</v>
          </cell>
          <cell r="G1742" t="str">
            <v>US</v>
          </cell>
          <cell r="H1742" t="str">
            <v>USD</v>
          </cell>
          <cell r="I1742">
            <v>1471435554</v>
          </cell>
          <cell r="J1742">
            <v>1468843554</v>
          </cell>
          <cell r="K1742" t="b">
            <v>0</v>
          </cell>
          <cell r="L1742">
            <v>34</v>
          </cell>
          <cell r="M1742" t="b">
            <v>0</v>
          </cell>
          <cell r="N1742" t="str">
            <v>technology/wearables</v>
          </cell>
          <cell r="O1742">
            <v>1</v>
          </cell>
          <cell r="P1742">
            <v>100.5</v>
          </cell>
        </row>
        <row r="1743">
          <cell r="B1743" t="str">
            <v>Belt with Legs Invention (Canceled)</v>
          </cell>
          <cell r="C1743" t="str">
            <v>Long bus queue and no seats around? This light weight seating device can be worn anywhere and at anytime! Belt that converts into seat.</v>
          </cell>
          <cell r="D1743">
            <v>10115</v>
          </cell>
          <cell r="E1743">
            <v>0</v>
          </cell>
          <cell r="F1743" t="str">
            <v>canceled</v>
          </cell>
          <cell r="G1743" t="str">
            <v>CH</v>
          </cell>
          <cell r="H1743" t="str">
            <v>CHF</v>
          </cell>
          <cell r="I1743">
            <v>1485480408</v>
          </cell>
          <cell r="J1743">
            <v>1482888408</v>
          </cell>
          <cell r="K1743" t="b">
            <v>0</v>
          </cell>
          <cell r="L1743">
            <v>0</v>
          </cell>
          <cell r="M1743" t="b">
            <v>0</v>
          </cell>
          <cell r="N1743" t="str">
            <v>technology/wearables</v>
          </cell>
          <cell r="O1743">
            <v>0</v>
          </cell>
          <cell r="P1743">
            <v>0</v>
          </cell>
        </row>
        <row r="1744">
          <cell r="B1744" t="str">
            <v>Bio Hazard Suit for Everyman (Canceled)</v>
          </cell>
          <cell r="C1744" t="str">
            <v>Im in the process of creating a biohazard suit that can be worn like an extra layer, unlike these bulky units that are currently in use</v>
          </cell>
          <cell r="D1744">
            <v>2500</v>
          </cell>
          <cell r="E1744">
            <v>0</v>
          </cell>
          <cell r="F1744" t="str">
            <v>canceled</v>
          </cell>
          <cell r="G1744" t="str">
            <v>AU</v>
          </cell>
          <cell r="H1744" t="str">
            <v>AUD</v>
          </cell>
          <cell r="I1744">
            <v>1405478025</v>
          </cell>
          <cell r="J1744">
            <v>1402886025</v>
          </cell>
          <cell r="K1744" t="b">
            <v>0</v>
          </cell>
          <cell r="L1744">
            <v>0</v>
          </cell>
          <cell r="M1744" t="b">
            <v>0</v>
          </cell>
          <cell r="N1744" t="str">
            <v>technology/wearables</v>
          </cell>
          <cell r="O1744">
            <v>0</v>
          </cell>
          <cell r="P1744">
            <v>0</v>
          </cell>
        </row>
        <row r="1745">
          <cell r="B1745" t="str">
            <v>My TUSK â„¢ (Telephone Utility Support Kit!) (Canceled)</v>
          </cell>
          <cell r="C1745" t="str">
            <v>A wearable device that allows you to dock and operate your phone hands-free anywhere and everywhere!</v>
          </cell>
          <cell r="D1745">
            <v>133000</v>
          </cell>
          <cell r="E1745">
            <v>14303</v>
          </cell>
          <cell r="F1745" t="str">
            <v>canceled</v>
          </cell>
          <cell r="G1745" t="str">
            <v>US</v>
          </cell>
          <cell r="H1745" t="str">
            <v>USD</v>
          </cell>
          <cell r="I1745">
            <v>1457721287</v>
          </cell>
          <cell r="J1745">
            <v>1455129287</v>
          </cell>
          <cell r="K1745" t="b">
            <v>0</v>
          </cell>
          <cell r="L1745">
            <v>276</v>
          </cell>
          <cell r="M1745" t="b">
            <v>0</v>
          </cell>
          <cell r="N1745" t="str">
            <v>technology/wearables</v>
          </cell>
          <cell r="O1745">
            <v>11</v>
          </cell>
          <cell r="P1745">
            <v>51.82</v>
          </cell>
        </row>
        <row r="1746">
          <cell r="B1746" t="str">
            <v>UB Fit (Canceled)</v>
          </cell>
          <cell r="C1746" t="str">
            <v>Dial up your performance with UB Fit: 1st wearable resistance technology that allows you to tone muscles while doing a cardio workout</v>
          </cell>
          <cell r="D1746">
            <v>25000</v>
          </cell>
          <cell r="E1746">
            <v>4940</v>
          </cell>
          <cell r="F1746" t="str">
            <v>canceled</v>
          </cell>
          <cell r="G1746" t="str">
            <v>US</v>
          </cell>
          <cell r="H1746" t="str">
            <v>USD</v>
          </cell>
          <cell r="I1746">
            <v>1449354502</v>
          </cell>
          <cell r="J1746">
            <v>1446762502</v>
          </cell>
          <cell r="K1746" t="b">
            <v>0</v>
          </cell>
          <cell r="L1746">
            <v>16</v>
          </cell>
          <cell r="M1746" t="b">
            <v>0</v>
          </cell>
          <cell r="N1746" t="str">
            <v>technology/wearables</v>
          </cell>
          <cell r="O1746">
            <v>20</v>
          </cell>
          <cell r="P1746">
            <v>308.75</v>
          </cell>
        </row>
        <row r="1747">
          <cell r="B1747" t="str">
            <v>Jumpy, The World First Edutainment Smartwatch For Kids</v>
          </cell>
          <cell r="C1747" t="str">
            <v>JUMPY, a cool smart watch with open platform SDK brings limitless edutainment to kids' wrist and encourages parent-child interaction.</v>
          </cell>
          <cell r="D1747">
            <v>100000</v>
          </cell>
          <cell r="E1747">
            <v>84947</v>
          </cell>
          <cell r="F1747" t="str">
            <v>canceled</v>
          </cell>
          <cell r="G1747" t="str">
            <v>US</v>
          </cell>
          <cell r="H1747" t="str">
            <v>USD</v>
          </cell>
          <cell r="I1747">
            <v>1418849028</v>
          </cell>
          <cell r="J1747">
            <v>1415825028</v>
          </cell>
          <cell r="K1747" t="b">
            <v>0</v>
          </cell>
          <cell r="L1747">
            <v>224</v>
          </cell>
          <cell r="M1747" t="b">
            <v>0</v>
          </cell>
          <cell r="N1747" t="str">
            <v>technology/wearables</v>
          </cell>
          <cell r="O1747">
            <v>85</v>
          </cell>
          <cell r="P1747">
            <v>379.23</v>
          </cell>
        </row>
        <row r="1748">
          <cell r="B1748" t="str">
            <v>Ripple: World's Most Dependable Safety Device (Canceled)</v>
          </cell>
          <cell r="C1748" t="str">
            <v>Discreet safety device connects you to a dedicated 24/7 monitoring team, keeping you safe anywhere in the United States</v>
          </cell>
          <cell r="D1748">
            <v>50000</v>
          </cell>
          <cell r="E1748">
            <v>24691</v>
          </cell>
          <cell r="F1748" t="str">
            <v>canceled</v>
          </cell>
          <cell r="G1748" t="str">
            <v>US</v>
          </cell>
          <cell r="H1748" t="str">
            <v>USD</v>
          </cell>
          <cell r="I1748">
            <v>1488549079</v>
          </cell>
          <cell r="J1748">
            <v>1485957079</v>
          </cell>
          <cell r="K1748" t="b">
            <v>0</v>
          </cell>
          <cell r="L1748">
            <v>140</v>
          </cell>
          <cell r="M1748" t="b">
            <v>0</v>
          </cell>
          <cell r="N1748" t="str">
            <v>technology/wearables</v>
          </cell>
          <cell r="O1748">
            <v>49</v>
          </cell>
          <cell r="P1748">
            <v>176.36</v>
          </cell>
        </row>
        <row r="1749">
          <cell r="B1749" t="str">
            <v>A New Case In Town | HAND Liberation | HANDL (Canceled)</v>
          </cell>
          <cell r="C1749" t="str">
            <v>HandL makes your phone feel like an organic extension of your hand. Elastic and brace system supports your device with just two fingers</v>
          </cell>
          <cell r="D1749">
            <v>30000</v>
          </cell>
          <cell r="E1749">
            <v>991</v>
          </cell>
          <cell r="F1749" t="str">
            <v>canceled</v>
          </cell>
          <cell r="G1749" t="str">
            <v>US</v>
          </cell>
          <cell r="H1749" t="str">
            <v>USD</v>
          </cell>
          <cell r="I1749">
            <v>1438543033</v>
          </cell>
          <cell r="J1749">
            <v>1435951033</v>
          </cell>
          <cell r="K1749" t="b">
            <v>0</v>
          </cell>
          <cell r="L1749">
            <v>15</v>
          </cell>
          <cell r="M1749" t="b">
            <v>0</v>
          </cell>
          <cell r="N1749" t="str">
            <v>technology/wearables</v>
          </cell>
          <cell r="O1749">
            <v>3</v>
          </cell>
          <cell r="P1749">
            <v>66.069999999999993</v>
          </cell>
        </row>
        <row r="1750">
          <cell r="B1750" t="str">
            <v>Linkoo (Canceled)</v>
          </cell>
          <cell r="C1750" t="str">
            <v>World's Smallest customizable Phone &amp; GPS Watch for kids !</v>
          </cell>
          <cell r="D1750">
            <v>50000</v>
          </cell>
          <cell r="E1750">
            <v>3317</v>
          </cell>
          <cell r="F1750" t="str">
            <v>canceled</v>
          </cell>
          <cell r="G1750" t="str">
            <v>US</v>
          </cell>
          <cell r="H1750" t="str">
            <v>USD</v>
          </cell>
          <cell r="I1750">
            <v>1418056315</v>
          </cell>
          <cell r="J1750">
            <v>1414164715</v>
          </cell>
          <cell r="K1750" t="b">
            <v>0</v>
          </cell>
          <cell r="L1750">
            <v>37</v>
          </cell>
          <cell r="M1750" t="b">
            <v>0</v>
          </cell>
          <cell r="N1750" t="str">
            <v>technology/wearables</v>
          </cell>
          <cell r="O1750">
            <v>7</v>
          </cell>
          <cell r="P1750">
            <v>89.65</v>
          </cell>
        </row>
        <row r="1751">
          <cell r="B1751" t="str">
            <v>Glass Designs (Canceled)</v>
          </cell>
          <cell r="C1751" t="str">
            <v>I would like to make nicer, more stylish looking frames for the Google Glass using 3D printing technology.</v>
          </cell>
          <cell r="D1751">
            <v>1680</v>
          </cell>
          <cell r="E1751">
            <v>0</v>
          </cell>
          <cell r="F1751" t="str">
            <v>canceled</v>
          </cell>
          <cell r="G1751" t="str">
            <v>US</v>
          </cell>
          <cell r="H1751" t="str">
            <v>USD</v>
          </cell>
          <cell r="I1751">
            <v>1408112253</v>
          </cell>
          <cell r="J1751">
            <v>1405520253</v>
          </cell>
          <cell r="K1751" t="b">
            <v>0</v>
          </cell>
          <cell r="L1751">
            <v>0</v>
          </cell>
          <cell r="M1751" t="b">
            <v>0</v>
          </cell>
          <cell r="N1751" t="str">
            <v>technology/wearables</v>
          </cell>
          <cell r="O1751">
            <v>0</v>
          </cell>
          <cell r="P1751">
            <v>0</v>
          </cell>
        </row>
        <row r="1752">
          <cell r="B1752" t="str">
            <v>BRILLAR: World's First Kids' Smart Wearable Companion.</v>
          </cell>
          <cell r="C1752" t="str">
            <v>BRILLAR: Your Kids Ultimate Wearable Companion. Educates, Rewards, Entertains, Calls, Motivates, Messages + Tracks Location &amp; Steps.</v>
          </cell>
          <cell r="D1752">
            <v>25000</v>
          </cell>
          <cell r="E1752">
            <v>17590</v>
          </cell>
          <cell r="F1752" t="str">
            <v>canceled</v>
          </cell>
          <cell r="G1752" t="str">
            <v>GB</v>
          </cell>
          <cell r="H1752" t="str">
            <v>GBP</v>
          </cell>
          <cell r="I1752">
            <v>1475333917</v>
          </cell>
          <cell r="J1752">
            <v>1472569117</v>
          </cell>
          <cell r="K1752" t="b">
            <v>0</v>
          </cell>
          <cell r="L1752">
            <v>46</v>
          </cell>
          <cell r="M1752" t="b">
            <v>0</v>
          </cell>
          <cell r="N1752" t="str">
            <v>technology/wearables</v>
          </cell>
          <cell r="O1752">
            <v>70</v>
          </cell>
          <cell r="P1752">
            <v>382.39</v>
          </cell>
        </row>
        <row r="1753">
          <cell r="B1753" t="str">
            <v>Vuzion: An Actual Overlaid Heads Up Display Wearable</v>
          </cell>
          <cell r="C1753" t="str">
            <v>Method50 aims to prototype a revolutionary true heads up display to create a new way of living in, playing in, and viewing the world.</v>
          </cell>
          <cell r="D1753">
            <v>50000</v>
          </cell>
          <cell r="E1753">
            <v>100</v>
          </cell>
          <cell r="F1753" t="str">
            <v>canceled</v>
          </cell>
          <cell r="G1753" t="str">
            <v>US</v>
          </cell>
          <cell r="H1753" t="str">
            <v>USD</v>
          </cell>
          <cell r="I1753">
            <v>1437161739</v>
          </cell>
          <cell r="J1753">
            <v>1434569739</v>
          </cell>
          <cell r="K1753" t="b">
            <v>0</v>
          </cell>
          <cell r="L1753">
            <v>1</v>
          </cell>
          <cell r="M1753" t="b">
            <v>0</v>
          </cell>
          <cell r="N1753" t="str">
            <v>technology/wearables</v>
          </cell>
          <cell r="O1753">
            <v>0</v>
          </cell>
          <cell r="P1753">
            <v>100</v>
          </cell>
        </row>
        <row r="1754">
          <cell r="B1754" t="str">
            <v>Sleepman: The First Sleep Enhancement &amp; Fatigue Alert Device</v>
          </cell>
          <cell r="C1754" t="str">
            <v>Sleepman is a bio-signal monitoring wristwatch featuring smart alarm with the unique sleep enhancement and fatigue detection options!</v>
          </cell>
          <cell r="D1754">
            <v>50000</v>
          </cell>
          <cell r="E1754">
            <v>51149</v>
          </cell>
          <cell r="F1754" t="str">
            <v>canceled</v>
          </cell>
          <cell r="G1754" t="str">
            <v>US</v>
          </cell>
          <cell r="H1754" t="str">
            <v>USD</v>
          </cell>
          <cell r="I1754">
            <v>1471579140</v>
          </cell>
          <cell r="J1754">
            <v>1466512683</v>
          </cell>
          <cell r="K1754" t="b">
            <v>0</v>
          </cell>
          <cell r="L1754">
            <v>323</v>
          </cell>
          <cell r="M1754" t="b">
            <v>0</v>
          </cell>
          <cell r="N1754" t="str">
            <v>technology/wearables</v>
          </cell>
          <cell r="O1754">
            <v>102</v>
          </cell>
          <cell r="P1754">
            <v>158.36000000000001</v>
          </cell>
        </row>
        <row r="1755">
          <cell r="B1755" t="str">
            <v>Launch a TARDIS into SPACE!</v>
          </cell>
          <cell r="C1755" t="str">
            <v>I'll be launching a small model TARDIS into (near) SPACE and filming the ascension and descension as a mini-documentary for YouTube.</v>
          </cell>
          <cell r="D1755">
            <v>500</v>
          </cell>
          <cell r="E1755">
            <v>3307</v>
          </cell>
          <cell r="F1755" t="str">
            <v>successful</v>
          </cell>
          <cell r="G1755" t="str">
            <v>US</v>
          </cell>
          <cell r="H1755" t="str">
            <v>USD</v>
          </cell>
          <cell r="I1755">
            <v>1347508740</v>
          </cell>
          <cell r="J1755">
            <v>1346276349</v>
          </cell>
          <cell r="K1755" t="b">
            <v>1</v>
          </cell>
          <cell r="L1755">
            <v>151</v>
          </cell>
          <cell r="M1755" t="b">
            <v>1</v>
          </cell>
          <cell r="N1755" t="str">
            <v>technology/space exploration</v>
          </cell>
          <cell r="O1755">
            <v>661</v>
          </cell>
          <cell r="P1755">
            <v>21.9</v>
          </cell>
        </row>
        <row r="1756">
          <cell r="B1756" t="str">
            <v>Historic Robotic Spacecraft Poster Series</v>
          </cell>
          <cell r="C1756" t="str">
            <v>Three screen-printed posters celebrating the most popular and most notable interplanetary robotic space missions.</v>
          </cell>
          <cell r="D1756">
            <v>12000</v>
          </cell>
          <cell r="E1756">
            <v>39131</v>
          </cell>
          <cell r="F1756" t="str">
            <v>successful</v>
          </cell>
          <cell r="G1756" t="str">
            <v>US</v>
          </cell>
          <cell r="H1756" t="str">
            <v>USD</v>
          </cell>
          <cell r="I1756">
            <v>1415827200</v>
          </cell>
          <cell r="J1756">
            <v>1412358968</v>
          </cell>
          <cell r="K1756" t="b">
            <v>1</v>
          </cell>
          <cell r="L1756">
            <v>489</v>
          </cell>
          <cell r="M1756" t="b">
            <v>1</v>
          </cell>
          <cell r="N1756" t="str">
            <v>technology/space exploration</v>
          </cell>
          <cell r="O1756">
            <v>326</v>
          </cell>
          <cell r="P1756">
            <v>80.02</v>
          </cell>
        </row>
        <row r="1757">
          <cell r="B1757" t="str">
            <v>Manned Mock Mars Mission</v>
          </cell>
          <cell r="C1757" t="str">
            <v>I will be building a mock space station and simulate living on Mars for two weeks.</v>
          </cell>
          <cell r="D1757">
            <v>1750</v>
          </cell>
          <cell r="E1757">
            <v>1776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1387835654</v>
          </cell>
          <cell r="J1757">
            <v>1386626054</v>
          </cell>
          <cell r="K1757" t="b">
            <v>1</v>
          </cell>
          <cell r="L1757">
            <v>50</v>
          </cell>
          <cell r="M1757" t="b">
            <v>1</v>
          </cell>
          <cell r="N1757" t="str">
            <v>technology/space exploration</v>
          </cell>
          <cell r="O1757">
            <v>101</v>
          </cell>
          <cell r="P1757">
            <v>35.520000000000003</v>
          </cell>
        </row>
        <row r="1758">
          <cell r="B1758" t="str">
            <v>Hermes Spacecraft</v>
          </cell>
          <cell r="C1758" t="str">
            <v>We're building a full size rocket motor for our Hermes Spacecraft.  Help us Kickstart the next generation of space travel!</v>
          </cell>
          <cell r="D1758">
            <v>20000</v>
          </cell>
          <cell r="E1758">
            <v>20843.599999999999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1335662023</v>
          </cell>
          <cell r="J1758">
            <v>1333070023</v>
          </cell>
          <cell r="K1758" t="b">
            <v>1</v>
          </cell>
          <cell r="L1758">
            <v>321</v>
          </cell>
          <cell r="M1758" t="b">
            <v>1</v>
          </cell>
          <cell r="N1758" t="str">
            <v>technology/space exploration</v>
          </cell>
          <cell r="O1758">
            <v>104</v>
          </cell>
          <cell r="P1758">
            <v>64.930000000000007</v>
          </cell>
        </row>
        <row r="1759">
          <cell r="B1759" t="str">
            <v>The most mysterious star in the Galaxy</v>
          </cell>
          <cell r="C1759" t="str">
            <v>Help astronomers get the data they need to unravel one of the biggest mysteries of all time, KIC 8462852 --- Whereâ€™s the Flux?</v>
          </cell>
          <cell r="D1759">
            <v>100000</v>
          </cell>
          <cell r="E1759">
            <v>107421.57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1466168390</v>
          </cell>
          <cell r="J1759">
            <v>1463576390</v>
          </cell>
          <cell r="K1759" t="b">
            <v>1</v>
          </cell>
          <cell r="L1759">
            <v>1762</v>
          </cell>
          <cell r="M1759" t="b">
            <v>1</v>
          </cell>
          <cell r="N1759" t="str">
            <v>technology/space exploration</v>
          </cell>
          <cell r="O1759">
            <v>107</v>
          </cell>
          <cell r="P1759">
            <v>60.97</v>
          </cell>
        </row>
        <row r="1760">
          <cell r="B1760" t="str">
            <v>2000 Student Projects to the Edge of Space</v>
          </cell>
          <cell r="C1760" t="str">
            <v>PongSat 2 !!!!!
On September 27, 2014 we are going to send 2000 student projects to the edge of space.</v>
          </cell>
          <cell r="D1760">
            <v>11000</v>
          </cell>
          <cell r="E1760">
            <v>12106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1398791182</v>
          </cell>
          <cell r="J1760">
            <v>1396026382</v>
          </cell>
          <cell r="K1760" t="b">
            <v>1</v>
          </cell>
          <cell r="L1760">
            <v>385</v>
          </cell>
          <cell r="M1760" t="b">
            <v>1</v>
          </cell>
          <cell r="N1760" t="str">
            <v>technology/space exploration</v>
          </cell>
          <cell r="O1760">
            <v>110</v>
          </cell>
          <cell r="P1760">
            <v>31.44</v>
          </cell>
        </row>
        <row r="1761">
          <cell r="B1761" t="str">
            <v>Historic Robotic Spacecraft Poster Series Two</v>
          </cell>
          <cell r="C1761" t="str">
            <v>Chop Shopâ€™s second series of posters celebrating the most popular and most notable robotic space exploration missions.</v>
          </cell>
          <cell r="D1761">
            <v>8000</v>
          </cell>
          <cell r="E1761">
            <v>32616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1439344800</v>
          </cell>
          <cell r="J1761">
            <v>1435611572</v>
          </cell>
          <cell r="K1761" t="b">
            <v>1</v>
          </cell>
          <cell r="L1761">
            <v>398</v>
          </cell>
          <cell r="M1761" t="b">
            <v>1</v>
          </cell>
          <cell r="N1761" t="str">
            <v>technology/space exploration</v>
          </cell>
          <cell r="O1761">
            <v>408</v>
          </cell>
          <cell r="P1761">
            <v>81.95</v>
          </cell>
        </row>
        <row r="1762">
          <cell r="B1762" t="str">
            <v>Giant Leaps in Space Poster Series</v>
          </cell>
          <cell r="C1762" t="str">
            <v>Giant Leaps featuring the historic missions of human spaceflight is the third in our series of space exploration prints</v>
          </cell>
          <cell r="D1762">
            <v>8000</v>
          </cell>
          <cell r="E1762">
            <v>17914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1489536000</v>
          </cell>
          <cell r="J1762">
            <v>1485976468</v>
          </cell>
          <cell r="K1762" t="b">
            <v>1</v>
          </cell>
          <cell r="L1762">
            <v>304</v>
          </cell>
          <cell r="M1762" t="b">
            <v>1</v>
          </cell>
          <cell r="N1762" t="str">
            <v>technology/space exploration</v>
          </cell>
          <cell r="O1762">
            <v>224</v>
          </cell>
          <cell r="P1762">
            <v>58.93</v>
          </cell>
        </row>
        <row r="1763">
          <cell r="B1763" t="str">
            <v>ArduSat - Your Arduino Experiment in Space</v>
          </cell>
          <cell r="C1763" t="str">
            <v>We love Arduino and we love space exploration. So we decided to combine them and let people run their own space experiments!</v>
          </cell>
          <cell r="D1763">
            <v>35000</v>
          </cell>
          <cell r="E1763">
            <v>106330.39</v>
          </cell>
          <cell r="F1763" t="str">
            <v>successful</v>
          </cell>
          <cell r="G1763" t="str">
            <v>US</v>
          </cell>
          <cell r="H1763" t="str">
            <v>USD</v>
          </cell>
          <cell r="I1763">
            <v>1342330951</v>
          </cell>
          <cell r="J1763">
            <v>1339738951</v>
          </cell>
          <cell r="K1763" t="b">
            <v>1</v>
          </cell>
          <cell r="L1763">
            <v>676</v>
          </cell>
          <cell r="M1763" t="b">
            <v>1</v>
          </cell>
          <cell r="N1763" t="str">
            <v>technology/space exploration</v>
          </cell>
          <cell r="O1763">
            <v>304</v>
          </cell>
          <cell r="P1763">
            <v>157.29</v>
          </cell>
        </row>
        <row r="1764">
          <cell r="B1764" t="str">
            <v>Restore the Pluto Discovery Telescope</v>
          </cell>
          <cell r="C1764" t="str">
            <v>Preserve the telescope that Clyde Tombaugh used to discover Pluto for generations to come!</v>
          </cell>
          <cell r="D1764">
            <v>22765</v>
          </cell>
          <cell r="E1764">
            <v>32172.66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1471849140</v>
          </cell>
          <cell r="J1764">
            <v>1468444125</v>
          </cell>
          <cell r="K1764" t="b">
            <v>1</v>
          </cell>
          <cell r="L1764">
            <v>577</v>
          </cell>
          <cell r="M1764" t="b">
            <v>1</v>
          </cell>
          <cell r="N1764" t="str">
            <v>technology/space exploration</v>
          </cell>
          <cell r="O1764">
            <v>141</v>
          </cell>
          <cell r="P1764">
            <v>55.76</v>
          </cell>
        </row>
        <row r="1765">
          <cell r="B1765" t="str">
            <v>The Universe in a Sphere (Relaunch)</v>
          </cell>
          <cell r="C1765" t="str">
            <v>Laniakea is the name of the supercluster of galaxies we are part of.This tremendous structure of 380,000 Galaxies can now be yours! 39â‚¬</v>
          </cell>
          <cell r="D1765">
            <v>11000</v>
          </cell>
          <cell r="E1765">
            <v>306970</v>
          </cell>
          <cell r="F1765" t="str">
            <v>successful</v>
          </cell>
          <cell r="G1765" t="str">
            <v>DE</v>
          </cell>
          <cell r="H1765" t="str">
            <v>EUR</v>
          </cell>
          <cell r="I1765">
            <v>1483397940</v>
          </cell>
          <cell r="J1765">
            <v>1480493014</v>
          </cell>
          <cell r="K1765" t="b">
            <v>1</v>
          </cell>
          <cell r="L1765">
            <v>3663</v>
          </cell>
          <cell r="M1765" t="b">
            <v>1</v>
          </cell>
          <cell r="N1765" t="str">
            <v>technology/space exploration</v>
          </cell>
          <cell r="O1765">
            <v>2791</v>
          </cell>
          <cell r="P1765">
            <v>83.8</v>
          </cell>
        </row>
        <row r="1766">
          <cell r="B1766" t="str">
            <v>Starscraper: The Next Generation of Suborbital Rockets</v>
          </cell>
          <cell r="C1766" t="str">
            <v>What if we built a rocket that is better than a NASA or commercially available rocket? What if we did it with students?</v>
          </cell>
          <cell r="D1766">
            <v>10000</v>
          </cell>
          <cell r="E1766">
            <v>17176.13</v>
          </cell>
          <cell r="F1766" t="str">
            <v>successful</v>
          </cell>
          <cell r="G1766" t="str">
            <v>US</v>
          </cell>
          <cell r="H1766" t="str">
            <v>USD</v>
          </cell>
          <cell r="I1766">
            <v>1420773970</v>
          </cell>
          <cell r="J1766">
            <v>1418095570</v>
          </cell>
          <cell r="K1766" t="b">
            <v>1</v>
          </cell>
          <cell r="L1766">
            <v>294</v>
          </cell>
          <cell r="M1766" t="b">
            <v>1</v>
          </cell>
          <cell r="N1766" t="str">
            <v>technology/space exploration</v>
          </cell>
          <cell r="O1766">
            <v>172</v>
          </cell>
          <cell r="P1766">
            <v>58.42</v>
          </cell>
        </row>
        <row r="1767">
          <cell r="B1767" t="str">
            <v>Earth 360</v>
          </cell>
          <cell r="C1767" t="str">
            <v>Re-inventing the way we look at our planet by sending 5 cameras to near space to create the first 360 panoramic view of the earth.</v>
          </cell>
          <cell r="D1767">
            <v>7500</v>
          </cell>
          <cell r="E1767">
            <v>7576</v>
          </cell>
          <cell r="F1767" t="str">
            <v>successful</v>
          </cell>
          <cell r="G1767" t="str">
            <v>US</v>
          </cell>
          <cell r="H1767" t="str">
            <v>USD</v>
          </cell>
          <cell r="I1767">
            <v>1348256294</v>
          </cell>
          <cell r="J1767">
            <v>1345664294</v>
          </cell>
          <cell r="K1767" t="b">
            <v>1</v>
          </cell>
          <cell r="L1767">
            <v>28</v>
          </cell>
          <cell r="M1767" t="b">
            <v>1</v>
          </cell>
          <cell r="N1767" t="str">
            <v>technology/space exploration</v>
          </cell>
          <cell r="O1767">
            <v>101</v>
          </cell>
          <cell r="P1767">
            <v>270.57</v>
          </cell>
        </row>
        <row r="1768">
          <cell r="B1768" t="str">
            <v>Kansas City SSEP Mission 5 Rocket . . .3,2,1 . . Blast Off!</v>
          </cell>
          <cell r="C1768" t="str">
            <v>Middle-schoolers designed a microgravity experiment that's going to the ISS! Help us send them to the launch in Wallops Island, VA.</v>
          </cell>
          <cell r="D1768">
            <v>10500</v>
          </cell>
          <cell r="E1768">
            <v>10710</v>
          </cell>
          <cell r="F1768" t="str">
            <v>successful</v>
          </cell>
          <cell r="G1768" t="str">
            <v>US</v>
          </cell>
          <cell r="H1768" t="str">
            <v>USD</v>
          </cell>
          <cell r="I1768">
            <v>1398834000</v>
          </cell>
          <cell r="J1768">
            <v>1396371612</v>
          </cell>
          <cell r="K1768" t="b">
            <v>1</v>
          </cell>
          <cell r="L1768">
            <v>100</v>
          </cell>
          <cell r="M1768" t="b">
            <v>1</v>
          </cell>
          <cell r="N1768" t="str">
            <v>technology/space exploration</v>
          </cell>
          <cell r="O1768">
            <v>102</v>
          </cell>
          <cell r="P1768">
            <v>107.1</v>
          </cell>
        </row>
        <row r="1769">
          <cell r="B1769" t="str">
            <v>Action Man (GI Joe) Mission Mercury 10</v>
          </cell>
          <cell r="C1769" t="str">
            <v>Mission to launch a vintage Action Man and Space Capsule into space and film from his birthplace in UK to mark his 50th Anniversary.</v>
          </cell>
          <cell r="D1769">
            <v>2001</v>
          </cell>
          <cell r="E1769">
            <v>3397</v>
          </cell>
          <cell r="F1769" t="str">
            <v>successful</v>
          </cell>
          <cell r="G1769" t="str">
            <v>GB</v>
          </cell>
          <cell r="H1769" t="str">
            <v>GBP</v>
          </cell>
          <cell r="I1769">
            <v>1462017600</v>
          </cell>
          <cell r="J1769">
            <v>1458820564</v>
          </cell>
          <cell r="K1769" t="b">
            <v>0</v>
          </cell>
          <cell r="L1769">
            <v>72</v>
          </cell>
          <cell r="M1769" t="b">
            <v>1</v>
          </cell>
          <cell r="N1769" t="str">
            <v>technology/space exploration</v>
          </cell>
          <cell r="O1769">
            <v>170</v>
          </cell>
          <cell r="P1769">
            <v>47.18</v>
          </cell>
        </row>
        <row r="1770">
          <cell r="B1770" t="str">
            <v>James Webb Deployable Model</v>
          </cell>
          <cell r="C1770" t="str">
            <v>Production of variously-sized deployable models of NASA's James Webb Space Telescope to promote hands-on learning.</v>
          </cell>
          <cell r="D1770">
            <v>25000</v>
          </cell>
          <cell r="E1770">
            <v>28633.5</v>
          </cell>
          <cell r="F1770" t="str">
            <v>successful</v>
          </cell>
          <cell r="G1770" t="str">
            <v>US</v>
          </cell>
          <cell r="H1770" t="str">
            <v>USD</v>
          </cell>
          <cell r="I1770">
            <v>1440546729</v>
          </cell>
          <cell r="J1770">
            <v>1437954729</v>
          </cell>
          <cell r="K1770" t="b">
            <v>1</v>
          </cell>
          <cell r="L1770">
            <v>238</v>
          </cell>
          <cell r="M1770" t="b">
            <v>1</v>
          </cell>
          <cell r="N1770" t="str">
            <v>technology/space exploration</v>
          </cell>
          <cell r="O1770">
            <v>115</v>
          </cell>
          <cell r="P1770">
            <v>120.31</v>
          </cell>
        </row>
        <row r="1771">
          <cell r="B1771" t="str">
            <v>Equatorial Sundial - Learn about planetary motion!</v>
          </cell>
          <cell r="C1771" t="str">
            <v>A simple way to learn and teach complex astronomical concepts. Awesome educational experiment, class demo or desktop display.</v>
          </cell>
          <cell r="D1771">
            <v>500</v>
          </cell>
          <cell r="E1771">
            <v>4388</v>
          </cell>
          <cell r="F1771" t="str">
            <v>successful</v>
          </cell>
          <cell r="G1771" t="str">
            <v>US</v>
          </cell>
          <cell r="H1771" t="str">
            <v>USD</v>
          </cell>
          <cell r="I1771">
            <v>1413838751</v>
          </cell>
          <cell r="J1771">
            <v>1411246751</v>
          </cell>
          <cell r="K1771" t="b">
            <v>1</v>
          </cell>
          <cell r="L1771">
            <v>159</v>
          </cell>
          <cell r="M1771" t="b">
            <v>1</v>
          </cell>
          <cell r="N1771" t="str">
            <v>technology/space exploration</v>
          </cell>
          <cell r="O1771">
            <v>878</v>
          </cell>
          <cell r="P1771">
            <v>27.6</v>
          </cell>
        </row>
        <row r="1772">
          <cell r="B1772" t="str">
            <v>SPACE ART FEATURING ASTRONAUTS #WeBelieveInAstronauts</v>
          </cell>
          <cell r="C1772" t="str">
            <v>LTD ED COLLECTIBLE SPACE ART FEAT. ASTRONAUTS</v>
          </cell>
          <cell r="D1772">
            <v>15000</v>
          </cell>
          <cell r="E1772">
            <v>15808</v>
          </cell>
          <cell r="F1772" t="str">
            <v>successful</v>
          </cell>
          <cell r="G1772" t="str">
            <v>US</v>
          </cell>
          <cell r="H1772" t="str">
            <v>USD</v>
          </cell>
          <cell r="I1772">
            <v>1449000061</v>
          </cell>
          <cell r="J1772">
            <v>1443812461</v>
          </cell>
          <cell r="K1772" t="b">
            <v>1</v>
          </cell>
          <cell r="L1772">
            <v>77</v>
          </cell>
          <cell r="M1772" t="b">
            <v>1</v>
          </cell>
          <cell r="N1772" t="str">
            <v>technology/space exploration</v>
          </cell>
          <cell r="O1772">
            <v>105</v>
          </cell>
          <cell r="P1772">
            <v>205.3</v>
          </cell>
        </row>
        <row r="1773">
          <cell r="B1773" t="str">
            <v>Mars on Earth: An Art Residency</v>
          </cell>
          <cell r="C1773" t="str">
            <v>Help a fine art photographer continue her project about space exploration, Mars, and the scientists who are going to make it possible!</v>
          </cell>
          <cell r="D1773">
            <v>1000</v>
          </cell>
          <cell r="E1773">
            <v>1884</v>
          </cell>
          <cell r="F1773" t="str">
            <v>successful</v>
          </cell>
          <cell r="G1773" t="str">
            <v>US</v>
          </cell>
          <cell r="H1773" t="str">
            <v>USD</v>
          </cell>
          <cell r="I1773">
            <v>1445598000</v>
          </cell>
          <cell r="J1773">
            <v>1443302004</v>
          </cell>
          <cell r="K1773" t="b">
            <v>1</v>
          </cell>
          <cell r="L1773">
            <v>53</v>
          </cell>
          <cell r="M1773" t="b">
            <v>1</v>
          </cell>
          <cell r="N1773" t="str">
            <v>technology/space exploration</v>
          </cell>
          <cell r="O1773">
            <v>188</v>
          </cell>
          <cell r="P1773">
            <v>35.549999999999997</v>
          </cell>
        </row>
        <row r="1774">
          <cell r="B1774" t="str">
            <v>#TeamMopra - Save the Mopra Telescope &amp; Map the Milky Way</v>
          </cell>
          <cell r="C1774" t="str">
            <v>Come and join us on a voyage of interstellar exploration as we chart the least known part of the Milky Way â€“ its Delta Quadrant.</v>
          </cell>
          <cell r="D1774">
            <v>65000</v>
          </cell>
          <cell r="E1774">
            <v>93374</v>
          </cell>
          <cell r="F1774" t="str">
            <v>successful</v>
          </cell>
          <cell r="G1774" t="str">
            <v>AU</v>
          </cell>
          <cell r="H1774" t="str">
            <v>AUD</v>
          </cell>
          <cell r="I1774">
            <v>1444525200</v>
          </cell>
          <cell r="J1774">
            <v>1441339242</v>
          </cell>
          <cell r="K1774" t="b">
            <v>1</v>
          </cell>
          <cell r="L1774">
            <v>1251</v>
          </cell>
          <cell r="M1774" t="b">
            <v>1</v>
          </cell>
          <cell r="N1774" t="str">
            <v>technology/space exploration</v>
          </cell>
          <cell r="O1774">
            <v>144</v>
          </cell>
          <cell r="P1774">
            <v>74.64</v>
          </cell>
        </row>
        <row r="1775">
          <cell r="B1775" t="str">
            <v>Vulcan I: Rocket Powered by 3D Printed Engine</v>
          </cell>
          <cell r="C1775" t="str">
            <v>Team of undergraduates racing to be the first student organization to successfully launch a rocket powered by a 3D-printed engine.</v>
          </cell>
          <cell r="D1775">
            <v>15000</v>
          </cell>
          <cell r="E1775">
            <v>21882</v>
          </cell>
          <cell r="F1775" t="str">
            <v>successful</v>
          </cell>
          <cell r="G1775" t="str">
            <v>US</v>
          </cell>
          <cell r="H1775" t="str">
            <v>USD</v>
          </cell>
          <cell r="I1775">
            <v>1432230988</v>
          </cell>
          <cell r="J1775">
            <v>1429638988</v>
          </cell>
          <cell r="K1775" t="b">
            <v>1</v>
          </cell>
          <cell r="L1775">
            <v>465</v>
          </cell>
          <cell r="M1775" t="b">
            <v>1</v>
          </cell>
          <cell r="N1775" t="str">
            <v>technology/space exploration</v>
          </cell>
          <cell r="O1775">
            <v>146</v>
          </cell>
          <cell r="P1775">
            <v>47.06</v>
          </cell>
        </row>
        <row r="1776">
          <cell r="B1776" t="str">
            <v>U-PHOS: Upgraded Pulsating Heatpipe Only for Space</v>
          </cell>
          <cell r="C1776" t="str">
            <v>University team from Pisa in collaboration with ESA, creating an innovative heat transfer device that will be tested into space.</v>
          </cell>
          <cell r="D1776">
            <v>1500</v>
          </cell>
          <cell r="E1776">
            <v>1967.76</v>
          </cell>
          <cell r="F1776" t="str">
            <v>successful</v>
          </cell>
          <cell r="G1776" t="str">
            <v>IT</v>
          </cell>
          <cell r="H1776" t="str">
            <v>EUR</v>
          </cell>
          <cell r="I1776">
            <v>1483120216</v>
          </cell>
          <cell r="J1776">
            <v>1479232216</v>
          </cell>
          <cell r="K1776" t="b">
            <v>0</v>
          </cell>
          <cell r="L1776">
            <v>74</v>
          </cell>
          <cell r="M1776" t="b">
            <v>1</v>
          </cell>
          <cell r="N1776" t="str">
            <v>technology/space exploration</v>
          </cell>
          <cell r="O1776">
            <v>131</v>
          </cell>
          <cell r="P1776">
            <v>26.59</v>
          </cell>
        </row>
        <row r="1777">
          <cell r="B1777" t="str">
            <v>Antimatter Fuel Production</v>
          </cell>
          <cell r="C1777" t="str">
            <v>We have designed an antimatter thruster capable of reaching the nearest star.  A plan for antimatter fuel production is now needed.</v>
          </cell>
          <cell r="D1777">
            <v>2000</v>
          </cell>
          <cell r="E1777">
            <v>2280</v>
          </cell>
          <cell r="F1777" t="str">
            <v>successful</v>
          </cell>
          <cell r="G1777" t="str">
            <v>US</v>
          </cell>
          <cell r="H1777" t="str">
            <v>USD</v>
          </cell>
          <cell r="I1777">
            <v>1480658966</v>
          </cell>
          <cell r="J1777">
            <v>1479449366</v>
          </cell>
          <cell r="K1777" t="b">
            <v>0</v>
          </cell>
          <cell r="L1777">
            <v>62</v>
          </cell>
          <cell r="M1777" t="b">
            <v>1</v>
          </cell>
          <cell r="N1777" t="str">
            <v>technology/space exploration</v>
          </cell>
          <cell r="O1777">
            <v>114</v>
          </cell>
          <cell r="P1777">
            <v>36.770000000000003</v>
          </cell>
        </row>
        <row r="1778">
          <cell r="B1778" t="str">
            <v>Space Elevator Science - Climb to the Sky - A Tethered Tower</v>
          </cell>
          <cell r="C1778" t="str">
            <v>Itâ€™s Space Elevator research! Smart robots climbing 2 km straight up. The Ribbon is held aloft by large helium balloons.</v>
          </cell>
          <cell r="D1778">
            <v>8000</v>
          </cell>
          <cell r="E1778">
            <v>110353.65</v>
          </cell>
          <cell r="F1778" t="str">
            <v>successful</v>
          </cell>
          <cell r="G1778" t="str">
            <v>US</v>
          </cell>
          <cell r="H1778" t="str">
            <v>USD</v>
          </cell>
          <cell r="I1778">
            <v>1347530822</v>
          </cell>
          <cell r="J1778">
            <v>1345716422</v>
          </cell>
          <cell r="K1778" t="b">
            <v>0</v>
          </cell>
          <cell r="L1778">
            <v>3468</v>
          </cell>
          <cell r="M1778" t="b">
            <v>1</v>
          </cell>
          <cell r="N1778" t="str">
            <v>technology/space exploration</v>
          </cell>
          <cell r="O1778">
            <v>1379</v>
          </cell>
          <cell r="P1778">
            <v>31.82</v>
          </cell>
        </row>
        <row r="1779">
          <cell r="B1779" t="str">
            <v>Caelum - Photos from stratosphere</v>
          </cell>
          <cell r="C1779" t="str">
            <v>We are two upper sixth-form students specialized in physics who wanna take some majestic pictures from stratosphere - about 35km high</v>
          </cell>
          <cell r="D1779">
            <v>150</v>
          </cell>
          <cell r="E1779">
            <v>1434</v>
          </cell>
          <cell r="F1779" t="str">
            <v>successful</v>
          </cell>
          <cell r="G1779" t="str">
            <v>DE</v>
          </cell>
          <cell r="H1779" t="str">
            <v>EUR</v>
          </cell>
          <cell r="I1779">
            <v>1478723208</v>
          </cell>
          <cell r="J1779">
            <v>1476559608</v>
          </cell>
          <cell r="K1779" t="b">
            <v>0</v>
          </cell>
          <cell r="L1779">
            <v>52</v>
          </cell>
          <cell r="M1779" t="b">
            <v>1</v>
          </cell>
          <cell r="N1779" t="str">
            <v>technology/space exploration</v>
          </cell>
          <cell r="O1779">
            <v>956</v>
          </cell>
          <cell r="P1779">
            <v>27.58</v>
          </cell>
        </row>
        <row r="1780">
          <cell r="B1780" t="str">
            <v>SAGANet STEM Mentoring Lab Accreditation</v>
          </cell>
          <cell r="C1780" t="str">
            <v>Support the accreditation of our online STEM Mentoring Program with the International Mentoring Association</v>
          </cell>
          <cell r="D1780">
            <v>2500</v>
          </cell>
          <cell r="E1780">
            <v>2800</v>
          </cell>
          <cell r="F1780" t="str">
            <v>successful</v>
          </cell>
          <cell r="G1780" t="str">
            <v>US</v>
          </cell>
          <cell r="H1780" t="str">
            <v>USD</v>
          </cell>
          <cell r="I1780">
            <v>1433343869</v>
          </cell>
          <cell r="J1780">
            <v>1430751869</v>
          </cell>
          <cell r="K1780" t="b">
            <v>0</v>
          </cell>
          <cell r="L1780">
            <v>50</v>
          </cell>
          <cell r="M1780" t="b">
            <v>1</v>
          </cell>
          <cell r="N1780" t="str">
            <v>technology/space exploration</v>
          </cell>
          <cell r="O1780">
            <v>112</v>
          </cell>
          <cell r="P1780">
            <v>56</v>
          </cell>
        </row>
        <row r="1781">
          <cell r="B1781" t="str">
            <v>Students building a near-space balloon with live video</v>
          </cell>
          <cell r="C1781" t="str">
            <v>A group of high school students are building a near-space balloon, that will capture stunning HD video of the earth from near-space.</v>
          </cell>
          <cell r="D1781">
            <v>150</v>
          </cell>
          <cell r="E1781">
            <v>970</v>
          </cell>
          <cell r="F1781" t="str">
            <v>successful</v>
          </cell>
          <cell r="G1781" t="str">
            <v>US</v>
          </cell>
          <cell r="H1781" t="str">
            <v>USD</v>
          </cell>
          <cell r="I1781">
            <v>1448571261</v>
          </cell>
          <cell r="J1781">
            <v>1445975661</v>
          </cell>
          <cell r="K1781" t="b">
            <v>0</v>
          </cell>
          <cell r="L1781">
            <v>45</v>
          </cell>
          <cell r="M1781" t="b">
            <v>1</v>
          </cell>
          <cell r="N1781" t="str">
            <v>technology/space exploration</v>
          </cell>
          <cell r="O1781">
            <v>647</v>
          </cell>
          <cell r="P1781">
            <v>21.56</v>
          </cell>
        </row>
        <row r="1782">
          <cell r="B1782" t="str">
            <v>Pie In Space!</v>
          </cell>
          <cell r="C1782" t="str">
            <v>A high school freshman is sending pie into space and you can be a part of it.  GO SCIENCE!!!</v>
          </cell>
          <cell r="D1782">
            <v>839</v>
          </cell>
          <cell r="E1782">
            <v>926</v>
          </cell>
          <cell r="F1782" t="str">
            <v>successful</v>
          </cell>
          <cell r="G1782" t="str">
            <v>US</v>
          </cell>
          <cell r="H1782" t="str">
            <v>USD</v>
          </cell>
          <cell r="I1782">
            <v>1417389067</v>
          </cell>
          <cell r="J1782">
            <v>1415661067</v>
          </cell>
          <cell r="K1782" t="b">
            <v>0</v>
          </cell>
          <cell r="L1782">
            <v>21</v>
          </cell>
          <cell r="M1782" t="b">
            <v>1</v>
          </cell>
          <cell r="N1782" t="str">
            <v>technology/space exploration</v>
          </cell>
          <cell r="O1782">
            <v>110</v>
          </cell>
          <cell r="P1782">
            <v>44.1</v>
          </cell>
        </row>
        <row r="1783">
          <cell r="B1783" t="str">
            <v>Project Dragonfly - Sail to the Stars</v>
          </cell>
          <cell r="C1783" t="str">
            <v>The first international contest to let students shape the future of interstellar travel.</v>
          </cell>
          <cell r="D1783">
            <v>5000</v>
          </cell>
          <cell r="E1783">
            <v>6387</v>
          </cell>
          <cell r="F1783" t="str">
            <v>successful</v>
          </cell>
          <cell r="G1783" t="str">
            <v>GB</v>
          </cell>
          <cell r="H1783" t="str">
            <v>GBP</v>
          </cell>
          <cell r="I1783">
            <v>1431608122</v>
          </cell>
          <cell r="J1783">
            <v>1429016122</v>
          </cell>
          <cell r="K1783" t="b">
            <v>0</v>
          </cell>
          <cell r="L1783">
            <v>100</v>
          </cell>
          <cell r="M1783" t="b">
            <v>1</v>
          </cell>
          <cell r="N1783" t="str">
            <v>technology/space exploration</v>
          </cell>
          <cell r="O1783">
            <v>128</v>
          </cell>
          <cell r="P1783">
            <v>63.87</v>
          </cell>
        </row>
        <row r="1784">
          <cell r="B1784" t="str">
            <v>Asteroid What! - Very Near Earth Asteroids</v>
          </cell>
          <cell r="C1784" t="str">
            <v>Free and easy to use information when asteroids pass closer than the Moon. Stretch - take photos of all of these asteroids</v>
          </cell>
          <cell r="D1784">
            <v>2000</v>
          </cell>
          <cell r="E1784">
            <v>3158</v>
          </cell>
          <cell r="F1784" t="str">
            <v>successful</v>
          </cell>
          <cell r="G1784" t="str">
            <v>AU</v>
          </cell>
          <cell r="H1784" t="str">
            <v>AUD</v>
          </cell>
          <cell r="I1784">
            <v>1467280800</v>
          </cell>
          <cell r="J1784">
            <v>1464921112</v>
          </cell>
          <cell r="K1784" t="b">
            <v>0</v>
          </cell>
          <cell r="L1784">
            <v>81</v>
          </cell>
          <cell r="M1784" t="b">
            <v>1</v>
          </cell>
          <cell r="N1784" t="str">
            <v>technology/space exploration</v>
          </cell>
          <cell r="O1784">
            <v>158</v>
          </cell>
          <cell r="P1784">
            <v>38.99</v>
          </cell>
        </row>
        <row r="1785">
          <cell r="B1785" t="str">
            <v>Starship Congress 2015: Interstellar Hackathon</v>
          </cell>
          <cell r="C1785" t="str">
            <v>Starship Congress 2015 is a deep-space &amp; interstellar science summit staged by Icarus Interstellar.</v>
          </cell>
          <cell r="D1785">
            <v>20000</v>
          </cell>
          <cell r="E1785">
            <v>22933.05</v>
          </cell>
          <cell r="F1785" t="str">
            <v>successful</v>
          </cell>
          <cell r="G1785" t="str">
            <v>US</v>
          </cell>
          <cell r="H1785" t="str">
            <v>USD</v>
          </cell>
          <cell r="I1785">
            <v>1440907427</v>
          </cell>
          <cell r="J1785">
            <v>1438488227</v>
          </cell>
          <cell r="K1785" t="b">
            <v>0</v>
          </cell>
          <cell r="L1785">
            <v>286</v>
          </cell>
          <cell r="M1785" t="b">
            <v>1</v>
          </cell>
          <cell r="N1785" t="str">
            <v>technology/space exploration</v>
          </cell>
          <cell r="O1785">
            <v>115</v>
          </cell>
          <cell r="P1785">
            <v>80.19</v>
          </cell>
        </row>
        <row r="1786">
          <cell r="B1786" t="str">
            <v>University Rocket Science</v>
          </cell>
          <cell r="C1786" t="str">
            <v>Students from 3 universities are designing a dual stage rocket to test experimental rocket technology.</v>
          </cell>
          <cell r="D1786">
            <v>1070</v>
          </cell>
          <cell r="E1786">
            <v>1466</v>
          </cell>
          <cell r="F1786" t="str">
            <v>successful</v>
          </cell>
          <cell r="G1786" t="str">
            <v>US</v>
          </cell>
          <cell r="H1786" t="str">
            <v>USD</v>
          </cell>
          <cell r="I1786">
            <v>1464485339</v>
          </cell>
          <cell r="J1786">
            <v>1462325339</v>
          </cell>
          <cell r="K1786" t="b">
            <v>0</v>
          </cell>
          <cell r="L1786">
            <v>42</v>
          </cell>
          <cell r="M1786" t="b">
            <v>1</v>
          </cell>
          <cell r="N1786" t="str">
            <v>technology/space exploration</v>
          </cell>
          <cell r="O1786">
            <v>137</v>
          </cell>
          <cell r="P1786">
            <v>34.9</v>
          </cell>
        </row>
        <row r="1787">
          <cell r="B1787" t="str">
            <v>ISS-Above</v>
          </cell>
          <cell r="C1787" t="str">
            <v>A device that lights up whenever the International Space Station is nearby (that happens more often than you might expect)</v>
          </cell>
          <cell r="D1787">
            <v>5000</v>
          </cell>
          <cell r="E1787">
            <v>17731</v>
          </cell>
          <cell r="F1787" t="str">
            <v>successful</v>
          </cell>
          <cell r="G1787" t="str">
            <v>US</v>
          </cell>
          <cell r="H1787" t="str">
            <v>USD</v>
          </cell>
          <cell r="I1787">
            <v>1393542000</v>
          </cell>
          <cell r="J1787">
            <v>1390938332</v>
          </cell>
          <cell r="K1787" t="b">
            <v>0</v>
          </cell>
          <cell r="L1787">
            <v>199</v>
          </cell>
          <cell r="M1787" t="b">
            <v>1</v>
          </cell>
          <cell r="N1787" t="str">
            <v>technology/space exploration</v>
          </cell>
          <cell r="O1787">
            <v>355</v>
          </cell>
          <cell r="P1787">
            <v>89.1</v>
          </cell>
        </row>
        <row r="1788">
          <cell r="B1788" t="str">
            <v>Project Stardust Part 2</v>
          </cell>
          <cell r="C1788" t="str">
            <v>After a unsuccessful recovery last time we are trying again to successfully launch and recover a weather balloon from space.</v>
          </cell>
          <cell r="D1788">
            <v>930</v>
          </cell>
          <cell r="E1788">
            <v>986</v>
          </cell>
          <cell r="F1788" t="str">
            <v>successful</v>
          </cell>
          <cell r="G1788" t="str">
            <v>US</v>
          </cell>
          <cell r="H1788" t="str">
            <v>USD</v>
          </cell>
          <cell r="I1788">
            <v>1475163921</v>
          </cell>
          <cell r="J1788">
            <v>1472571921</v>
          </cell>
          <cell r="K1788" t="b">
            <v>0</v>
          </cell>
          <cell r="L1788">
            <v>25</v>
          </cell>
          <cell r="M1788" t="b">
            <v>1</v>
          </cell>
          <cell r="N1788" t="str">
            <v>technology/space exploration</v>
          </cell>
          <cell r="O1788">
            <v>106</v>
          </cell>
          <cell r="P1788">
            <v>39.44</v>
          </cell>
        </row>
        <row r="1789">
          <cell r="B1789" t="str">
            <v>Help UTS Students reach the International Space Station!</v>
          </cell>
          <cell r="C1789" t="str">
            <v>Help UTS Ontario students raise money to get their experiments on the ISS. Promote space science in Canada! We can't do it without you!</v>
          </cell>
          <cell r="D1789">
            <v>11500</v>
          </cell>
          <cell r="E1789">
            <v>11500</v>
          </cell>
          <cell r="F1789" t="str">
            <v>successful</v>
          </cell>
          <cell r="G1789" t="str">
            <v>CA</v>
          </cell>
          <cell r="H1789" t="str">
            <v>CAD</v>
          </cell>
          <cell r="I1789">
            <v>1425937761</v>
          </cell>
          <cell r="J1789">
            <v>1422917361</v>
          </cell>
          <cell r="K1789" t="b">
            <v>0</v>
          </cell>
          <cell r="L1789">
            <v>84</v>
          </cell>
          <cell r="M1789" t="b">
            <v>1</v>
          </cell>
          <cell r="N1789" t="str">
            <v>technology/space exploration</v>
          </cell>
          <cell r="O1789">
            <v>100</v>
          </cell>
          <cell r="P1789">
            <v>136.9</v>
          </cell>
        </row>
        <row r="1790">
          <cell r="B1790" t="str">
            <v>Starduster II - Photographing Earth from Near-Space</v>
          </cell>
          <cell r="C1790" t="str">
            <v>Real-time high-altitude weather balloon tracking using amateur radios - capturing stunning near-space visuals - now with more science!</v>
          </cell>
          <cell r="D1790">
            <v>1000</v>
          </cell>
          <cell r="E1790">
            <v>1873</v>
          </cell>
          <cell r="F1790" t="str">
            <v>successful</v>
          </cell>
          <cell r="G1790" t="str">
            <v>US</v>
          </cell>
          <cell r="H1790" t="str">
            <v>USD</v>
          </cell>
          <cell r="I1790">
            <v>1476579600</v>
          </cell>
          <cell r="J1790">
            <v>1474641914</v>
          </cell>
          <cell r="K1790" t="b">
            <v>0</v>
          </cell>
          <cell r="L1790">
            <v>50</v>
          </cell>
          <cell r="M1790" t="b">
            <v>1</v>
          </cell>
          <cell r="N1790" t="str">
            <v>technology/space exploration</v>
          </cell>
          <cell r="O1790">
            <v>187</v>
          </cell>
          <cell r="P1790">
            <v>37.46</v>
          </cell>
        </row>
        <row r="1791">
          <cell r="B1791" t="str">
            <v>SPEED OF LIGHT: Biggest Mystery of the Universe</v>
          </cell>
          <cell r="C1791" t="str">
            <v>Help us collect the data to solve the mystery of the century: Is light slowing down?</v>
          </cell>
          <cell r="D1791">
            <v>500</v>
          </cell>
          <cell r="E1791">
            <v>831</v>
          </cell>
          <cell r="F1791" t="str">
            <v>successful</v>
          </cell>
          <cell r="G1791" t="str">
            <v>US</v>
          </cell>
          <cell r="H1791" t="str">
            <v>USD</v>
          </cell>
          <cell r="I1791">
            <v>1476277875</v>
          </cell>
          <cell r="J1791">
            <v>1474895475</v>
          </cell>
          <cell r="K1791" t="b">
            <v>0</v>
          </cell>
          <cell r="L1791">
            <v>26</v>
          </cell>
          <cell r="M1791" t="b">
            <v>1</v>
          </cell>
          <cell r="N1791" t="str">
            <v>technology/space exploration</v>
          </cell>
          <cell r="O1791">
            <v>166</v>
          </cell>
          <cell r="P1791">
            <v>31.96</v>
          </cell>
        </row>
        <row r="1792">
          <cell r="B1792" t="str">
            <v>Pie In Space! (Round 2)</v>
          </cell>
          <cell r="C1792" t="str">
            <v>The second round of funding for the most amazing project ever where a high school freshman is sending pie into SPACE!!!</v>
          </cell>
          <cell r="D1792">
            <v>347</v>
          </cell>
          <cell r="E1792">
            <v>353</v>
          </cell>
          <cell r="F1792" t="str">
            <v>successful</v>
          </cell>
          <cell r="G1792" t="str">
            <v>US</v>
          </cell>
          <cell r="H1792" t="str">
            <v>USD</v>
          </cell>
          <cell r="I1792">
            <v>1421358895</v>
          </cell>
          <cell r="J1792">
            <v>1418766895</v>
          </cell>
          <cell r="K1792" t="b">
            <v>0</v>
          </cell>
          <cell r="L1792">
            <v>14</v>
          </cell>
          <cell r="M1792" t="b">
            <v>1</v>
          </cell>
          <cell r="N1792" t="str">
            <v>technology/space exploration</v>
          </cell>
          <cell r="O1792">
            <v>102</v>
          </cell>
          <cell r="P1792">
            <v>25.21</v>
          </cell>
        </row>
        <row r="1793">
          <cell r="B1793" t="str">
            <v>Mission Space</v>
          </cell>
          <cell r="C1793" t="str">
            <v>Mission Space is run by me, a teenager who has a passion for space! I will fly a weather balloon to the edge of space with your help.</v>
          </cell>
          <cell r="D1793">
            <v>300</v>
          </cell>
          <cell r="E1793">
            <v>492</v>
          </cell>
          <cell r="F1793" t="str">
            <v>successful</v>
          </cell>
          <cell r="G1793" t="str">
            <v>GB</v>
          </cell>
          <cell r="H1793" t="str">
            <v>GBP</v>
          </cell>
          <cell r="I1793">
            <v>1424378748</v>
          </cell>
          <cell r="J1793">
            <v>1421786748</v>
          </cell>
          <cell r="K1793" t="b">
            <v>0</v>
          </cell>
          <cell r="L1793">
            <v>49</v>
          </cell>
          <cell r="M1793" t="b">
            <v>1</v>
          </cell>
          <cell r="N1793" t="str">
            <v>technology/space exploration</v>
          </cell>
          <cell r="O1793">
            <v>164</v>
          </cell>
          <cell r="P1793">
            <v>10.039999999999999</v>
          </cell>
        </row>
        <row r="1794">
          <cell r="B1794" t="str">
            <v>Save the Astronomy Van</v>
          </cell>
          <cell r="C1794" t="str">
            <v>Hi,
My Name is David Frey and I Provide Free Public Astronomy programs in San Francisco, Mt. Tamalpias, Yosemite and Novato CA.</v>
          </cell>
          <cell r="D1794">
            <v>3000</v>
          </cell>
          <cell r="E1794">
            <v>3170</v>
          </cell>
          <cell r="F1794" t="str">
            <v>successful</v>
          </cell>
          <cell r="G1794" t="str">
            <v>US</v>
          </cell>
          <cell r="H1794" t="str">
            <v>USD</v>
          </cell>
          <cell r="I1794">
            <v>1433735474</v>
          </cell>
          <cell r="J1794">
            <v>1428551474</v>
          </cell>
          <cell r="K1794" t="b">
            <v>0</v>
          </cell>
          <cell r="L1794">
            <v>69</v>
          </cell>
          <cell r="M1794" t="b">
            <v>1</v>
          </cell>
          <cell r="N1794" t="str">
            <v>technology/space exploration</v>
          </cell>
          <cell r="O1794">
            <v>106</v>
          </cell>
          <cell r="P1794">
            <v>45.94</v>
          </cell>
        </row>
        <row r="1795">
          <cell r="B1795" t="str">
            <v>Build Flying Saucer Artificial Intelligent from sea shell</v>
          </cell>
          <cell r="C1795" t="str">
            <v>Building a Flying saucer that has Artificial Intelligent made from sea shell.</v>
          </cell>
          <cell r="D1795">
            <v>1500</v>
          </cell>
          <cell r="E1795">
            <v>15</v>
          </cell>
          <cell r="F1795" t="str">
            <v>failed</v>
          </cell>
          <cell r="G1795" t="str">
            <v>US</v>
          </cell>
          <cell r="H1795" t="str">
            <v>USD</v>
          </cell>
          <cell r="I1795">
            <v>1410811740</v>
          </cell>
          <cell r="J1795">
            <v>1409341863</v>
          </cell>
          <cell r="K1795" t="b">
            <v>0</v>
          </cell>
          <cell r="L1795">
            <v>1</v>
          </cell>
          <cell r="M1795" t="b">
            <v>0</v>
          </cell>
          <cell r="N1795" t="str">
            <v>technology/space exploration</v>
          </cell>
          <cell r="O1795">
            <v>1</v>
          </cell>
          <cell r="P1795">
            <v>15</v>
          </cell>
        </row>
        <row r="1796">
          <cell r="B1796" t="str">
            <v>Maschinenbau in ein neues Zeitalter</v>
          </cell>
          <cell r="C1796" t="str">
            <v>Innovatives MAschinenbau projekt mit verarbeitende Metalle vom Mars
Stehe mit Mars one einer hollÃ¤ndischen space company in cooperatio</v>
          </cell>
          <cell r="D1796">
            <v>500000</v>
          </cell>
          <cell r="E1796">
            <v>0</v>
          </cell>
          <cell r="F1796" t="str">
            <v>failed</v>
          </cell>
          <cell r="G1796" t="str">
            <v>DE</v>
          </cell>
          <cell r="H1796" t="str">
            <v>EUR</v>
          </cell>
          <cell r="I1796">
            <v>1468565820</v>
          </cell>
          <cell r="J1796">
            <v>1465970108</v>
          </cell>
          <cell r="K1796" t="b">
            <v>0</v>
          </cell>
          <cell r="L1796">
            <v>0</v>
          </cell>
          <cell r="M1796" t="b">
            <v>0</v>
          </cell>
          <cell r="N1796" t="str">
            <v>technology/space exploration</v>
          </cell>
          <cell r="O1796">
            <v>0</v>
          </cell>
          <cell r="P1796">
            <v>0</v>
          </cell>
        </row>
        <row r="1797">
          <cell r="B1797" t="str">
            <v>Project Blue: A Space Telescope to Find Another Earth (Canceled)</v>
          </cell>
          <cell r="C1797" t="str">
            <v>A mission to build and launch a telescope to observe and photograph Earth-like planets around our nearest star system, Alpha Centauri.</v>
          </cell>
          <cell r="D1797">
            <v>1000000</v>
          </cell>
          <cell r="E1797">
            <v>335597.31</v>
          </cell>
          <cell r="F1797" t="str">
            <v>canceled</v>
          </cell>
          <cell r="G1797" t="str">
            <v>US</v>
          </cell>
          <cell r="H1797" t="str">
            <v>USD</v>
          </cell>
          <cell r="I1797">
            <v>1482307140</v>
          </cell>
          <cell r="J1797">
            <v>1479218315</v>
          </cell>
          <cell r="K1797" t="b">
            <v>1</v>
          </cell>
          <cell r="L1797">
            <v>1501</v>
          </cell>
          <cell r="M1797" t="b">
            <v>0</v>
          </cell>
          <cell r="N1797" t="str">
            <v>technology/space exploration</v>
          </cell>
          <cell r="O1797">
            <v>34</v>
          </cell>
          <cell r="P1797">
            <v>223.58</v>
          </cell>
        </row>
        <row r="1798">
          <cell r="B1798" t="str">
            <v>Helios - Near Space Launch To Capture The 2017 Solar Eclipse (Canceled)</v>
          </cell>
          <cell r="C1798" t="str">
            <v>A historic manned launch into near space by 3 brave pilots to capture the 2017 total solar eclipse in virtual reality.</v>
          </cell>
          <cell r="D1798">
            <v>100000</v>
          </cell>
          <cell r="E1798">
            <v>2053</v>
          </cell>
          <cell r="F1798" t="str">
            <v>canceled</v>
          </cell>
          <cell r="G1798" t="str">
            <v>US</v>
          </cell>
          <cell r="H1798" t="str">
            <v>USD</v>
          </cell>
          <cell r="I1798">
            <v>1489172435</v>
          </cell>
          <cell r="J1798">
            <v>1486580435</v>
          </cell>
          <cell r="K1798" t="b">
            <v>1</v>
          </cell>
          <cell r="L1798">
            <v>52</v>
          </cell>
          <cell r="M1798" t="b">
            <v>0</v>
          </cell>
          <cell r="N1798" t="str">
            <v>technology/space exploration</v>
          </cell>
          <cell r="O1798">
            <v>2</v>
          </cell>
          <cell r="P1798">
            <v>39.479999999999997</v>
          </cell>
        </row>
        <row r="1799">
          <cell r="B1799" t="str">
            <v>Project ThunderStruck - Testing a New Spacecraft Concept</v>
          </cell>
          <cell r="C1799" t="str">
            <v>Phase one of a small winged reentry craft. This phase will be testing the supersonic stability of a small craft traveling at 1,800kph</v>
          </cell>
          <cell r="D1799">
            <v>20000</v>
          </cell>
          <cell r="E1799">
            <v>2100</v>
          </cell>
          <cell r="F1799" t="str">
            <v>canceled</v>
          </cell>
          <cell r="G1799" t="str">
            <v>AU</v>
          </cell>
          <cell r="H1799" t="str">
            <v>AUD</v>
          </cell>
          <cell r="I1799">
            <v>1415481203</v>
          </cell>
          <cell r="J1799">
            <v>1412885603</v>
          </cell>
          <cell r="K1799" t="b">
            <v>1</v>
          </cell>
          <cell r="L1799">
            <v>23</v>
          </cell>
          <cell r="M1799" t="b">
            <v>0</v>
          </cell>
          <cell r="N1799" t="str">
            <v>technology/space exploration</v>
          </cell>
          <cell r="O1799">
            <v>11</v>
          </cell>
          <cell r="P1799">
            <v>91.3</v>
          </cell>
        </row>
        <row r="1800">
          <cell r="B1800" t="str">
            <v>SpaceVR: Your Ticket to Space (Canceled)</v>
          </cell>
          <cell r="C1800" t="str">
            <v>We're a small group with a big mission: making it possible for everyone to explore space using the power of virtual reality.</v>
          </cell>
          <cell r="D1800">
            <v>500000</v>
          </cell>
          <cell r="E1800">
            <v>42086.42</v>
          </cell>
          <cell r="F1800" t="str">
            <v>canceled</v>
          </cell>
          <cell r="G1800" t="str">
            <v>US</v>
          </cell>
          <cell r="H1800" t="str">
            <v>USD</v>
          </cell>
          <cell r="I1800">
            <v>1441783869</v>
          </cell>
          <cell r="J1800">
            <v>1439191869</v>
          </cell>
          <cell r="K1800" t="b">
            <v>1</v>
          </cell>
          <cell r="L1800">
            <v>535</v>
          </cell>
          <cell r="M1800" t="b">
            <v>0</v>
          </cell>
          <cell r="N1800" t="str">
            <v>technology/space exploration</v>
          </cell>
          <cell r="O1800">
            <v>8</v>
          </cell>
          <cell r="P1800">
            <v>78.67</v>
          </cell>
        </row>
        <row r="1801">
          <cell r="B1801" t="str">
            <v>18", 45.7cm Telescope. The universe is for everyone!</v>
          </cell>
          <cell r="C1801" t="str">
            <v>The telescope will serve as a path for the youth of Toronto to the skies, it will be 18" easily portable meant for schools in the GTA.</v>
          </cell>
          <cell r="D1801">
            <v>2500</v>
          </cell>
          <cell r="E1801">
            <v>36</v>
          </cell>
          <cell r="F1801" t="str">
            <v>canceled</v>
          </cell>
          <cell r="G1801" t="str">
            <v>CA</v>
          </cell>
          <cell r="H1801" t="str">
            <v>CAD</v>
          </cell>
          <cell r="I1801">
            <v>1439533019</v>
          </cell>
          <cell r="J1801">
            <v>1436941019</v>
          </cell>
          <cell r="K1801" t="b">
            <v>0</v>
          </cell>
          <cell r="L1801">
            <v>3</v>
          </cell>
          <cell r="M1801" t="b">
            <v>0</v>
          </cell>
          <cell r="N1801" t="str">
            <v>technology/space exploration</v>
          </cell>
          <cell r="O1801">
            <v>1</v>
          </cell>
          <cell r="P1801">
            <v>12</v>
          </cell>
        </row>
        <row r="1802">
          <cell r="B1802" t="str">
            <v>Calvert HS Planetarium Restoration (Canceled)</v>
          </cell>
          <cell r="C1802" t="str">
            <v>Calvert Co 1977 planetarium acquired by Spaceflight America! Education science program star projector needs overhaul, upgrade, repairs!</v>
          </cell>
          <cell r="D1802">
            <v>12000</v>
          </cell>
          <cell r="E1802">
            <v>106</v>
          </cell>
          <cell r="F1802" t="str">
            <v>canceled</v>
          </cell>
          <cell r="G1802" t="str">
            <v>US</v>
          </cell>
          <cell r="H1802" t="str">
            <v>USD</v>
          </cell>
          <cell r="I1802">
            <v>1457543360</v>
          </cell>
          <cell r="J1802">
            <v>1454951360</v>
          </cell>
          <cell r="K1802" t="b">
            <v>0</v>
          </cell>
          <cell r="L1802">
            <v>6</v>
          </cell>
          <cell r="M1802" t="b">
            <v>0</v>
          </cell>
          <cell r="N1802" t="str">
            <v>technology/space exploration</v>
          </cell>
          <cell r="O1802">
            <v>1</v>
          </cell>
          <cell r="P1802">
            <v>17.670000000000002</v>
          </cell>
        </row>
        <row r="1803">
          <cell r="B1803" t="str">
            <v>The Mission - Please Check Back Soon (Canceled)</v>
          </cell>
          <cell r="C1803" t="str">
            <v>They have launched a Kickstarter.</v>
          </cell>
          <cell r="D1803">
            <v>125000</v>
          </cell>
          <cell r="E1803">
            <v>124</v>
          </cell>
          <cell r="F1803" t="str">
            <v>canceled</v>
          </cell>
          <cell r="G1803" t="str">
            <v>US</v>
          </cell>
          <cell r="H1803" t="str">
            <v>USD</v>
          </cell>
          <cell r="I1803">
            <v>1454370941</v>
          </cell>
          <cell r="J1803">
            <v>1449186941</v>
          </cell>
          <cell r="K1803" t="b">
            <v>0</v>
          </cell>
          <cell r="L1803">
            <v>3</v>
          </cell>
          <cell r="M1803" t="b">
            <v>0</v>
          </cell>
          <cell r="N1803" t="str">
            <v>technology/space exploration</v>
          </cell>
          <cell r="O1803">
            <v>0</v>
          </cell>
          <cell r="P1803">
            <v>41.33</v>
          </cell>
        </row>
        <row r="1804">
          <cell r="B1804" t="str">
            <v>The Observer Project 2016 (Canceled)</v>
          </cell>
          <cell r="C1804" t="str">
            <v>A fully stabilized, mobile, research grade telescope/media platform, used to bring outreach astronomy to those who don't have access.</v>
          </cell>
          <cell r="D1804">
            <v>60000</v>
          </cell>
          <cell r="E1804">
            <v>358</v>
          </cell>
          <cell r="F1804" t="str">
            <v>canceled</v>
          </cell>
          <cell r="G1804" t="str">
            <v>US</v>
          </cell>
          <cell r="H1804" t="str">
            <v>USD</v>
          </cell>
          <cell r="I1804">
            <v>1482332343</v>
          </cell>
          <cell r="J1804">
            <v>1479740343</v>
          </cell>
          <cell r="K1804" t="b">
            <v>0</v>
          </cell>
          <cell r="L1804">
            <v>5</v>
          </cell>
          <cell r="M1804" t="b">
            <v>0</v>
          </cell>
          <cell r="N1804" t="str">
            <v>technology/space exploration</v>
          </cell>
          <cell r="O1804">
            <v>1</v>
          </cell>
          <cell r="P1804">
            <v>71.599999999999994</v>
          </cell>
        </row>
        <row r="1805">
          <cell r="B1805" t="str">
            <v>FireSat: Near Real-Time Global Wildfire/Oil Spill Detection</v>
          </cell>
          <cell r="C1805" t="str">
            <v>Conceived at NASA JPL, FireSat is a satellite-installed sensor constellation for the near real-time detection of global thermal events.</v>
          </cell>
          <cell r="D1805">
            <v>280000</v>
          </cell>
          <cell r="E1805">
            <v>5233</v>
          </cell>
          <cell r="F1805" t="str">
            <v>canceled</v>
          </cell>
          <cell r="G1805" t="str">
            <v>US</v>
          </cell>
          <cell r="H1805" t="str">
            <v>USD</v>
          </cell>
          <cell r="I1805">
            <v>1450380009</v>
          </cell>
          <cell r="J1805">
            <v>1447960809</v>
          </cell>
          <cell r="K1805" t="b">
            <v>0</v>
          </cell>
          <cell r="L1805">
            <v>17</v>
          </cell>
          <cell r="M1805" t="b">
            <v>0</v>
          </cell>
          <cell r="N1805" t="str">
            <v>technology/space exploration</v>
          </cell>
          <cell r="O1805">
            <v>2</v>
          </cell>
          <cell r="P1805">
            <v>307.82</v>
          </cell>
        </row>
        <row r="1806">
          <cell r="B1806" t="str">
            <v>Million Dollar Rocket - New Project (Canceled)</v>
          </cell>
          <cell r="C1806" t="str">
            <v>We're looking to set an Australian Amateur Rocketry record of 100 000 ft. You are invited on this 4500km per hour ride into history</v>
          </cell>
          <cell r="D1806">
            <v>100000</v>
          </cell>
          <cell r="E1806">
            <v>885</v>
          </cell>
          <cell r="F1806" t="str">
            <v>canceled</v>
          </cell>
          <cell r="G1806" t="str">
            <v>AU</v>
          </cell>
          <cell r="H1806" t="str">
            <v>AUD</v>
          </cell>
          <cell r="I1806">
            <v>1418183325</v>
          </cell>
          <cell r="J1806">
            <v>1415591325</v>
          </cell>
          <cell r="K1806" t="b">
            <v>0</v>
          </cell>
          <cell r="L1806">
            <v>11</v>
          </cell>
          <cell r="M1806" t="b">
            <v>0</v>
          </cell>
          <cell r="N1806" t="str">
            <v>technology/space exploration</v>
          </cell>
          <cell r="O1806">
            <v>1</v>
          </cell>
          <cell r="P1806">
            <v>80.45</v>
          </cell>
        </row>
        <row r="1807">
          <cell r="B1807" t="str">
            <v>Dream Rocket Project (Canceled)</v>
          </cell>
          <cell r="C1807" t="str">
            <v>DREAM BIG. Explore the universe through STEAM education. (Science, Technology, Engineering, Art, Mathematics)</v>
          </cell>
          <cell r="D1807">
            <v>51000</v>
          </cell>
          <cell r="E1807">
            <v>5876</v>
          </cell>
          <cell r="F1807" t="str">
            <v>canceled</v>
          </cell>
          <cell r="G1807" t="str">
            <v>US</v>
          </cell>
          <cell r="H1807" t="str">
            <v>USD</v>
          </cell>
          <cell r="I1807">
            <v>1402632000</v>
          </cell>
          <cell r="J1807">
            <v>1399909127</v>
          </cell>
          <cell r="K1807" t="b">
            <v>0</v>
          </cell>
          <cell r="L1807">
            <v>70</v>
          </cell>
          <cell r="M1807" t="b">
            <v>0</v>
          </cell>
          <cell r="N1807" t="str">
            <v>technology/space exploration</v>
          </cell>
          <cell r="O1807">
            <v>12</v>
          </cell>
          <cell r="P1807">
            <v>83.94</v>
          </cell>
        </row>
        <row r="1808">
          <cell r="B1808" t="str">
            <v>Moon Rocket Projo - Finally know the TRUTH about E.T.</v>
          </cell>
          <cell r="C1808" t="str">
            <v>I want to launch a rocket to the moon, I plan on having this lunar rocket carry a small payload of solar internet connected cameras</v>
          </cell>
          <cell r="D1808">
            <v>100000</v>
          </cell>
          <cell r="E1808">
            <v>51</v>
          </cell>
          <cell r="F1808" t="str">
            <v>canceled</v>
          </cell>
          <cell r="G1808" t="str">
            <v>US</v>
          </cell>
          <cell r="H1808" t="str">
            <v>USD</v>
          </cell>
          <cell r="I1808">
            <v>1429622726</v>
          </cell>
          <cell r="J1808">
            <v>1424442326</v>
          </cell>
          <cell r="K1808" t="b">
            <v>0</v>
          </cell>
          <cell r="L1808">
            <v>6</v>
          </cell>
          <cell r="M1808" t="b">
            <v>0</v>
          </cell>
          <cell r="N1808" t="str">
            <v>technology/space exploration</v>
          </cell>
          <cell r="O1808">
            <v>0</v>
          </cell>
          <cell r="P1808">
            <v>8.5</v>
          </cell>
        </row>
        <row r="1809">
          <cell r="B1809" t="str">
            <v>Balloons (Canceled)</v>
          </cell>
          <cell r="C1809" t="str">
            <v>Thank you for your support!</v>
          </cell>
          <cell r="D1809">
            <v>15000</v>
          </cell>
          <cell r="E1809">
            <v>3155</v>
          </cell>
          <cell r="F1809" t="str">
            <v>canceled</v>
          </cell>
          <cell r="G1809" t="str">
            <v>US</v>
          </cell>
          <cell r="H1809" t="str">
            <v>USD</v>
          </cell>
          <cell r="I1809">
            <v>1455048000</v>
          </cell>
          <cell r="J1809">
            <v>1452631647</v>
          </cell>
          <cell r="K1809" t="b">
            <v>0</v>
          </cell>
          <cell r="L1809">
            <v>43</v>
          </cell>
          <cell r="M1809" t="b">
            <v>0</v>
          </cell>
          <cell r="N1809" t="str">
            <v>technology/space exploration</v>
          </cell>
          <cell r="O1809">
            <v>21</v>
          </cell>
          <cell r="P1809">
            <v>73.37</v>
          </cell>
        </row>
        <row r="1810">
          <cell r="B1810" t="str">
            <v>MoonWatcher: A 24/7 Live Video of the Moon for Everyone (Canceled)</v>
          </cell>
          <cell r="C1810" t="str">
            <v>MoonWatcher will be bringing the Moon closer to all of us.</v>
          </cell>
          <cell r="D1810">
            <v>150000</v>
          </cell>
          <cell r="E1810">
            <v>17155</v>
          </cell>
          <cell r="F1810" t="str">
            <v>canceled</v>
          </cell>
          <cell r="G1810" t="str">
            <v>US</v>
          </cell>
          <cell r="H1810" t="str">
            <v>USD</v>
          </cell>
          <cell r="I1810">
            <v>1489345200</v>
          </cell>
          <cell r="J1810">
            <v>1485966688</v>
          </cell>
          <cell r="K1810" t="b">
            <v>0</v>
          </cell>
          <cell r="L1810">
            <v>152</v>
          </cell>
          <cell r="M1810" t="b">
            <v>0</v>
          </cell>
          <cell r="N1810" t="str">
            <v>technology/space exploration</v>
          </cell>
          <cell r="O1810">
            <v>11</v>
          </cell>
          <cell r="P1810">
            <v>112.86</v>
          </cell>
        </row>
        <row r="1811">
          <cell r="B1811" t="str">
            <v>Propel Citizen Science to the Moon (Canceled)</v>
          </cell>
          <cell r="C1811" t="str">
            <v>Miles, a team of citizen scientists is reaching for the moon. We've bootstrapped our way to the top and now we need your help.</v>
          </cell>
          <cell r="D1811">
            <v>30000</v>
          </cell>
          <cell r="E1811">
            <v>5621.38</v>
          </cell>
          <cell r="F1811" t="str">
            <v>canceled</v>
          </cell>
          <cell r="G1811" t="str">
            <v>US</v>
          </cell>
          <cell r="H1811" t="str">
            <v>USD</v>
          </cell>
          <cell r="I1811">
            <v>1470187800</v>
          </cell>
          <cell r="J1811">
            <v>1467325053</v>
          </cell>
          <cell r="K1811" t="b">
            <v>0</v>
          </cell>
          <cell r="L1811">
            <v>59</v>
          </cell>
          <cell r="M1811" t="b">
            <v>0</v>
          </cell>
          <cell r="N1811" t="str">
            <v>technology/space exploration</v>
          </cell>
          <cell r="O1811">
            <v>19</v>
          </cell>
          <cell r="P1811">
            <v>95.28</v>
          </cell>
        </row>
        <row r="1812">
          <cell r="B1812" t="str">
            <v>STEM MARS Lander experience: https://youtu.be/n6avxUAKee0</v>
          </cell>
          <cell r="C1812" t="str">
            <v>Funding will allow free participation for 20 schools, grades 4-12, (thousands of students) anywhere in the nation.</v>
          </cell>
          <cell r="D1812">
            <v>98000</v>
          </cell>
          <cell r="E1812">
            <v>91</v>
          </cell>
          <cell r="F1812" t="str">
            <v>canceled</v>
          </cell>
          <cell r="G1812" t="str">
            <v>US</v>
          </cell>
          <cell r="H1812" t="str">
            <v>USD</v>
          </cell>
          <cell r="I1812">
            <v>1469913194</v>
          </cell>
          <cell r="J1812">
            <v>1467321194</v>
          </cell>
          <cell r="K1812" t="b">
            <v>0</v>
          </cell>
          <cell r="L1812">
            <v>4</v>
          </cell>
          <cell r="M1812" t="b">
            <v>0</v>
          </cell>
          <cell r="N1812" t="str">
            <v>technology/space exploration</v>
          </cell>
          <cell r="O1812">
            <v>0</v>
          </cell>
          <cell r="P1812">
            <v>22.75</v>
          </cell>
        </row>
        <row r="1813">
          <cell r="B1813" t="str">
            <v>test (Canceled)</v>
          </cell>
          <cell r="C1813" t="str">
            <v>test</v>
          </cell>
          <cell r="D1813">
            <v>49000</v>
          </cell>
          <cell r="E1813">
            <v>1333</v>
          </cell>
          <cell r="F1813" t="str">
            <v>canceled</v>
          </cell>
          <cell r="G1813" t="str">
            <v>US</v>
          </cell>
          <cell r="H1813" t="str">
            <v>USD</v>
          </cell>
          <cell r="I1813">
            <v>1429321210</v>
          </cell>
          <cell r="J1813">
            <v>1426729210</v>
          </cell>
          <cell r="K1813" t="b">
            <v>0</v>
          </cell>
          <cell r="L1813">
            <v>10</v>
          </cell>
          <cell r="M1813" t="b">
            <v>0</v>
          </cell>
          <cell r="N1813" t="str">
            <v>technology/space exploration</v>
          </cell>
          <cell r="O1813">
            <v>3</v>
          </cell>
          <cell r="P1813">
            <v>133.30000000000001</v>
          </cell>
        </row>
        <row r="1814">
          <cell r="B1814" t="str">
            <v>Central Ohio Astronomical Society Mobile Classroom</v>
          </cell>
          <cell r="C1814" t="str">
            <v>COAS is an organization that does community outreach programs to encourage and educate children and adults on Astronomy related subject</v>
          </cell>
          <cell r="D1814">
            <v>20000</v>
          </cell>
          <cell r="E1814">
            <v>19</v>
          </cell>
          <cell r="F1814" t="str">
            <v>canceled</v>
          </cell>
          <cell r="G1814" t="str">
            <v>US</v>
          </cell>
          <cell r="H1814" t="str">
            <v>USD</v>
          </cell>
          <cell r="I1814">
            <v>1448388418</v>
          </cell>
          <cell r="J1814">
            <v>1443200818</v>
          </cell>
          <cell r="K1814" t="b">
            <v>0</v>
          </cell>
          <cell r="L1814">
            <v>5</v>
          </cell>
          <cell r="M1814" t="b">
            <v>0</v>
          </cell>
          <cell r="N1814" t="str">
            <v>technology/space exploration</v>
          </cell>
          <cell r="O1814">
            <v>0</v>
          </cell>
          <cell r="P1814">
            <v>3.8</v>
          </cell>
        </row>
        <row r="1815">
          <cell r="B1815" t="str">
            <v>Summer Camp - A creative space for makers and artists alike.</v>
          </cell>
          <cell r="C1815" t="str">
            <v>Summer Camp is an old gas station that will have workshops, custom art framing, and carry vintage &amp; home goods.</v>
          </cell>
          <cell r="D1815">
            <v>5000</v>
          </cell>
          <cell r="E1815">
            <v>5145</v>
          </cell>
          <cell r="F1815" t="str">
            <v>successful</v>
          </cell>
          <cell r="G1815" t="str">
            <v>US</v>
          </cell>
          <cell r="H1815" t="str">
            <v>USD</v>
          </cell>
          <cell r="I1815">
            <v>1382742010</v>
          </cell>
          <cell r="J1815">
            <v>1380150010</v>
          </cell>
          <cell r="K1815" t="b">
            <v>0</v>
          </cell>
          <cell r="L1815">
            <v>60</v>
          </cell>
          <cell r="M1815" t="b">
            <v>1</v>
          </cell>
          <cell r="N1815" t="str">
            <v>technology/makerspaces</v>
          </cell>
          <cell r="O1815">
            <v>103</v>
          </cell>
          <cell r="P1815">
            <v>85.75</v>
          </cell>
        </row>
        <row r="1816">
          <cell r="B1816" t="str">
            <v>The Mini Maker, a kid focused makerspace</v>
          </cell>
          <cell r="C1816" t="str">
            <v>The Mini Maker is Lansing Michigan's new kid friendly makerspace. We're dedicated to help kids imagine, develop and build.</v>
          </cell>
          <cell r="D1816">
            <v>20000</v>
          </cell>
          <cell r="E1816">
            <v>21360</v>
          </cell>
          <cell r="F1816" t="str">
            <v>successful</v>
          </cell>
          <cell r="G1816" t="str">
            <v>US</v>
          </cell>
          <cell r="H1816" t="str">
            <v>USD</v>
          </cell>
          <cell r="I1816">
            <v>1440179713</v>
          </cell>
          <cell r="J1816">
            <v>1437587713</v>
          </cell>
          <cell r="K1816" t="b">
            <v>0</v>
          </cell>
          <cell r="L1816">
            <v>80</v>
          </cell>
          <cell r="M1816" t="b">
            <v>1</v>
          </cell>
          <cell r="N1816" t="str">
            <v>technology/makerspaces</v>
          </cell>
          <cell r="O1816">
            <v>107</v>
          </cell>
          <cell r="P1816">
            <v>267</v>
          </cell>
        </row>
        <row r="1817">
          <cell r="B1817" t="str">
            <v>A New Life for an Old School</v>
          </cell>
          <cell r="C1817" t="str">
            <v>The Ville. A local cooperative helping communities learn, share and grow in the spirit of health, wellness and sustainability.</v>
          </cell>
          <cell r="D1817">
            <v>20000</v>
          </cell>
          <cell r="E1817">
            <v>20919.25</v>
          </cell>
          <cell r="F1817" t="str">
            <v>successful</v>
          </cell>
          <cell r="G1817" t="str">
            <v>CA</v>
          </cell>
          <cell r="H1817" t="str">
            <v>CAD</v>
          </cell>
          <cell r="I1817">
            <v>1441378800</v>
          </cell>
          <cell r="J1817">
            <v>1438873007</v>
          </cell>
          <cell r="K1817" t="b">
            <v>0</v>
          </cell>
          <cell r="L1817">
            <v>56</v>
          </cell>
          <cell r="M1817" t="b">
            <v>1</v>
          </cell>
          <cell r="N1817" t="str">
            <v>technology/makerspaces</v>
          </cell>
          <cell r="O1817">
            <v>105</v>
          </cell>
          <cell r="P1817">
            <v>373.56</v>
          </cell>
        </row>
        <row r="1818">
          <cell r="B1818" t="str">
            <v>HackSchool: Students, Technology, and Empowerment</v>
          </cell>
          <cell r="C1818" t="str">
            <v>We believe that the true purpose of education is to enable people to create real things that make the world better. Join us!</v>
          </cell>
          <cell r="D1818">
            <v>17500</v>
          </cell>
          <cell r="E1818">
            <v>18100</v>
          </cell>
          <cell r="F1818" t="str">
            <v>successful</v>
          </cell>
          <cell r="G1818" t="str">
            <v>US</v>
          </cell>
          <cell r="H1818" t="str">
            <v>USD</v>
          </cell>
          <cell r="I1818">
            <v>1449644340</v>
          </cell>
          <cell r="J1818">
            <v>1446683797</v>
          </cell>
          <cell r="K1818" t="b">
            <v>0</v>
          </cell>
          <cell r="L1818">
            <v>104</v>
          </cell>
          <cell r="M1818" t="b">
            <v>1</v>
          </cell>
          <cell r="N1818" t="str">
            <v>technology/makerspaces</v>
          </cell>
          <cell r="O1818">
            <v>103</v>
          </cell>
          <cell r="P1818">
            <v>174.04</v>
          </cell>
        </row>
        <row r="1819">
          <cell r="B1819" t="str">
            <v>Gilman Playground Builds a Tech Center</v>
          </cell>
          <cell r="C1819" t="str">
            <v>Giving the best tech access and tools to Bayview Hunters Point youth - developing the next generation of tech savvy youth who excel!</v>
          </cell>
          <cell r="D1819">
            <v>3500</v>
          </cell>
          <cell r="E1819">
            <v>4310</v>
          </cell>
          <cell r="F1819" t="str">
            <v>successful</v>
          </cell>
          <cell r="G1819" t="str">
            <v>US</v>
          </cell>
          <cell r="H1819" t="str">
            <v>USD</v>
          </cell>
          <cell r="I1819">
            <v>1430774974</v>
          </cell>
          <cell r="J1819">
            <v>1426886974</v>
          </cell>
          <cell r="K1819" t="b">
            <v>0</v>
          </cell>
          <cell r="L1819">
            <v>46</v>
          </cell>
          <cell r="M1819" t="b">
            <v>1</v>
          </cell>
          <cell r="N1819" t="str">
            <v>technology/makerspaces</v>
          </cell>
          <cell r="O1819">
            <v>123</v>
          </cell>
          <cell r="P1819">
            <v>93.7</v>
          </cell>
        </row>
        <row r="1820">
          <cell r="B1820" t="str">
            <v>StartMart - NEW $40,000 Stretch Goal to Match $40,000 Grant</v>
          </cell>
          <cell r="C1820" t="str">
            <v>StartMart is a 35,000 sqft entrepreneurial hub and co-working space located on the 2nd floor of the Terminal Tower in Cleveland, Ohio.</v>
          </cell>
          <cell r="D1820">
            <v>10000</v>
          </cell>
          <cell r="E1820">
            <v>15929.51</v>
          </cell>
          <cell r="F1820" t="str">
            <v>successful</v>
          </cell>
          <cell r="G1820" t="str">
            <v>US</v>
          </cell>
          <cell r="H1820" t="str">
            <v>USD</v>
          </cell>
          <cell r="I1820">
            <v>1443214800</v>
          </cell>
          <cell r="J1820">
            <v>1440008439</v>
          </cell>
          <cell r="K1820" t="b">
            <v>0</v>
          </cell>
          <cell r="L1820">
            <v>206</v>
          </cell>
          <cell r="M1820" t="b">
            <v>1</v>
          </cell>
          <cell r="N1820" t="str">
            <v>technology/makerspaces</v>
          </cell>
          <cell r="O1820">
            <v>159</v>
          </cell>
          <cell r="P1820">
            <v>77.33</v>
          </cell>
        </row>
        <row r="1821">
          <cell r="B1821" t="str">
            <v>Websmith Studio : Think, Build, Break, Play.</v>
          </cell>
          <cell r="C1821" t="str">
            <v>Websmith Studio is a makerspace where the people most impacted by broken systems are empowered to think, build, and own the solution.</v>
          </cell>
          <cell r="D1821">
            <v>1500</v>
          </cell>
          <cell r="E1821">
            <v>1660</v>
          </cell>
          <cell r="F1821" t="str">
            <v>successful</v>
          </cell>
          <cell r="G1821" t="str">
            <v>US</v>
          </cell>
          <cell r="H1821" t="str">
            <v>USD</v>
          </cell>
          <cell r="I1821">
            <v>1455142416</v>
          </cell>
          <cell r="J1821">
            <v>1452550416</v>
          </cell>
          <cell r="K1821" t="b">
            <v>0</v>
          </cell>
          <cell r="L1821">
            <v>18</v>
          </cell>
          <cell r="M1821" t="b">
            <v>1</v>
          </cell>
          <cell r="N1821" t="str">
            <v>technology/makerspaces</v>
          </cell>
          <cell r="O1821">
            <v>111</v>
          </cell>
          <cell r="P1821">
            <v>92.22</v>
          </cell>
        </row>
        <row r="1822">
          <cell r="B1822" t="str">
            <v>UOttawa Makermobile</v>
          </cell>
          <cell r="C1822" t="str">
            <v>Creativity on the go! |
CrÃ©ativitÃ© en mouvement !</v>
          </cell>
          <cell r="D1822">
            <v>1000</v>
          </cell>
          <cell r="E1822">
            <v>1707</v>
          </cell>
          <cell r="F1822" t="str">
            <v>successful</v>
          </cell>
          <cell r="G1822" t="str">
            <v>CA</v>
          </cell>
          <cell r="H1822" t="str">
            <v>CAD</v>
          </cell>
          <cell r="I1822">
            <v>1447079520</v>
          </cell>
          <cell r="J1822">
            <v>1443449265</v>
          </cell>
          <cell r="K1822" t="b">
            <v>0</v>
          </cell>
          <cell r="L1822">
            <v>28</v>
          </cell>
          <cell r="M1822" t="b">
            <v>1</v>
          </cell>
          <cell r="N1822" t="str">
            <v>technology/makerspaces</v>
          </cell>
          <cell r="O1822">
            <v>171</v>
          </cell>
          <cell r="P1822">
            <v>60.96</v>
          </cell>
        </row>
        <row r="1823">
          <cell r="B1823" t="str">
            <v>Oceana High School MAKER club requesting a 3D Printer</v>
          </cell>
          <cell r="C1823" t="str">
            <v>The brand new Makers Club wants something to draw the students into science and engineering and also be very inclusive.</v>
          </cell>
          <cell r="D1823">
            <v>800</v>
          </cell>
          <cell r="E1823">
            <v>1001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1452387096</v>
          </cell>
          <cell r="J1823">
            <v>1447203096</v>
          </cell>
          <cell r="K1823" t="b">
            <v>0</v>
          </cell>
          <cell r="L1823">
            <v>11</v>
          </cell>
          <cell r="M1823" t="b">
            <v>1</v>
          </cell>
          <cell r="N1823" t="str">
            <v>technology/makerspaces</v>
          </cell>
          <cell r="O1823">
            <v>125</v>
          </cell>
          <cell r="P1823">
            <v>91</v>
          </cell>
        </row>
        <row r="1824">
          <cell r="B1824" t="str">
            <v>G-Pod ... the future of sustainable housing</v>
          </cell>
          <cell r="C1824" t="str">
            <v>A revolution in the rapidly growing container housing space. Transportable, expandable, green and versatile. A global game-changer.</v>
          </cell>
          <cell r="D1824">
            <v>38888</v>
          </cell>
          <cell r="E1824">
            <v>2495</v>
          </cell>
          <cell r="F1824" t="str">
            <v>failed</v>
          </cell>
          <cell r="G1824" t="str">
            <v>AU</v>
          </cell>
          <cell r="H1824" t="str">
            <v>AUD</v>
          </cell>
          <cell r="I1824">
            <v>1406593780</v>
          </cell>
          <cell r="J1824">
            <v>1404174580</v>
          </cell>
          <cell r="K1824" t="b">
            <v>1</v>
          </cell>
          <cell r="L1824">
            <v>60</v>
          </cell>
          <cell r="M1824" t="b">
            <v>0</v>
          </cell>
          <cell r="N1824" t="str">
            <v>technology/makerspaces</v>
          </cell>
          <cell r="O1824">
            <v>6</v>
          </cell>
          <cell r="P1824">
            <v>41.58</v>
          </cell>
        </row>
        <row r="1825">
          <cell r="B1825" t="str">
            <v>Tunnel Lab - Tech startup accelerator hubs in the favelas</v>
          </cell>
          <cell r="C1825" t="str">
            <v>We will build hubs so that teens can use tech to develop business solutions to their communities greatest challenges. Help us!</v>
          </cell>
          <cell r="D1825">
            <v>25000</v>
          </cell>
          <cell r="E1825">
            <v>2836</v>
          </cell>
          <cell r="F1825" t="str">
            <v>failed</v>
          </cell>
          <cell r="G1825" t="str">
            <v>US</v>
          </cell>
          <cell r="H1825" t="str">
            <v>USD</v>
          </cell>
          <cell r="I1825">
            <v>1419017880</v>
          </cell>
          <cell r="J1825">
            <v>1416419916</v>
          </cell>
          <cell r="K1825" t="b">
            <v>1</v>
          </cell>
          <cell r="L1825">
            <v>84</v>
          </cell>
          <cell r="M1825" t="b">
            <v>0</v>
          </cell>
          <cell r="N1825" t="str">
            <v>technology/makerspaces</v>
          </cell>
          <cell r="O1825">
            <v>11</v>
          </cell>
          <cell r="P1825">
            <v>33.76</v>
          </cell>
        </row>
        <row r="1826">
          <cell r="B1826" t="str">
            <v>Open Tools for Science and Science Education</v>
          </cell>
          <cell r="C1826" t="str">
            <v>Manylabs aims to help support 20 new residents working on open, low-cost, accessible tools for science and science education.</v>
          </cell>
          <cell r="D1826">
            <v>10000</v>
          </cell>
          <cell r="E1826">
            <v>3319</v>
          </cell>
          <cell r="F1826" t="str">
            <v>failed</v>
          </cell>
          <cell r="G1826" t="str">
            <v>US</v>
          </cell>
          <cell r="H1826" t="str">
            <v>USD</v>
          </cell>
          <cell r="I1826">
            <v>1451282400</v>
          </cell>
          <cell r="J1826">
            <v>1449436390</v>
          </cell>
          <cell r="K1826" t="b">
            <v>1</v>
          </cell>
          <cell r="L1826">
            <v>47</v>
          </cell>
          <cell r="M1826" t="b">
            <v>0</v>
          </cell>
          <cell r="N1826" t="str">
            <v>technology/makerspaces</v>
          </cell>
          <cell r="O1826">
            <v>33</v>
          </cell>
          <cell r="P1826">
            <v>70.62</v>
          </cell>
        </row>
        <row r="1827">
          <cell r="B1827" t="str">
            <v>Help us open a Makerspace for Kids</v>
          </cell>
          <cell r="C1827" t="str">
            <v>We're opening up a Pixel Academy in Manhattan and we need your help to fill it with technology and tools for New York City's kids!</v>
          </cell>
          <cell r="D1827">
            <v>40000</v>
          </cell>
          <cell r="E1827">
            <v>11032</v>
          </cell>
          <cell r="F1827" t="str">
            <v>failed</v>
          </cell>
          <cell r="G1827" t="str">
            <v>US</v>
          </cell>
          <cell r="H1827" t="str">
            <v>USD</v>
          </cell>
          <cell r="I1827">
            <v>1414622700</v>
          </cell>
          <cell r="J1827">
            <v>1412081999</v>
          </cell>
          <cell r="K1827" t="b">
            <v>1</v>
          </cell>
          <cell r="L1827">
            <v>66</v>
          </cell>
          <cell r="M1827" t="b">
            <v>0</v>
          </cell>
          <cell r="N1827" t="str">
            <v>technology/makerspaces</v>
          </cell>
          <cell r="O1827">
            <v>28</v>
          </cell>
          <cell r="P1827">
            <v>167.15</v>
          </cell>
        </row>
        <row r="1828">
          <cell r="B1828" t="str">
            <v>Building the Playa Blanca Community Wind Workshop!</v>
          </cell>
          <cell r="C1828" t="str">
            <v>A project to give the people of Playa Blanca an independent, energized future - 
â€œLocal de Mariposas EÃ³licas Para un Futuro Mejorâ€</v>
          </cell>
          <cell r="D1828">
            <v>35000</v>
          </cell>
          <cell r="E1828">
            <v>21994</v>
          </cell>
          <cell r="F1828" t="str">
            <v>failed</v>
          </cell>
          <cell r="G1828" t="str">
            <v>US</v>
          </cell>
          <cell r="H1828" t="str">
            <v>USD</v>
          </cell>
          <cell r="I1828">
            <v>1467694740</v>
          </cell>
          <cell r="J1828">
            <v>1465398670</v>
          </cell>
          <cell r="K1828" t="b">
            <v>1</v>
          </cell>
          <cell r="L1828">
            <v>171</v>
          </cell>
          <cell r="M1828" t="b">
            <v>0</v>
          </cell>
          <cell r="N1828" t="str">
            <v>technology/makerspaces</v>
          </cell>
          <cell r="O1828">
            <v>63</v>
          </cell>
          <cell r="P1828">
            <v>128.62</v>
          </cell>
        </row>
        <row r="1829">
          <cell r="B1829" t="str">
            <v>Maven Makers: A Makerspace (It's Kinda Like a Gym)</v>
          </cell>
          <cell r="C1829" t="str">
            <v>We are working to establish a collaborative work-space with the goal of creating a community of knowledge, design, and creativity.</v>
          </cell>
          <cell r="D1829">
            <v>25000</v>
          </cell>
          <cell r="E1829">
            <v>1897</v>
          </cell>
          <cell r="F1829" t="str">
            <v>failed</v>
          </cell>
          <cell r="G1829" t="str">
            <v>US</v>
          </cell>
          <cell r="H1829" t="str">
            <v>USD</v>
          </cell>
          <cell r="I1829">
            <v>1415655289</v>
          </cell>
          <cell r="J1829">
            <v>1413059689</v>
          </cell>
          <cell r="K1829" t="b">
            <v>1</v>
          </cell>
          <cell r="L1829">
            <v>29</v>
          </cell>
          <cell r="M1829" t="b">
            <v>0</v>
          </cell>
          <cell r="N1829" t="str">
            <v>technology/makerspaces</v>
          </cell>
          <cell r="O1829">
            <v>8</v>
          </cell>
          <cell r="P1829">
            <v>65.41</v>
          </cell>
        </row>
        <row r="1830">
          <cell r="B1830" t="str">
            <v>Toronto VR Co-Op</v>
          </cell>
          <cell r="C1830" t="str">
            <v>Our aim is to provide high-end equipment and space for Toronto coders, filmmakers, and artists to develop cutting-edge VR content.</v>
          </cell>
          <cell r="D1830">
            <v>2100</v>
          </cell>
          <cell r="E1830">
            <v>1058</v>
          </cell>
          <cell r="F1830" t="str">
            <v>failed</v>
          </cell>
          <cell r="G1830" t="str">
            <v>CA</v>
          </cell>
          <cell r="H1830" t="str">
            <v>CAD</v>
          </cell>
          <cell r="I1830">
            <v>1463929174</v>
          </cell>
          <cell r="J1830">
            <v>1461337174</v>
          </cell>
          <cell r="K1830" t="b">
            <v>0</v>
          </cell>
          <cell r="L1830">
            <v>9</v>
          </cell>
          <cell r="M1830" t="b">
            <v>0</v>
          </cell>
          <cell r="N1830" t="str">
            <v>technology/makerspaces</v>
          </cell>
          <cell r="O1830">
            <v>50</v>
          </cell>
          <cell r="P1830">
            <v>117.56</v>
          </cell>
        </row>
        <row r="1831">
          <cell r="B1831" t="str">
            <v>Tinkr Tech - mobile makerspace</v>
          </cell>
          <cell r="C1831" t="str">
            <v>A mobile tech lab with cutting edge maker tools that travels to schools to offer free creative workshops for school age kids.</v>
          </cell>
          <cell r="D1831">
            <v>19500</v>
          </cell>
          <cell r="E1831">
            <v>3415</v>
          </cell>
          <cell r="F1831" t="str">
            <v>failed</v>
          </cell>
          <cell r="G1831" t="str">
            <v>US</v>
          </cell>
          <cell r="H1831" t="str">
            <v>USD</v>
          </cell>
          <cell r="I1831">
            <v>1404348143</v>
          </cell>
          <cell r="J1831">
            <v>1401756143</v>
          </cell>
          <cell r="K1831" t="b">
            <v>0</v>
          </cell>
          <cell r="L1831">
            <v>27</v>
          </cell>
          <cell r="M1831" t="b">
            <v>0</v>
          </cell>
          <cell r="N1831" t="str">
            <v>technology/makerspaces</v>
          </cell>
          <cell r="O1831">
            <v>18</v>
          </cell>
          <cell r="P1831">
            <v>126.48</v>
          </cell>
        </row>
        <row r="1832">
          <cell r="B1832" t="str">
            <v>Wavegarden in Marbella (MÃ¡laga)</v>
          </cell>
          <cell r="C1832" t="str">
            <v>Wavegarden is the worldâ€™s longest man-made wave that creates ideal conditions for surfing. Help us and let's open one in Malaga!!</v>
          </cell>
          <cell r="D1832">
            <v>8000000</v>
          </cell>
          <cell r="E1832">
            <v>1100</v>
          </cell>
          <cell r="F1832" t="str">
            <v>failed</v>
          </cell>
          <cell r="G1832" t="str">
            <v>ES</v>
          </cell>
          <cell r="H1832" t="str">
            <v>EUR</v>
          </cell>
          <cell r="I1832">
            <v>1443121765</v>
          </cell>
          <cell r="J1832">
            <v>1440529765</v>
          </cell>
          <cell r="K1832" t="b">
            <v>0</v>
          </cell>
          <cell r="L1832">
            <v>2</v>
          </cell>
          <cell r="M1832" t="b">
            <v>0</v>
          </cell>
          <cell r="N1832" t="str">
            <v>technology/makerspaces</v>
          </cell>
          <cell r="O1832">
            <v>0</v>
          </cell>
          <cell r="P1832">
            <v>550</v>
          </cell>
        </row>
        <row r="1833">
          <cell r="B1833" t="str">
            <v>DIY Garage</v>
          </cell>
          <cell r="C1833" t="str">
            <v>A do-it-yourself auto garage in Des Moines, Iowa where people can learn how to work on cars &amp; those who know can share their knowledge.</v>
          </cell>
          <cell r="D1833">
            <v>40000</v>
          </cell>
          <cell r="E1833">
            <v>132</v>
          </cell>
          <cell r="F1833" t="str">
            <v>failed</v>
          </cell>
          <cell r="G1833" t="str">
            <v>US</v>
          </cell>
          <cell r="H1833" t="str">
            <v>USD</v>
          </cell>
          <cell r="I1833">
            <v>1425081694</v>
          </cell>
          <cell r="J1833">
            <v>1422489694</v>
          </cell>
          <cell r="K1833" t="b">
            <v>0</v>
          </cell>
          <cell r="L1833">
            <v>3</v>
          </cell>
          <cell r="M1833" t="b">
            <v>0</v>
          </cell>
          <cell r="N1833" t="str">
            <v>technology/makerspaces</v>
          </cell>
          <cell r="O1833">
            <v>0</v>
          </cell>
          <cell r="P1833">
            <v>44</v>
          </cell>
        </row>
        <row r="1834">
          <cell r="B1834" t="str">
            <v>iHeart Pillow</v>
          </cell>
          <cell r="C1834" t="str">
            <v>iHeartPillow, Connecting loved ones</v>
          </cell>
          <cell r="D1834">
            <v>32000</v>
          </cell>
          <cell r="E1834">
            <v>276</v>
          </cell>
          <cell r="F1834" t="str">
            <v>failed</v>
          </cell>
          <cell r="G1834" t="str">
            <v>ES</v>
          </cell>
          <cell r="H1834" t="str">
            <v>EUR</v>
          </cell>
          <cell r="I1834">
            <v>1459915491</v>
          </cell>
          <cell r="J1834">
            <v>1457327091</v>
          </cell>
          <cell r="K1834" t="b">
            <v>0</v>
          </cell>
          <cell r="L1834">
            <v>4</v>
          </cell>
          <cell r="M1834" t="b">
            <v>0</v>
          </cell>
          <cell r="N1834" t="str">
            <v>technology/makerspaces</v>
          </cell>
          <cell r="O1834">
            <v>1</v>
          </cell>
          <cell r="P1834">
            <v>69</v>
          </cell>
        </row>
        <row r="1835">
          <cell r="B1835" t="str">
            <v>Gramofon: Modern Cloud Jukebox</v>
          </cell>
          <cell r="C1835" t="str">
            <v>Gramofon streams cloud music to your sound system. A modern jukebox: smartphones are the remotes + WiFi brings everyone together.</v>
          </cell>
          <cell r="D1835">
            <v>250000</v>
          </cell>
          <cell r="E1835">
            <v>315295.89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1400137131</v>
          </cell>
          <cell r="J1835">
            <v>1397545131</v>
          </cell>
          <cell r="K1835" t="b">
            <v>1</v>
          </cell>
          <cell r="L1835">
            <v>4883</v>
          </cell>
          <cell r="M1835" t="b">
            <v>1</v>
          </cell>
          <cell r="N1835" t="str">
            <v>technology/hardware</v>
          </cell>
          <cell r="O1835">
            <v>126</v>
          </cell>
          <cell r="P1835">
            <v>64.569999999999993</v>
          </cell>
        </row>
        <row r="1836">
          <cell r="B1836" t="str">
            <v>building the world's longest marble run relaunch</v>
          </cell>
          <cell r="C1836" t="str">
            <v>Getting a revolutionary new toy design into open source production, and using the design to create the worlds longest marble run.</v>
          </cell>
          <cell r="D1836">
            <v>6000</v>
          </cell>
          <cell r="E1836">
            <v>8306.42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1309809140</v>
          </cell>
          <cell r="J1836">
            <v>1302033140</v>
          </cell>
          <cell r="K1836" t="b">
            <v>1</v>
          </cell>
          <cell r="L1836">
            <v>95</v>
          </cell>
          <cell r="M1836" t="b">
            <v>1</v>
          </cell>
          <cell r="N1836" t="str">
            <v>technology/hardware</v>
          </cell>
          <cell r="O1836">
            <v>138</v>
          </cell>
          <cell r="P1836">
            <v>87.44</v>
          </cell>
        </row>
        <row r="1837">
          <cell r="B1837" t="str">
            <v>RuuviTag - Open-Source Bluetooth Sensor Beacon</v>
          </cell>
          <cell r="C1837" t="str">
            <v>Next-gen 100% open-source sensor beacon platform designed especially for makers, developers and IoT companies.</v>
          </cell>
          <cell r="D1837">
            <v>10000</v>
          </cell>
          <cell r="E1837">
            <v>170525</v>
          </cell>
          <cell r="F1837" t="str">
            <v>successful</v>
          </cell>
          <cell r="G1837" t="str">
            <v>US</v>
          </cell>
          <cell r="H1837" t="str">
            <v>USD</v>
          </cell>
          <cell r="I1837">
            <v>1470896916</v>
          </cell>
          <cell r="J1837">
            <v>1467008916</v>
          </cell>
          <cell r="K1837" t="b">
            <v>1</v>
          </cell>
          <cell r="L1837">
            <v>2478</v>
          </cell>
          <cell r="M1837" t="b">
            <v>1</v>
          </cell>
          <cell r="N1837" t="str">
            <v>technology/hardware</v>
          </cell>
          <cell r="O1837">
            <v>1705</v>
          </cell>
          <cell r="P1837">
            <v>68.819999999999993</v>
          </cell>
        </row>
        <row r="1838">
          <cell r="B1838" t="str">
            <v>The BIG Turtle ShellÂ®: Rugged, Wireless BoomBox &amp; Power Bank</v>
          </cell>
          <cell r="C1838" t="str">
            <v>The Big Turtle ShellÂ® is a rugged wireless Bluetooth speaker built for a life of action. Water resistant and durable with a huge sound.</v>
          </cell>
          <cell r="D1838">
            <v>40000</v>
          </cell>
          <cell r="E1838">
            <v>315222.2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1398952890</v>
          </cell>
          <cell r="J1838">
            <v>1396360890</v>
          </cell>
          <cell r="K1838" t="b">
            <v>1</v>
          </cell>
          <cell r="L1838">
            <v>1789</v>
          </cell>
          <cell r="M1838" t="b">
            <v>1</v>
          </cell>
          <cell r="N1838" t="str">
            <v>technology/hardware</v>
          </cell>
          <cell r="O1838">
            <v>788</v>
          </cell>
          <cell r="P1838">
            <v>176.2</v>
          </cell>
        </row>
        <row r="1839">
          <cell r="B1839" t="str">
            <v>Oval - The First Digital HandPan</v>
          </cell>
          <cell r="C1839" t="str">
            <v>A new electronic musical instrument which allows you to play, learn and perform music using any sound you can imagine.</v>
          </cell>
          <cell r="D1839">
            <v>100000</v>
          </cell>
          <cell r="E1839">
            <v>348018</v>
          </cell>
          <cell r="F1839" t="str">
            <v>successful</v>
          </cell>
          <cell r="G1839" t="str">
            <v>ES</v>
          </cell>
          <cell r="H1839" t="str">
            <v>EUR</v>
          </cell>
          <cell r="I1839">
            <v>1436680958</v>
          </cell>
          <cell r="J1839">
            <v>1433224958</v>
          </cell>
          <cell r="K1839" t="b">
            <v>1</v>
          </cell>
          <cell r="L1839">
            <v>680</v>
          </cell>
          <cell r="M1839" t="b">
            <v>1</v>
          </cell>
          <cell r="N1839" t="str">
            <v>technology/hardware</v>
          </cell>
          <cell r="O1839">
            <v>348</v>
          </cell>
          <cell r="P1839">
            <v>511.79</v>
          </cell>
        </row>
        <row r="1840">
          <cell r="B1840" t="str">
            <v>eMersion Gesture Control System for Music Performance &amp; More</v>
          </cell>
          <cell r="C1840" t="str">
            <v>A smart technology that allows your instrument to transform movement, orientation and momentum into audio &amp; visual effects.</v>
          </cell>
          <cell r="D1840">
            <v>7500</v>
          </cell>
          <cell r="E1840">
            <v>11231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1397961361</v>
          </cell>
          <cell r="J1840">
            <v>1392780961</v>
          </cell>
          <cell r="K1840" t="b">
            <v>1</v>
          </cell>
          <cell r="L1840">
            <v>70</v>
          </cell>
          <cell r="M1840" t="b">
            <v>1</v>
          </cell>
          <cell r="N1840" t="str">
            <v>technology/hardware</v>
          </cell>
          <cell r="O1840">
            <v>150</v>
          </cell>
          <cell r="P1840">
            <v>160.44</v>
          </cell>
        </row>
        <row r="1841">
          <cell r="B1841" t="str">
            <v>Fusion in a Bubblegum Machine</v>
          </cell>
          <cell r="C1841" t="str">
            <v>You may be thinking: "a fusion reactor? Thatâ€™s not very exciting, I see fusion every day." But. How often do you see fusion inside of a Bubblegum...</v>
          </cell>
          <cell r="D1841">
            <v>800</v>
          </cell>
          <cell r="E1841">
            <v>805.07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1258955940</v>
          </cell>
          <cell r="J1841">
            <v>1255730520</v>
          </cell>
          <cell r="K1841" t="b">
            <v>1</v>
          </cell>
          <cell r="L1841">
            <v>23</v>
          </cell>
          <cell r="M1841" t="b">
            <v>1</v>
          </cell>
          <cell r="N1841" t="str">
            <v>technology/hardware</v>
          </cell>
          <cell r="O1841">
            <v>101</v>
          </cell>
          <cell r="P1841">
            <v>35</v>
          </cell>
        </row>
        <row r="1842">
          <cell r="B1842" t="str">
            <v>UDOO X86: The Most Powerful Maker Board Ever</v>
          </cell>
          <cell r="C1842" t="str">
            <v>10 times more powerful than Raspberry Pi 3, x86 64-bit architecture</v>
          </cell>
          <cell r="D1842">
            <v>100000</v>
          </cell>
          <cell r="E1842">
            <v>800211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1465232520</v>
          </cell>
          <cell r="J1842">
            <v>1460557809</v>
          </cell>
          <cell r="K1842" t="b">
            <v>1</v>
          </cell>
          <cell r="L1842">
            <v>4245</v>
          </cell>
          <cell r="M1842" t="b">
            <v>1</v>
          </cell>
          <cell r="N1842" t="str">
            <v>technology/hardware</v>
          </cell>
          <cell r="O1842">
            <v>800</v>
          </cell>
          <cell r="P1842">
            <v>188.51</v>
          </cell>
        </row>
        <row r="1843">
          <cell r="B1843" t="str">
            <v>Shake Your Power</v>
          </cell>
          <cell r="C1843" t="str">
            <v>#ShakeYourPower brings clean energy to places in the world without electricity through the power of music.</v>
          </cell>
          <cell r="D1843">
            <v>50000</v>
          </cell>
          <cell r="E1843">
            <v>53001.3</v>
          </cell>
          <cell r="F1843" t="str">
            <v>successful</v>
          </cell>
          <cell r="G1843" t="str">
            <v>GB</v>
          </cell>
          <cell r="H1843" t="str">
            <v>GBP</v>
          </cell>
          <cell r="I1843">
            <v>1404986951</v>
          </cell>
          <cell r="J1843">
            <v>1402394951</v>
          </cell>
          <cell r="K1843" t="b">
            <v>1</v>
          </cell>
          <cell r="L1843">
            <v>943</v>
          </cell>
          <cell r="M1843" t="b">
            <v>1</v>
          </cell>
          <cell r="N1843" t="str">
            <v>technology/hardware</v>
          </cell>
          <cell r="O1843">
            <v>106</v>
          </cell>
          <cell r="P1843">
            <v>56.2</v>
          </cell>
        </row>
        <row r="1844">
          <cell r="B1844" t="str">
            <v>Trebuchette - the snap-together, desktop trebuchet</v>
          </cell>
          <cell r="C1844" t="str">
            <v>We're building snap-together model trebuchets that are perfect for office warfare or annoying your roommate!</v>
          </cell>
          <cell r="D1844">
            <v>48000</v>
          </cell>
          <cell r="E1844">
            <v>96248.960000000006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1303446073</v>
          </cell>
          <cell r="J1844">
            <v>1300767673</v>
          </cell>
          <cell r="K1844" t="b">
            <v>1</v>
          </cell>
          <cell r="L1844">
            <v>1876</v>
          </cell>
          <cell r="M1844" t="b">
            <v>1</v>
          </cell>
          <cell r="N1844" t="str">
            <v>technology/hardware</v>
          </cell>
          <cell r="O1844">
            <v>201</v>
          </cell>
          <cell r="P1844">
            <v>51.31</v>
          </cell>
        </row>
        <row r="1845">
          <cell r="B1845" t="str">
            <v>Connect. Code. Create. With SBrick Plus</v>
          </cell>
          <cell r="C1845" t="str">
            <v>Take learning and playing with LEGOÂ® to the next level with sensors! Build creations with SBrick Plus and make them interactive!</v>
          </cell>
          <cell r="D1845">
            <v>50000</v>
          </cell>
          <cell r="E1845">
            <v>106222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1478516737</v>
          </cell>
          <cell r="J1845">
            <v>1475921137</v>
          </cell>
          <cell r="K1845" t="b">
            <v>1</v>
          </cell>
          <cell r="L1845">
            <v>834</v>
          </cell>
          <cell r="M1845" t="b">
            <v>1</v>
          </cell>
          <cell r="N1845" t="str">
            <v>technology/hardware</v>
          </cell>
          <cell r="O1845">
            <v>212</v>
          </cell>
          <cell r="P1845">
            <v>127.36</v>
          </cell>
        </row>
        <row r="1846">
          <cell r="B1846" t="str">
            <v>Nix Color Sensor</v>
          </cell>
          <cell r="C1846" t="str">
            <v>Nix is a breakthrough smartphone accessory. Just scan an object and instantly view the color on your iPhone, Android, PC, or Mac.</v>
          </cell>
          <cell r="D1846">
            <v>35000</v>
          </cell>
          <cell r="E1846">
            <v>69465.33</v>
          </cell>
          <cell r="F1846" t="str">
            <v>successful</v>
          </cell>
          <cell r="G1846" t="str">
            <v>CA</v>
          </cell>
          <cell r="H1846" t="str">
            <v>CAD</v>
          </cell>
          <cell r="I1846">
            <v>1381934015</v>
          </cell>
          <cell r="J1846">
            <v>1378737215</v>
          </cell>
          <cell r="K1846" t="b">
            <v>1</v>
          </cell>
          <cell r="L1846">
            <v>682</v>
          </cell>
          <cell r="M1846" t="b">
            <v>1</v>
          </cell>
          <cell r="N1846" t="str">
            <v>technology/hardware</v>
          </cell>
          <cell r="O1846">
            <v>198</v>
          </cell>
          <cell r="P1846">
            <v>101.86</v>
          </cell>
        </row>
        <row r="1847">
          <cell r="B1847" t="str">
            <v>NTH Music Synthesizer</v>
          </cell>
          <cell r="C1847" t="str">
            <v>The NTH is an open source music synthesizer featuring instant fun, awesome sound, and a hackable design.</v>
          </cell>
          <cell r="D1847">
            <v>15000</v>
          </cell>
          <cell r="E1847">
            <v>33892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1330657200</v>
          </cell>
          <cell r="J1847">
            <v>1328158065</v>
          </cell>
          <cell r="K1847" t="b">
            <v>1</v>
          </cell>
          <cell r="L1847">
            <v>147</v>
          </cell>
          <cell r="M1847" t="b">
            <v>1</v>
          </cell>
          <cell r="N1847" t="str">
            <v>technology/hardware</v>
          </cell>
          <cell r="O1847">
            <v>226</v>
          </cell>
          <cell r="P1847">
            <v>230.56</v>
          </cell>
        </row>
        <row r="1848">
          <cell r="B1848" t="str">
            <v>Orison â€“ Rethink the Power of Energy</v>
          </cell>
          <cell r="C1848" t="str">
            <v>The First Home Battery System You Simply Plug in to Install</v>
          </cell>
          <cell r="D1848">
            <v>50000</v>
          </cell>
          <cell r="E1848">
            <v>349474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1457758800</v>
          </cell>
          <cell r="J1848">
            <v>1453730176</v>
          </cell>
          <cell r="K1848" t="b">
            <v>1</v>
          </cell>
          <cell r="L1848">
            <v>415</v>
          </cell>
          <cell r="M1848" t="b">
            <v>1</v>
          </cell>
          <cell r="N1848" t="str">
            <v>technology/hardware</v>
          </cell>
          <cell r="O1848">
            <v>699</v>
          </cell>
          <cell r="P1848">
            <v>842.11</v>
          </cell>
        </row>
        <row r="1849">
          <cell r="B1849" t="str">
            <v>Bukobot 3D Printer - Affordable 3D with No Compromises!</v>
          </cell>
          <cell r="C1849" t="str">
            <v>An easy to build open source 3D object printer. For the newbie or experienced maker, there's a model for everyone! NEW $599 Model!</v>
          </cell>
          <cell r="D1849">
            <v>42000</v>
          </cell>
          <cell r="E1849">
            <v>167410.01999999999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1337799600</v>
          </cell>
          <cell r="J1849">
            <v>1334989881</v>
          </cell>
          <cell r="K1849" t="b">
            <v>1</v>
          </cell>
          <cell r="L1849">
            <v>290</v>
          </cell>
          <cell r="M1849" t="b">
            <v>1</v>
          </cell>
          <cell r="N1849" t="str">
            <v>technology/hardware</v>
          </cell>
          <cell r="O1849">
            <v>399</v>
          </cell>
          <cell r="P1849">
            <v>577.28</v>
          </cell>
        </row>
        <row r="1850">
          <cell r="B1850" t="str">
            <v>Sparx Skate Sharpener - Pro Skate Sharpening. At Home.</v>
          </cell>
          <cell r="C1850" t="str">
            <v>Designed to be used at home, the Sparx Skate Sharpener gives hockey players an automated way to sharpen at the professional level</v>
          </cell>
          <cell r="D1850">
            <v>60000</v>
          </cell>
          <cell r="E1850">
            <v>176420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1429391405</v>
          </cell>
          <cell r="J1850">
            <v>1425507005</v>
          </cell>
          <cell r="K1850" t="b">
            <v>1</v>
          </cell>
          <cell r="L1850">
            <v>365</v>
          </cell>
          <cell r="M1850" t="b">
            <v>1</v>
          </cell>
          <cell r="N1850" t="str">
            <v>technology/hardware</v>
          </cell>
          <cell r="O1850">
            <v>294</v>
          </cell>
          <cell r="P1850">
            <v>483.34</v>
          </cell>
        </row>
        <row r="1851">
          <cell r="B1851" t="str">
            <v>freeSoC and freeSoC Mini</v>
          </cell>
          <cell r="C1851" t="str">
            <v>An open hardware platform for the best microcontroller in the world.</v>
          </cell>
          <cell r="D1851">
            <v>30000</v>
          </cell>
          <cell r="E1851">
            <v>50251.41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1351304513</v>
          </cell>
          <cell r="J1851">
            <v>1348712513</v>
          </cell>
          <cell r="K1851" t="b">
            <v>1</v>
          </cell>
          <cell r="L1851">
            <v>660</v>
          </cell>
          <cell r="M1851" t="b">
            <v>1</v>
          </cell>
          <cell r="N1851" t="str">
            <v>technology/hardware</v>
          </cell>
          <cell r="O1851">
            <v>168</v>
          </cell>
          <cell r="P1851">
            <v>76.14</v>
          </cell>
        </row>
        <row r="1852">
          <cell r="B1852" t="str">
            <v>Mojo: Digital Design for the Hobbyist</v>
          </cell>
          <cell r="C1852" t="str">
            <v>The Mojo is an FPGA development board that is designed to be user friendly and a great introduction into digital design for anyone.</v>
          </cell>
          <cell r="D1852">
            <v>7000</v>
          </cell>
          <cell r="E1852">
            <v>100490.02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1364078561</v>
          </cell>
          <cell r="J1852">
            <v>1361490161</v>
          </cell>
          <cell r="K1852" t="b">
            <v>1</v>
          </cell>
          <cell r="L1852">
            <v>1356</v>
          </cell>
          <cell r="M1852" t="b">
            <v>1</v>
          </cell>
          <cell r="N1852" t="str">
            <v>technology/hardware</v>
          </cell>
          <cell r="O1852">
            <v>1436</v>
          </cell>
          <cell r="P1852">
            <v>74.11</v>
          </cell>
        </row>
        <row r="1853">
          <cell r="B1853" t="str">
            <v>Heat Seek NYC</v>
          </cell>
          <cell r="C1853" t="str">
            <v>A thermometer that connects to the internet to help New York City turn the heat on for thousands of tenants with no heat in the winter.</v>
          </cell>
          <cell r="D1853">
            <v>10000</v>
          </cell>
          <cell r="E1853">
            <v>15673.44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1412121600</v>
          </cell>
          <cell r="J1853">
            <v>1408565860</v>
          </cell>
          <cell r="K1853" t="b">
            <v>1</v>
          </cell>
          <cell r="L1853">
            <v>424</v>
          </cell>
          <cell r="M1853" t="b">
            <v>1</v>
          </cell>
          <cell r="N1853" t="str">
            <v>technology/hardware</v>
          </cell>
          <cell r="O1853">
            <v>157</v>
          </cell>
          <cell r="P1853">
            <v>36.97</v>
          </cell>
        </row>
        <row r="1854">
          <cell r="B1854" t="str">
            <v>TREKKAYAK</v>
          </cell>
          <cell r="C1854" t="str">
            <v>Trekkayak is an ultralight, durable and inflatable boat to be carried in your backpack to cross a lake or paddle down a river.</v>
          </cell>
          <cell r="D1854">
            <v>70000</v>
          </cell>
          <cell r="E1854">
            <v>82532</v>
          </cell>
          <cell r="F1854" t="str">
            <v>successful</v>
          </cell>
          <cell r="G1854" t="str">
            <v>SE</v>
          </cell>
          <cell r="H1854" t="str">
            <v>SEK</v>
          </cell>
          <cell r="I1854">
            <v>1419151341</v>
          </cell>
          <cell r="J1854">
            <v>1416559341</v>
          </cell>
          <cell r="K1854" t="b">
            <v>1</v>
          </cell>
          <cell r="L1854">
            <v>33</v>
          </cell>
          <cell r="M1854" t="b">
            <v>1</v>
          </cell>
          <cell r="N1854" t="str">
            <v>technology/hardware</v>
          </cell>
          <cell r="O1854">
            <v>118</v>
          </cell>
          <cell r="P1854">
            <v>2500.9699999999998</v>
          </cell>
        </row>
        <row r="1855">
          <cell r="B1855" t="str">
            <v>Public Lab DIY Spectrometry Kit</v>
          </cell>
          <cell r="C1855" t="str">
            <v>This DIY kit helps analyze materials and contaminants. We need your help to build a library of open-source spectral data.</v>
          </cell>
          <cell r="D1855">
            <v>10000</v>
          </cell>
          <cell r="E1855">
            <v>110538.12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1349495940</v>
          </cell>
          <cell r="J1855">
            <v>1346042417</v>
          </cell>
          <cell r="K1855" t="b">
            <v>1</v>
          </cell>
          <cell r="L1855">
            <v>1633</v>
          </cell>
          <cell r="M1855" t="b">
            <v>1</v>
          </cell>
          <cell r="N1855" t="str">
            <v>technology/hardware</v>
          </cell>
          <cell r="O1855">
            <v>1105</v>
          </cell>
          <cell r="P1855">
            <v>67.69</v>
          </cell>
        </row>
        <row r="1856">
          <cell r="B1856" t="str">
            <v>AttoDuino - Turbocharged, Wireless, Arduino Compatible</v>
          </cell>
          <cell r="C1856" t="str">
            <v>It's like an Arduino on steroids â€“ built-in bluetooth, battery management, and floating-point coprocessor, in a small, simple package.</v>
          </cell>
          <cell r="D1856">
            <v>10000</v>
          </cell>
          <cell r="E1856">
            <v>19292.5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1400006636</v>
          </cell>
          <cell r="J1856">
            <v>1397414636</v>
          </cell>
          <cell r="K1856" t="b">
            <v>1</v>
          </cell>
          <cell r="L1856">
            <v>306</v>
          </cell>
          <cell r="M1856" t="b">
            <v>1</v>
          </cell>
          <cell r="N1856" t="str">
            <v>technology/hardware</v>
          </cell>
          <cell r="O1856">
            <v>193</v>
          </cell>
          <cell r="P1856">
            <v>63.05</v>
          </cell>
        </row>
        <row r="1857">
          <cell r="B1857" t="str">
            <v>AirEnergy 3D - A 3D printed, opensource, mobile wind turbine</v>
          </cell>
          <cell r="C1857" t="str">
            <v>First mobile green energy generator that you can carry camping with you! A 3D printed, foldable wind turbine boosting 300W of power!</v>
          </cell>
          <cell r="D1857">
            <v>19000</v>
          </cell>
          <cell r="E1857">
            <v>24108</v>
          </cell>
          <cell r="F1857" t="str">
            <v>successful</v>
          </cell>
          <cell r="G1857" t="str">
            <v>GB</v>
          </cell>
          <cell r="H1857" t="str">
            <v>GBP</v>
          </cell>
          <cell r="I1857">
            <v>1410862734</v>
          </cell>
          <cell r="J1857">
            <v>1407838734</v>
          </cell>
          <cell r="K1857" t="b">
            <v>1</v>
          </cell>
          <cell r="L1857">
            <v>205</v>
          </cell>
          <cell r="M1857" t="b">
            <v>1</v>
          </cell>
          <cell r="N1857" t="str">
            <v>technology/hardware</v>
          </cell>
          <cell r="O1857">
            <v>127</v>
          </cell>
          <cell r="P1857">
            <v>117.6</v>
          </cell>
        </row>
        <row r="1858">
          <cell r="B1858" t="str">
            <v>Clairy: The Most Amazing Natural Air Purifier</v>
          </cell>
          <cell r="C1858" t="str">
            <v>Clairy combines the power of nature and technology with the beauty of design to eliminate indoor pollution and analyze it.</v>
          </cell>
          <cell r="D1858">
            <v>89200</v>
          </cell>
          <cell r="E1858">
            <v>231543.12</v>
          </cell>
          <cell r="F1858" t="str">
            <v>successful</v>
          </cell>
          <cell r="G1858" t="str">
            <v>IT</v>
          </cell>
          <cell r="H1858" t="str">
            <v>EUR</v>
          </cell>
          <cell r="I1858">
            <v>1461306772</v>
          </cell>
          <cell r="J1858">
            <v>1458714772</v>
          </cell>
          <cell r="K1858" t="b">
            <v>1</v>
          </cell>
          <cell r="L1858">
            <v>1281</v>
          </cell>
          <cell r="M1858" t="b">
            <v>1</v>
          </cell>
          <cell r="N1858" t="str">
            <v>technology/hardware</v>
          </cell>
          <cell r="O1858">
            <v>260</v>
          </cell>
          <cell r="P1858">
            <v>180.75</v>
          </cell>
        </row>
        <row r="1859">
          <cell r="B1859" t="str">
            <v>BoardX: The Open Source Miniature Motherboard [Redemption]</v>
          </cell>
          <cell r="C1859" t="str">
            <v>BoardX is a collection of electronic circuit boards that stack on top of one another to share resources and communicate</v>
          </cell>
          <cell r="D1859">
            <v>5000</v>
          </cell>
          <cell r="E1859">
            <v>13114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1326330000</v>
          </cell>
          <cell r="J1859">
            <v>1324433310</v>
          </cell>
          <cell r="K1859" t="b">
            <v>1</v>
          </cell>
          <cell r="L1859">
            <v>103</v>
          </cell>
          <cell r="M1859" t="b">
            <v>1</v>
          </cell>
          <cell r="N1859" t="str">
            <v>technology/hardware</v>
          </cell>
          <cell r="O1859">
            <v>262</v>
          </cell>
          <cell r="P1859">
            <v>127.32</v>
          </cell>
        </row>
        <row r="1860">
          <cell r="B1860" t="str">
            <v>InkCase Plus: E Ink screen for Android phone</v>
          </cell>
          <cell r="C1860" t="str">
            <v>InkCase Plus is an always on E Ink second screen; uses sports/fitness apps, an eBook reader, display Photo and receive notifications.</v>
          </cell>
          <cell r="D1860">
            <v>100000</v>
          </cell>
          <cell r="E1860">
            <v>206743.09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1408021098</v>
          </cell>
          <cell r="J1860">
            <v>1405429098</v>
          </cell>
          <cell r="K1860" t="b">
            <v>1</v>
          </cell>
          <cell r="L1860">
            <v>1513</v>
          </cell>
          <cell r="M1860" t="b">
            <v>1</v>
          </cell>
          <cell r="N1860" t="str">
            <v>technology/hardware</v>
          </cell>
          <cell r="O1860">
            <v>207</v>
          </cell>
          <cell r="P1860">
            <v>136.63999999999999</v>
          </cell>
        </row>
        <row r="1861">
          <cell r="B1861" t="str">
            <v>Ion: A Music Detecting Mood Light with Bluetooth Low Energy</v>
          </cell>
          <cell r="C1861" t="str">
            <v>Ion is a light show for your desk, dorm room, or living room.  It responds to music, connects to your phone, and brightens your day!</v>
          </cell>
          <cell r="D1861">
            <v>20000</v>
          </cell>
          <cell r="E1861">
            <v>74026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1398959729</v>
          </cell>
          <cell r="J1861">
            <v>1396367729</v>
          </cell>
          <cell r="K1861" t="b">
            <v>1</v>
          </cell>
          <cell r="L1861">
            <v>405</v>
          </cell>
          <cell r="M1861" t="b">
            <v>1</v>
          </cell>
          <cell r="N1861" t="str">
            <v>technology/hardware</v>
          </cell>
          <cell r="O1861">
            <v>370</v>
          </cell>
          <cell r="P1861">
            <v>182.78</v>
          </cell>
        </row>
        <row r="1862">
          <cell r="B1862" t="str">
            <v>XSHIFTER: World's First Affordable Wireless Shifting System</v>
          </cell>
          <cell r="C1862" t="str">
            <v>Bringing the advantages of wireless smart shifting to every cyclist. FITS ANY BIKE</v>
          </cell>
          <cell r="D1862">
            <v>50000</v>
          </cell>
          <cell r="E1862">
            <v>142483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1480777515</v>
          </cell>
          <cell r="J1862">
            <v>1478095515</v>
          </cell>
          <cell r="K1862" t="b">
            <v>1</v>
          </cell>
          <cell r="L1862">
            <v>510</v>
          </cell>
          <cell r="M1862" t="b">
            <v>1</v>
          </cell>
          <cell r="N1862" t="str">
            <v>technology/hardware</v>
          </cell>
          <cell r="O1862">
            <v>285</v>
          </cell>
          <cell r="P1862">
            <v>279.38</v>
          </cell>
        </row>
        <row r="1863">
          <cell r="B1863" t="str">
            <v>Puck.js - the ground-breaking bluetooth beacon</v>
          </cell>
          <cell r="C1863" t="str">
            <v>An Open Source JavaScript microcontroller you can program wirelessly - perfect for IoT! No software needed so get started in seconds.</v>
          </cell>
          <cell r="D1863">
            <v>20000</v>
          </cell>
          <cell r="E1863">
            <v>115816</v>
          </cell>
          <cell r="F1863" t="str">
            <v>successful</v>
          </cell>
          <cell r="G1863" t="str">
            <v>GB</v>
          </cell>
          <cell r="H1863" t="str">
            <v>GBP</v>
          </cell>
          <cell r="I1863">
            <v>1470423668</v>
          </cell>
          <cell r="J1863">
            <v>1467831668</v>
          </cell>
          <cell r="K1863" t="b">
            <v>1</v>
          </cell>
          <cell r="L1863">
            <v>1887</v>
          </cell>
          <cell r="M1863" t="b">
            <v>1</v>
          </cell>
          <cell r="N1863" t="str">
            <v>technology/hardware</v>
          </cell>
          <cell r="O1863">
            <v>579</v>
          </cell>
          <cell r="P1863">
            <v>61.38</v>
          </cell>
        </row>
        <row r="1864">
          <cell r="B1864" t="str">
            <v>APOC: Mini Radiation Detector</v>
          </cell>
          <cell r="C1864" t="str">
            <v>The APOC is a gamma particle detector that will help you learn about radiation and find radioactive things!</v>
          </cell>
          <cell r="D1864">
            <v>5000</v>
          </cell>
          <cell r="E1864">
            <v>56590</v>
          </cell>
          <cell r="F1864" t="str">
            <v>successful</v>
          </cell>
          <cell r="G1864" t="str">
            <v>US</v>
          </cell>
          <cell r="H1864" t="str">
            <v>USD</v>
          </cell>
          <cell r="I1864">
            <v>1366429101</v>
          </cell>
          <cell r="J1864">
            <v>1361248701</v>
          </cell>
          <cell r="K1864" t="b">
            <v>1</v>
          </cell>
          <cell r="L1864">
            <v>701</v>
          </cell>
          <cell r="M1864" t="b">
            <v>1</v>
          </cell>
          <cell r="N1864" t="str">
            <v>technology/hardware</v>
          </cell>
          <cell r="O1864">
            <v>1132</v>
          </cell>
          <cell r="P1864">
            <v>80.73</v>
          </cell>
        </row>
        <row r="1865">
          <cell r="B1865" t="str">
            <v>castAR: the most versatile AR &amp; VR system</v>
          </cell>
          <cell r="C1865" t="str">
            <v>castAR: bridging the physical world with the virtual worlds; 3D holographic like projections in AR, fully immersive environments in VR</v>
          </cell>
          <cell r="D1865">
            <v>400000</v>
          </cell>
          <cell r="E1865">
            <v>1052110.8700000001</v>
          </cell>
          <cell r="F1865" t="str">
            <v>successful</v>
          </cell>
          <cell r="G1865" t="str">
            <v>US</v>
          </cell>
          <cell r="H1865" t="str">
            <v>USD</v>
          </cell>
          <cell r="I1865">
            <v>1384488000</v>
          </cell>
          <cell r="J1865">
            <v>1381752061</v>
          </cell>
          <cell r="K1865" t="b">
            <v>1</v>
          </cell>
          <cell r="L1865">
            <v>3863</v>
          </cell>
          <cell r="M1865" t="b">
            <v>1</v>
          </cell>
          <cell r="N1865" t="str">
            <v>technology/hardware</v>
          </cell>
          <cell r="O1865">
            <v>263</v>
          </cell>
          <cell r="P1865">
            <v>272.36</v>
          </cell>
        </row>
        <row r="1866">
          <cell r="B1866" t="str">
            <v>Jog It! Open source controller pendant for EMC2 and Mach3!</v>
          </cell>
          <cell r="C1866" t="str">
            <v>Jog It! Is an open source hand held controller designed to make running a program in Linux CNC (EMC2) and MACH3 a breeze.</v>
          </cell>
          <cell r="D1866">
            <v>2500</v>
          </cell>
          <cell r="E1866">
            <v>16862</v>
          </cell>
          <cell r="F1866" t="str">
            <v>successful</v>
          </cell>
          <cell r="G1866" t="str">
            <v>US</v>
          </cell>
          <cell r="H1866" t="str">
            <v>USD</v>
          </cell>
          <cell r="I1866">
            <v>1353201444</v>
          </cell>
          <cell r="J1866">
            <v>1350605844</v>
          </cell>
          <cell r="K1866" t="b">
            <v>1</v>
          </cell>
          <cell r="L1866">
            <v>238</v>
          </cell>
          <cell r="M1866" t="b">
            <v>1</v>
          </cell>
          <cell r="N1866" t="str">
            <v>technology/hardware</v>
          </cell>
          <cell r="O1866">
            <v>674</v>
          </cell>
          <cell r="P1866">
            <v>70.849999999999994</v>
          </cell>
        </row>
        <row r="1867">
          <cell r="B1867" t="str">
            <v>Lightpack 2 - Ultimate Light Orchestra For Your Living Room</v>
          </cell>
          <cell r="C1867" t="str">
            <v>Smart lighting for your living room that improves movie and gaming experience drastically â€“ all while being easy on the eyes.</v>
          </cell>
          <cell r="D1867">
            <v>198000</v>
          </cell>
          <cell r="E1867">
            <v>508525.01</v>
          </cell>
          <cell r="F1867" t="str">
            <v>successful</v>
          </cell>
          <cell r="G1867" t="str">
            <v>US</v>
          </cell>
          <cell r="H1867" t="str">
            <v>USD</v>
          </cell>
          <cell r="I1867">
            <v>1470466800</v>
          </cell>
          <cell r="J1867">
            <v>1467134464</v>
          </cell>
          <cell r="K1867" t="b">
            <v>1</v>
          </cell>
          <cell r="L1867">
            <v>2051</v>
          </cell>
          <cell r="M1867" t="b">
            <v>1</v>
          </cell>
          <cell r="N1867" t="str">
            <v>technology/hardware</v>
          </cell>
          <cell r="O1867">
            <v>257</v>
          </cell>
          <cell r="P1867">
            <v>247.94</v>
          </cell>
        </row>
        <row r="1868">
          <cell r="B1868" t="str">
            <v>RAPIRO: The Humanoid Robot Kit for your Raspberry Pi</v>
          </cell>
          <cell r="C1868" t="str">
            <v>RAPIRO is a cute and affordable robot kit designed to work with a Raspberry Pi. It comes with a Arduino-compatible servo controller.</v>
          </cell>
          <cell r="D1868">
            <v>20000</v>
          </cell>
          <cell r="E1868">
            <v>75099.199999999997</v>
          </cell>
          <cell r="F1868" t="str">
            <v>successful</v>
          </cell>
          <cell r="G1868" t="str">
            <v>GB</v>
          </cell>
          <cell r="H1868" t="str">
            <v>GBP</v>
          </cell>
          <cell r="I1868">
            <v>1376899269</v>
          </cell>
          <cell r="J1868">
            <v>1371715269</v>
          </cell>
          <cell r="K1868" t="b">
            <v>1</v>
          </cell>
          <cell r="L1868">
            <v>402</v>
          </cell>
          <cell r="M1868" t="b">
            <v>1</v>
          </cell>
          <cell r="N1868" t="str">
            <v>technology/hardware</v>
          </cell>
          <cell r="O1868">
            <v>375</v>
          </cell>
          <cell r="P1868">
            <v>186.81</v>
          </cell>
        </row>
        <row r="1869">
          <cell r="B1869" t="str">
            <v>Bugle2: A DIY Phono Preamp</v>
          </cell>
          <cell r="C1869" t="str">
            <v>The Bugle2 is a second generation DIY kit phono preamplifier for vinyl playback.</v>
          </cell>
          <cell r="D1869">
            <v>16000</v>
          </cell>
          <cell r="E1869">
            <v>33393.339999999997</v>
          </cell>
          <cell r="F1869" t="str">
            <v>successful</v>
          </cell>
          <cell r="G1869" t="str">
            <v>US</v>
          </cell>
          <cell r="H1869" t="str">
            <v>USD</v>
          </cell>
          <cell r="I1869">
            <v>1362938851</v>
          </cell>
          <cell r="J1869">
            <v>1360346851</v>
          </cell>
          <cell r="K1869" t="b">
            <v>1</v>
          </cell>
          <cell r="L1869">
            <v>253</v>
          </cell>
          <cell r="M1869" t="b">
            <v>1</v>
          </cell>
          <cell r="N1869" t="str">
            <v>technology/hardware</v>
          </cell>
          <cell r="O1869">
            <v>209</v>
          </cell>
          <cell r="P1869">
            <v>131.99</v>
          </cell>
        </row>
        <row r="1870">
          <cell r="B1870" t="str">
            <v>Pi Lite white - Bright white LED display for Raspberry Pi</v>
          </cell>
          <cell r="C1870" t="str">
            <v>Can you help us make an ultra bright white one a reality?</v>
          </cell>
          <cell r="D1870">
            <v>4000</v>
          </cell>
          <cell r="E1870">
            <v>13864</v>
          </cell>
          <cell r="F1870" t="str">
            <v>successful</v>
          </cell>
          <cell r="G1870" t="str">
            <v>GB</v>
          </cell>
          <cell r="H1870" t="str">
            <v>GBP</v>
          </cell>
          <cell r="I1870">
            <v>1373751325</v>
          </cell>
          <cell r="J1870">
            <v>1371159325</v>
          </cell>
          <cell r="K1870" t="b">
            <v>1</v>
          </cell>
          <cell r="L1870">
            <v>473</v>
          </cell>
          <cell r="M1870" t="b">
            <v>1</v>
          </cell>
          <cell r="N1870" t="str">
            <v>technology/hardware</v>
          </cell>
          <cell r="O1870">
            <v>347</v>
          </cell>
          <cell r="P1870">
            <v>29.31</v>
          </cell>
        </row>
        <row r="1871">
          <cell r="B1871" t="str">
            <v>Ario: Smart Lighting. Better Health.</v>
          </cell>
          <cell r="C1871" t="str">
            <v>Ario learns about you, syncs your body clock, and keeps you healthy through natural lighting patterns.</v>
          </cell>
          <cell r="D1871">
            <v>50000</v>
          </cell>
          <cell r="E1871">
            <v>201165</v>
          </cell>
          <cell r="F1871" t="str">
            <v>successful</v>
          </cell>
          <cell r="G1871" t="str">
            <v>US</v>
          </cell>
          <cell r="H1871" t="str">
            <v>USD</v>
          </cell>
          <cell r="I1871">
            <v>1450511940</v>
          </cell>
          <cell r="J1871">
            <v>1446527540</v>
          </cell>
          <cell r="K1871" t="b">
            <v>1</v>
          </cell>
          <cell r="L1871">
            <v>821</v>
          </cell>
          <cell r="M1871" t="b">
            <v>1</v>
          </cell>
          <cell r="N1871" t="str">
            <v>technology/hardware</v>
          </cell>
          <cell r="O1871">
            <v>402</v>
          </cell>
          <cell r="P1871">
            <v>245.02</v>
          </cell>
        </row>
        <row r="1872">
          <cell r="B1872" t="str">
            <v>B9Creator - A High Resolution 3D Printer</v>
          </cell>
          <cell r="C1872" t="str">
            <v>Please help us take DIY 3D Printing to the next level, support this open source photo-initiated polymer resin based 3D printing system!</v>
          </cell>
          <cell r="D1872">
            <v>50000</v>
          </cell>
          <cell r="E1872">
            <v>513422.57</v>
          </cell>
          <cell r="F1872" t="str">
            <v>successful</v>
          </cell>
          <cell r="G1872" t="str">
            <v>US</v>
          </cell>
          <cell r="H1872" t="str">
            <v>USD</v>
          </cell>
          <cell r="I1872">
            <v>1339484400</v>
          </cell>
          <cell r="J1872">
            <v>1336627492</v>
          </cell>
          <cell r="K1872" t="b">
            <v>1</v>
          </cell>
          <cell r="L1872">
            <v>388</v>
          </cell>
          <cell r="M1872" t="b">
            <v>1</v>
          </cell>
          <cell r="N1872" t="str">
            <v>technology/hardware</v>
          </cell>
          <cell r="O1872">
            <v>1027</v>
          </cell>
          <cell r="P1872">
            <v>1323.25</v>
          </cell>
        </row>
        <row r="1873">
          <cell r="B1873" t="str">
            <v>Skybuds - truly wireless earbuds and smartphone case</v>
          </cell>
          <cell r="C1873" t="str">
            <v>Truly wireless premium earbuds with a battery-boosting smartphone case for charging and storage</v>
          </cell>
          <cell r="D1873">
            <v>200000</v>
          </cell>
          <cell r="E1873">
            <v>229802.31</v>
          </cell>
          <cell r="F1873" t="str">
            <v>successful</v>
          </cell>
          <cell r="G1873" t="str">
            <v>US</v>
          </cell>
          <cell r="H1873" t="str">
            <v>USD</v>
          </cell>
          <cell r="I1873">
            <v>1447909140</v>
          </cell>
          <cell r="J1873">
            <v>1444734146</v>
          </cell>
          <cell r="K1873" t="b">
            <v>1</v>
          </cell>
          <cell r="L1873">
            <v>813</v>
          </cell>
          <cell r="M1873" t="b">
            <v>1</v>
          </cell>
          <cell r="N1873" t="str">
            <v>technology/hardware</v>
          </cell>
          <cell r="O1873">
            <v>115</v>
          </cell>
          <cell r="P1873">
            <v>282.66000000000003</v>
          </cell>
        </row>
        <row r="1874">
          <cell r="B1874" t="str">
            <v>YOUMO - Your Smart Modular Power Strip</v>
          </cell>
          <cell r="C1874" t="str">
            <v>Multi-power charging that is smarter, stylish and designed for you.</v>
          </cell>
          <cell r="D1874">
            <v>50000</v>
          </cell>
          <cell r="E1874">
            <v>177412.01</v>
          </cell>
          <cell r="F1874" t="str">
            <v>successful</v>
          </cell>
          <cell r="G1874" t="str">
            <v>DE</v>
          </cell>
          <cell r="H1874" t="str">
            <v>EUR</v>
          </cell>
          <cell r="I1874">
            <v>1459684862</v>
          </cell>
          <cell r="J1874">
            <v>1456232462</v>
          </cell>
          <cell r="K1874" t="b">
            <v>1</v>
          </cell>
          <cell r="L1874">
            <v>1945</v>
          </cell>
          <cell r="M1874" t="b">
            <v>1</v>
          </cell>
          <cell r="N1874" t="str">
            <v>technology/hardware</v>
          </cell>
          <cell r="O1874">
            <v>355</v>
          </cell>
          <cell r="P1874">
            <v>91.21</v>
          </cell>
        </row>
        <row r="1875">
          <cell r="B1875" t="str">
            <v>Nuimo: Seamless Smart Home Interface</v>
          </cell>
          <cell r="C1875" t="str">
            <v>Nuimo is a universal controller for the internet of things. Control your music, lights, locks and more.</v>
          </cell>
          <cell r="D1875">
            <v>55000</v>
          </cell>
          <cell r="E1875">
            <v>210171</v>
          </cell>
          <cell r="F1875" t="str">
            <v>successful</v>
          </cell>
          <cell r="G1875" t="str">
            <v>DE</v>
          </cell>
          <cell r="H1875" t="str">
            <v>EUR</v>
          </cell>
          <cell r="I1875">
            <v>1434139200</v>
          </cell>
          <cell r="J1875">
            <v>1431406916</v>
          </cell>
          <cell r="K1875" t="b">
            <v>1</v>
          </cell>
          <cell r="L1875">
            <v>1637</v>
          </cell>
          <cell r="M1875" t="b">
            <v>1</v>
          </cell>
          <cell r="N1875" t="str">
            <v>technology/hardware</v>
          </cell>
          <cell r="O1875">
            <v>382</v>
          </cell>
          <cell r="P1875">
            <v>128.38999999999999</v>
          </cell>
        </row>
        <row r="1876">
          <cell r="B1876" t="str">
            <v>JeVois: Open-Source Quad-Core Smart Machine Vision Camera</v>
          </cell>
          <cell r="C1876" t="str">
            <v>Open-source quad-core camera effortlessly adds powerful machine vision to all your PC/Arduino/Raspberry Pi projects</v>
          </cell>
          <cell r="D1876">
            <v>50000</v>
          </cell>
          <cell r="E1876">
            <v>108397.11</v>
          </cell>
          <cell r="F1876" t="str">
            <v>successful</v>
          </cell>
          <cell r="G1876" t="str">
            <v>US</v>
          </cell>
          <cell r="H1876" t="str">
            <v>USD</v>
          </cell>
          <cell r="I1876">
            <v>1485191143</v>
          </cell>
          <cell r="J1876">
            <v>1482599143</v>
          </cell>
          <cell r="K1876" t="b">
            <v>1</v>
          </cell>
          <cell r="L1876">
            <v>1375</v>
          </cell>
          <cell r="M1876" t="b">
            <v>1</v>
          </cell>
          <cell r="N1876" t="str">
            <v>technology/hardware</v>
          </cell>
          <cell r="O1876">
            <v>217</v>
          </cell>
          <cell r="P1876">
            <v>78.83</v>
          </cell>
        </row>
        <row r="1877">
          <cell r="B1877" t="str">
            <v>velosynth</v>
          </cell>
          <cell r="C1877" t="str">
            <v>velosynth is an open-source bicycle interaction synthesizer. it interprets the speed and acceleration of a bicycle into expressive audio feedback.</v>
          </cell>
          <cell r="D1877">
            <v>500</v>
          </cell>
          <cell r="E1877">
            <v>1560</v>
          </cell>
          <cell r="F1877" t="str">
            <v>successful</v>
          </cell>
          <cell r="G1877" t="str">
            <v>US</v>
          </cell>
          <cell r="H1877" t="str">
            <v>USD</v>
          </cell>
          <cell r="I1877">
            <v>1278111600</v>
          </cell>
          <cell r="J1877">
            <v>1276830052</v>
          </cell>
          <cell r="K1877" t="b">
            <v>1</v>
          </cell>
          <cell r="L1877">
            <v>17</v>
          </cell>
          <cell r="M1877" t="b">
            <v>1</v>
          </cell>
          <cell r="N1877" t="str">
            <v>technology/hardware</v>
          </cell>
          <cell r="O1877">
            <v>312</v>
          </cell>
          <cell r="P1877">
            <v>91.76</v>
          </cell>
        </row>
        <row r="1878">
          <cell r="B1878" t="str">
            <v>Printeer - a 3D printer for kids &amp; schools</v>
          </cell>
          <cell r="C1878" t="str">
            <v>Design and 3D print your own creations using an iPad. A delightful 3D printing experience for children and K-12 education.</v>
          </cell>
          <cell r="D1878">
            <v>50000</v>
          </cell>
          <cell r="E1878">
            <v>117210.24000000001</v>
          </cell>
          <cell r="F1878" t="str">
            <v>successful</v>
          </cell>
          <cell r="G1878" t="str">
            <v>US</v>
          </cell>
          <cell r="H1878" t="str">
            <v>USD</v>
          </cell>
          <cell r="I1878">
            <v>1405002663</v>
          </cell>
          <cell r="J1878">
            <v>1402410663</v>
          </cell>
          <cell r="K1878" t="b">
            <v>1</v>
          </cell>
          <cell r="L1878">
            <v>354</v>
          </cell>
          <cell r="M1878" t="b">
            <v>1</v>
          </cell>
          <cell r="N1878" t="str">
            <v>technology/hardware</v>
          </cell>
          <cell r="O1878">
            <v>234</v>
          </cell>
          <cell r="P1878">
            <v>331.1</v>
          </cell>
        </row>
        <row r="1879">
          <cell r="B1879" t="str">
            <v>bassAware Holster</v>
          </cell>
          <cell r="C1879" t="str">
            <v>The bassAware Holster is a new type of wearable audio technology that uses vibration to create a massive bass experience.</v>
          </cell>
          <cell r="D1879">
            <v>30000</v>
          </cell>
          <cell r="E1879">
            <v>37104.03</v>
          </cell>
          <cell r="F1879" t="str">
            <v>successful</v>
          </cell>
          <cell r="G1879" t="str">
            <v>US</v>
          </cell>
          <cell r="H1879" t="str">
            <v>USD</v>
          </cell>
          <cell r="I1879">
            <v>1381895940</v>
          </cell>
          <cell r="J1879">
            <v>1379532618</v>
          </cell>
          <cell r="K1879" t="b">
            <v>1</v>
          </cell>
          <cell r="L1879">
            <v>191</v>
          </cell>
          <cell r="M1879" t="b">
            <v>1</v>
          </cell>
          <cell r="N1879" t="str">
            <v>technology/hardware</v>
          </cell>
          <cell r="O1879">
            <v>124</v>
          </cell>
          <cell r="P1879">
            <v>194.26</v>
          </cell>
        </row>
        <row r="1880">
          <cell r="B1880" t="str">
            <v>MAID Oven - Make All Incredible Dishes</v>
          </cell>
          <cell r="C1880" t="str">
            <v>MAID is a smart kitchen assistant &amp; a multifunctional oven. MAID knows what to cook and how to cook. Cooking is now easy,fun &amp; social.</v>
          </cell>
          <cell r="D1880">
            <v>50000</v>
          </cell>
          <cell r="E1880">
            <v>123920</v>
          </cell>
          <cell r="F1880" t="str">
            <v>successful</v>
          </cell>
          <cell r="G1880" t="str">
            <v>US</v>
          </cell>
          <cell r="H1880" t="str">
            <v>USD</v>
          </cell>
          <cell r="I1880">
            <v>1417611645</v>
          </cell>
          <cell r="J1880">
            <v>1414584045</v>
          </cell>
          <cell r="K1880" t="b">
            <v>1</v>
          </cell>
          <cell r="L1880">
            <v>303</v>
          </cell>
          <cell r="M1880" t="b">
            <v>1</v>
          </cell>
          <cell r="N1880" t="str">
            <v>technology/hardware</v>
          </cell>
          <cell r="O1880">
            <v>248</v>
          </cell>
          <cell r="P1880">
            <v>408.98</v>
          </cell>
        </row>
        <row r="1881">
          <cell r="B1881" t="str">
            <v>"Hello, World!" - Modern Biotechnology for High Schools</v>
          </cell>
          <cell r="C1881" t="str">
            <v>A biologist, an industrial designer, and an engineer team up and build a â€œHello, World!â€ kit to teach high schoolers how to invent with DNA.</v>
          </cell>
          <cell r="D1881">
            <v>10000</v>
          </cell>
          <cell r="E1881">
            <v>11570.92</v>
          </cell>
          <cell r="F1881" t="str">
            <v>successful</v>
          </cell>
          <cell r="G1881" t="str">
            <v>US</v>
          </cell>
          <cell r="H1881" t="str">
            <v>USD</v>
          </cell>
          <cell r="I1881">
            <v>1282622400</v>
          </cell>
          <cell r="J1881">
            <v>1276891586</v>
          </cell>
          <cell r="K1881" t="b">
            <v>1</v>
          </cell>
          <cell r="L1881">
            <v>137</v>
          </cell>
          <cell r="M1881" t="b">
            <v>1</v>
          </cell>
          <cell r="N1881" t="str">
            <v>technology/hardware</v>
          </cell>
          <cell r="O1881">
            <v>116</v>
          </cell>
          <cell r="P1881">
            <v>84.46</v>
          </cell>
        </row>
        <row r="1882">
          <cell r="B1882" t="str">
            <v>smartCaster: Open source automatic roto-casting machine</v>
          </cell>
          <cell r="C1882" t="str">
            <v>The smartCaster is an automatic roto-casting machine running off of open source electronics with plans that will be freely available.</v>
          </cell>
          <cell r="D1882">
            <v>1570.79</v>
          </cell>
          <cell r="E1882">
            <v>1839</v>
          </cell>
          <cell r="F1882" t="str">
            <v>successful</v>
          </cell>
          <cell r="G1882" t="str">
            <v>US</v>
          </cell>
          <cell r="H1882" t="str">
            <v>USD</v>
          </cell>
          <cell r="I1882">
            <v>1316442622</v>
          </cell>
          <cell r="J1882">
            <v>1312641022</v>
          </cell>
          <cell r="K1882" t="b">
            <v>1</v>
          </cell>
          <cell r="L1882">
            <v>41</v>
          </cell>
          <cell r="M1882" t="b">
            <v>1</v>
          </cell>
          <cell r="N1882" t="str">
            <v>technology/hardware</v>
          </cell>
          <cell r="O1882">
            <v>117</v>
          </cell>
          <cell r="P1882">
            <v>44.85</v>
          </cell>
        </row>
        <row r="1883">
          <cell r="B1883" t="str">
            <v>KiÃ«n Light: Intelligent daylight at your fingertips</v>
          </cell>
          <cell r="C1883" t="str">
            <v>Licht 1: The smart pendant lamp that increases your well-being and productivity while saving 80% in running energy expenses.</v>
          </cell>
          <cell r="D1883">
            <v>50000</v>
          </cell>
          <cell r="E1883">
            <v>152579</v>
          </cell>
          <cell r="F1883" t="str">
            <v>successful</v>
          </cell>
          <cell r="G1883" t="str">
            <v>DE</v>
          </cell>
          <cell r="H1883" t="str">
            <v>EUR</v>
          </cell>
          <cell r="I1883">
            <v>1479890743</v>
          </cell>
          <cell r="J1883">
            <v>1476776743</v>
          </cell>
          <cell r="K1883" t="b">
            <v>1</v>
          </cell>
          <cell r="L1883">
            <v>398</v>
          </cell>
          <cell r="M1883" t="b">
            <v>1</v>
          </cell>
          <cell r="N1883" t="str">
            <v>technology/hardware</v>
          </cell>
          <cell r="O1883">
            <v>305</v>
          </cell>
          <cell r="P1883">
            <v>383.36</v>
          </cell>
        </row>
        <row r="1884">
          <cell r="B1884" t="str">
            <v>Weighitz: Weigh Smarter</v>
          </cell>
          <cell r="C1884" t="str">
            <v>Weighitz are miniature smart scales designed to weigh anything in the home.</v>
          </cell>
          <cell r="D1884">
            <v>30000</v>
          </cell>
          <cell r="E1884">
            <v>96015.9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1471564491</v>
          </cell>
          <cell r="J1884">
            <v>1468972491</v>
          </cell>
          <cell r="K1884" t="b">
            <v>1</v>
          </cell>
          <cell r="L1884">
            <v>1737</v>
          </cell>
          <cell r="M1884" t="b">
            <v>1</v>
          </cell>
          <cell r="N1884" t="str">
            <v>technology/hardware</v>
          </cell>
          <cell r="O1884">
            <v>320</v>
          </cell>
          <cell r="P1884">
            <v>55.28</v>
          </cell>
        </row>
        <row r="1885">
          <cell r="B1885" t="str">
            <v>FLUXO â€“ The Worldâ€™s First Truly Smart Lamp</v>
          </cell>
          <cell r="C1885" t="str">
            <v>FLUXO â€“ The first smart design lamp where you can move the light in any direction with app and sensor control.</v>
          </cell>
          <cell r="D1885">
            <v>50000</v>
          </cell>
          <cell r="E1885">
            <v>409782</v>
          </cell>
          <cell r="F1885" t="str">
            <v>successful</v>
          </cell>
          <cell r="G1885" t="str">
            <v>AT</v>
          </cell>
          <cell r="H1885" t="str">
            <v>EUR</v>
          </cell>
          <cell r="I1885">
            <v>1452553200</v>
          </cell>
          <cell r="J1885">
            <v>1449650173</v>
          </cell>
          <cell r="K1885" t="b">
            <v>1</v>
          </cell>
          <cell r="L1885">
            <v>971</v>
          </cell>
          <cell r="M1885" t="b">
            <v>1</v>
          </cell>
          <cell r="N1885" t="str">
            <v>technology/hardware</v>
          </cell>
          <cell r="O1885">
            <v>820</v>
          </cell>
          <cell r="P1885">
            <v>422.02</v>
          </cell>
        </row>
        <row r="1886">
          <cell r="B1886" t="str">
            <v>FishBit: Your Aquarium Made Simple (Beta Release)</v>
          </cell>
          <cell r="C1886" t="str">
            <v>FishBit is an app and connected device to monitor and control your aquariumâ€™s water composition to help your tank thrive.</v>
          </cell>
          <cell r="D1886">
            <v>5000</v>
          </cell>
          <cell r="E1886">
            <v>11745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1423165441</v>
          </cell>
          <cell r="J1886">
            <v>1420573441</v>
          </cell>
          <cell r="K1886" t="b">
            <v>1</v>
          </cell>
          <cell r="L1886">
            <v>183</v>
          </cell>
          <cell r="M1886" t="b">
            <v>1</v>
          </cell>
          <cell r="N1886" t="str">
            <v>technology/hardware</v>
          </cell>
          <cell r="O1886">
            <v>235</v>
          </cell>
          <cell r="P1886">
            <v>64.180000000000007</v>
          </cell>
        </row>
        <row r="1887">
          <cell r="B1887" t="str">
            <v>Portal: Turbocharged WiFi</v>
          </cell>
          <cell r="C1887" t="str">
            <v>Crowds can slow WiFi to a crawl, but not Portal. Stream ultraHD videos without buffering and play Internet games without lagging.</v>
          </cell>
          <cell r="D1887">
            <v>160000</v>
          </cell>
          <cell r="E1887">
            <v>791862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1468019014</v>
          </cell>
          <cell r="J1887">
            <v>1462835014</v>
          </cell>
          <cell r="K1887" t="b">
            <v>1</v>
          </cell>
          <cell r="L1887">
            <v>4562</v>
          </cell>
          <cell r="M1887" t="b">
            <v>1</v>
          </cell>
          <cell r="N1887" t="str">
            <v>technology/hardware</v>
          </cell>
          <cell r="O1887">
            <v>495</v>
          </cell>
          <cell r="P1887">
            <v>173.58</v>
          </cell>
        </row>
        <row r="1888">
          <cell r="B1888" t="str">
            <v>3Doodler: The World's First 3D Printing Pen</v>
          </cell>
          <cell r="C1888" t="str">
            <v>It's a pen that can draw in the air! 3Doodler is the 3D printing pen you can hold in your hand. Lift your imagination off the page!</v>
          </cell>
          <cell r="D1888">
            <v>30000</v>
          </cell>
          <cell r="E1888">
            <v>2344134.67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1364184539</v>
          </cell>
          <cell r="J1888">
            <v>1361250539</v>
          </cell>
          <cell r="K1888" t="b">
            <v>1</v>
          </cell>
          <cell r="L1888">
            <v>26457</v>
          </cell>
          <cell r="M1888" t="b">
            <v>1</v>
          </cell>
          <cell r="N1888" t="str">
            <v>technology/hardware</v>
          </cell>
          <cell r="O1888">
            <v>7814</v>
          </cell>
          <cell r="P1888">
            <v>88.6</v>
          </cell>
        </row>
        <row r="1889">
          <cell r="B1889" t="str">
            <v>ExtraCore (Arduino Compatible)</v>
          </cell>
          <cell r="C1889" t="str">
            <v>ExtraCore is a 1" x 1" 22 I/O pin Arduino Compatible. It's 1.7 grams and 16mhz of tiny Arduino style coolness.</v>
          </cell>
          <cell r="D1889">
            <v>7200</v>
          </cell>
          <cell r="E1889">
            <v>8136.01</v>
          </cell>
          <cell r="F1889" t="str">
            <v>successful</v>
          </cell>
          <cell r="G1889" t="str">
            <v>US</v>
          </cell>
          <cell r="H1889" t="str">
            <v>USD</v>
          </cell>
          <cell r="I1889">
            <v>1315602163</v>
          </cell>
          <cell r="J1889">
            <v>1313010163</v>
          </cell>
          <cell r="K1889" t="b">
            <v>1</v>
          </cell>
          <cell r="L1889">
            <v>162</v>
          </cell>
          <cell r="M1889" t="b">
            <v>1</v>
          </cell>
          <cell r="N1889" t="str">
            <v>technology/hardware</v>
          </cell>
          <cell r="O1889">
            <v>113</v>
          </cell>
          <cell r="P1889">
            <v>50.22</v>
          </cell>
        </row>
        <row r="1890">
          <cell r="B1890" t="str">
            <v>Hydra: a triple-output power supply for electronics projects</v>
          </cell>
          <cell r="C1890" t="str">
            <v>A smart, compact power supply designed to power anything, anywhere</v>
          </cell>
          <cell r="D1890">
            <v>10000</v>
          </cell>
          <cell r="E1890">
            <v>92154.22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1362863299</v>
          </cell>
          <cell r="J1890">
            <v>1360271299</v>
          </cell>
          <cell r="K1890" t="b">
            <v>1</v>
          </cell>
          <cell r="L1890">
            <v>479</v>
          </cell>
          <cell r="M1890" t="b">
            <v>1</v>
          </cell>
          <cell r="N1890" t="str">
            <v>technology/hardware</v>
          </cell>
          <cell r="O1890">
            <v>922</v>
          </cell>
          <cell r="P1890">
            <v>192.39</v>
          </cell>
        </row>
        <row r="1891">
          <cell r="B1891" t="str">
            <v>SparkLab: the educational build-mobile!</v>
          </cell>
          <cell r="C1891" t="str">
            <v>A big red truck filled with cutting-edge maker tools that goes from school to school, bringing the joy of building back to kids.</v>
          </cell>
          <cell r="D1891">
            <v>25000</v>
          </cell>
          <cell r="E1891">
            <v>31275.599999999999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1332561600</v>
          </cell>
          <cell r="J1891">
            <v>1329873755</v>
          </cell>
          <cell r="K1891" t="b">
            <v>1</v>
          </cell>
          <cell r="L1891">
            <v>426</v>
          </cell>
          <cell r="M1891" t="b">
            <v>1</v>
          </cell>
          <cell r="N1891" t="str">
            <v>technology/hardware</v>
          </cell>
          <cell r="O1891">
            <v>125</v>
          </cell>
          <cell r="P1891">
            <v>73.42</v>
          </cell>
        </row>
        <row r="1892">
          <cell r="B1892" t="str">
            <v>Scriba - the stylus reinvented</v>
          </cell>
          <cell r="C1892" t="str">
            <v>Scriba puts creative control back in your hands. Its flexible body and dynamic squeeze motion responding beautifully to your touch.</v>
          </cell>
          <cell r="D1892">
            <v>65000</v>
          </cell>
          <cell r="E1892">
            <v>66458.23</v>
          </cell>
          <cell r="F1892" t="str">
            <v>successful</v>
          </cell>
          <cell r="G1892" t="str">
            <v>IE</v>
          </cell>
          <cell r="H1892" t="str">
            <v>EUR</v>
          </cell>
          <cell r="I1892">
            <v>1439455609</v>
          </cell>
          <cell r="J1892">
            <v>1436863609</v>
          </cell>
          <cell r="K1892" t="b">
            <v>1</v>
          </cell>
          <cell r="L1892">
            <v>450</v>
          </cell>
          <cell r="M1892" t="b">
            <v>1</v>
          </cell>
          <cell r="N1892" t="str">
            <v>technology/hardware</v>
          </cell>
          <cell r="O1892">
            <v>102</v>
          </cell>
          <cell r="P1892">
            <v>147.68</v>
          </cell>
        </row>
        <row r="1893">
          <cell r="B1893" t="str">
            <v>ReSpeaker - Add Voice Control Extension To Anything You Like</v>
          </cell>
          <cell r="C1893" t="str">
            <v>Far-field voice control extension to your speakers, home &amp; office appliances. Touch Sensing with Arduino &amp; Linux for making projects.</v>
          </cell>
          <cell r="D1893">
            <v>40000</v>
          </cell>
          <cell r="E1893">
            <v>193963.9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1474563621</v>
          </cell>
          <cell r="J1893">
            <v>1471971621</v>
          </cell>
          <cell r="K1893" t="b">
            <v>1</v>
          </cell>
          <cell r="L1893">
            <v>1780</v>
          </cell>
          <cell r="M1893" t="b">
            <v>1</v>
          </cell>
          <cell r="N1893" t="str">
            <v>technology/hardware</v>
          </cell>
          <cell r="O1893">
            <v>485</v>
          </cell>
          <cell r="P1893">
            <v>108.97</v>
          </cell>
        </row>
        <row r="1894">
          <cell r="B1894" t="str">
            <v>Low Voltage Metal Sensor for use with Arduino type boards</v>
          </cell>
          <cell r="C1894" t="str">
            <v>Low Voltage Metal Sensor directly compatible with Arduino type computers for Robotics, &amp; Motor Control, WITHOUT USING MAGNETS!</v>
          </cell>
          <cell r="D1894">
            <v>1500</v>
          </cell>
          <cell r="E1894">
            <v>2885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1400108640</v>
          </cell>
          <cell r="J1894">
            <v>1396923624</v>
          </cell>
          <cell r="K1894" t="b">
            <v>1</v>
          </cell>
          <cell r="L1894">
            <v>122</v>
          </cell>
          <cell r="M1894" t="b">
            <v>1</v>
          </cell>
          <cell r="N1894" t="str">
            <v>technology/hardware</v>
          </cell>
          <cell r="O1894">
            <v>192</v>
          </cell>
          <cell r="P1894">
            <v>23.65</v>
          </cell>
        </row>
        <row r="1895">
          <cell r="B1895" t="str">
            <v>m!lTone- Portable Air Synth &amp; MIDI controller</v>
          </cell>
          <cell r="C1895" t="str">
            <v>The m!lTone is an open-source synth &amp; MIDI controller.Create music &amp; control video,lights &amp; sound w/ this refreshingly original device.</v>
          </cell>
          <cell r="D1895">
            <v>5000</v>
          </cell>
          <cell r="E1895">
            <v>14055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1411522897</v>
          </cell>
          <cell r="J1895">
            <v>1407634897</v>
          </cell>
          <cell r="K1895" t="b">
            <v>1</v>
          </cell>
          <cell r="L1895">
            <v>95</v>
          </cell>
          <cell r="M1895" t="b">
            <v>1</v>
          </cell>
          <cell r="N1895" t="str">
            <v>technology/hardware</v>
          </cell>
          <cell r="O1895">
            <v>281</v>
          </cell>
          <cell r="P1895">
            <v>147.94999999999999</v>
          </cell>
        </row>
        <row r="1896">
          <cell r="B1896" t="str">
            <v>Acanvas: The cord-free art display and streaming platform</v>
          </cell>
          <cell r="C1896" t="str">
            <v>Acanvas is a Wi-Fi connected and customizable art display that hangs on any wall, charges itself and streams art into your home</v>
          </cell>
          <cell r="D1896">
            <v>100000</v>
          </cell>
          <cell r="E1896">
            <v>125137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1465652372</v>
          </cell>
          <cell r="J1896">
            <v>1463060372</v>
          </cell>
          <cell r="K1896" t="b">
            <v>1</v>
          </cell>
          <cell r="L1896">
            <v>325</v>
          </cell>
          <cell r="M1896" t="b">
            <v>1</v>
          </cell>
          <cell r="N1896" t="str">
            <v>technology/hardware</v>
          </cell>
          <cell r="O1896">
            <v>125</v>
          </cell>
          <cell r="P1896">
            <v>385.04</v>
          </cell>
        </row>
        <row r="1897">
          <cell r="B1897" t="str">
            <v>Atmoph Window - Your Room Can Be Anywhere</v>
          </cell>
          <cell r="C1897" t="str">
            <v>A digital window that opens to beautiful scenery from around the world with 4K-shot videos and sound. Place it anywhere, be anywhere.</v>
          </cell>
          <cell r="D1897">
            <v>100000</v>
          </cell>
          <cell r="E1897">
            <v>161459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1434017153</v>
          </cell>
          <cell r="J1897">
            <v>1431425153</v>
          </cell>
          <cell r="K1897" t="b">
            <v>1</v>
          </cell>
          <cell r="L1897">
            <v>353</v>
          </cell>
          <cell r="M1897" t="b">
            <v>1</v>
          </cell>
          <cell r="N1897" t="str">
            <v>technology/hardware</v>
          </cell>
          <cell r="O1897">
            <v>161</v>
          </cell>
          <cell r="P1897">
            <v>457.39</v>
          </cell>
        </row>
        <row r="1898">
          <cell r="B1898" t="str">
            <v>RA 3D printer controller by Elefu</v>
          </cell>
          <cell r="C1898" t="str">
            <v>RA - 3D Printer board. This board can control 3 extruders, bed heaters, Elefu control panel, 4 temp monitors, lighting and more.</v>
          </cell>
          <cell r="D1898">
            <v>4000</v>
          </cell>
          <cell r="E1898">
            <v>23414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1344826800</v>
          </cell>
          <cell r="J1898">
            <v>1341875544</v>
          </cell>
          <cell r="K1898" t="b">
            <v>1</v>
          </cell>
          <cell r="L1898">
            <v>105</v>
          </cell>
          <cell r="M1898" t="b">
            <v>1</v>
          </cell>
          <cell r="N1898" t="str">
            <v>technology/hardware</v>
          </cell>
          <cell r="O1898">
            <v>585</v>
          </cell>
          <cell r="P1898">
            <v>222.99</v>
          </cell>
        </row>
        <row r="1899">
          <cell r="B1899" t="str">
            <v>BuddyGuard: Smart Home Security In One Device</v>
          </cell>
          <cell r="C1899" t="str">
            <v>A complete Home Security System in a single device: Flare protects you and your home all by itself. Secure, beautiful and affordable.</v>
          </cell>
          <cell r="D1899">
            <v>80000</v>
          </cell>
          <cell r="E1899">
            <v>160920</v>
          </cell>
          <cell r="F1899" t="str">
            <v>successful</v>
          </cell>
          <cell r="G1899" t="str">
            <v>DE</v>
          </cell>
          <cell r="H1899" t="str">
            <v>EUR</v>
          </cell>
          <cell r="I1899">
            <v>1433996746</v>
          </cell>
          <cell r="J1899">
            <v>1431404746</v>
          </cell>
          <cell r="K1899" t="b">
            <v>1</v>
          </cell>
          <cell r="L1899">
            <v>729</v>
          </cell>
          <cell r="M1899" t="b">
            <v>1</v>
          </cell>
          <cell r="N1899" t="str">
            <v>technology/hardware</v>
          </cell>
          <cell r="O1899">
            <v>201</v>
          </cell>
          <cell r="P1899">
            <v>220.74</v>
          </cell>
        </row>
        <row r="1900">
          <cell r="B1900" t="str">
            <v>MIDI Sprout - Biodata Sonification Device</v>
          </cell>
          <cell r="C1900" t="str">
            <v>MIDI Sprout enables plants to play synthesizers in real time.</v>
          </cell>
          <cell r="D1900">
            <v>25000</v>
          </cell>
          <cell r="E1900">
            <v>33370.769999999997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1398052740</v>
          </cell>
          <cell r="J1900">
            <v>1394127585</v>
          </cell>
          <cell r="K1900" t="b">
            <v>1</v>
          </cell>
          <cell r="L1900">
            <v>454</v>
          </cell>
          <cell r="M1900" t="b">
            <v>1</v>
          </cell>
          <cell r="N1900" t="str">
            <v>technology/hardware</v>
          </cell>
          <cell r="O1900">
            <v>133</v>
          </cell>
          <cell r="P1900">
            <v>73.5</v>
          </cell>
        </row>
        <row r="1901">
          <cell r="B1901" t="str">
            <v>Cmoar Virtual Reality Headset with integrated electronics</v>
          </cell>
          <cell r="C1901" t="str">
            <v>Modular smartphone-based headset with external sensors for 4" - 5.7" Android &amp; iOS phones, iPhone 6 Plus included!</v>
          </cell>
          <cell r="D1901">
            <v>100000</v>
          </cell>
          <cell r="E1901">
            <v>120249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1427740319</v>
          </cell>
          <cell r="J1901">
            <v>1423855919</v>
          </cell>
          <cell r="K1901" t="b">
            <v>1</v>
          </cell>
          <cell r="L1901">
            <v>539</v>
          </cell>
          <cell r="M1901" t="b">
            <v>1</v>
          </cell>
          <cell r="N1901" t="str">
            <v>technology/hardware</v>
          </cell>
          <cell r="O1901">
            <v>120</v>
          </cell>
          <cell r="P1901">
            <v>223.1</v>
          </cell>
        </row>
        <row r="1902">
          <cell r="B1902" t="str">
            <v xml:space="preserve">Building the Open Source Bussard Fusion Reactor </v>
          </cell>
          <cell r="C1902" t="str">
            <v>Building an open source Bussard fusion reactor, aka the Polywell.</v>
          </cell>
          <cell r="D1902">
            <v>3000</v>
          </cell>
          <cell r="E1902">
            <v>3785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1268690100</v>
          </cell>
          <cell r="J1902">
            <v>1265493806</v>
          </cell>
          <cell r="K1902" t="b">
            <v>1</v>
          </cell>
          <cell r="L1902">
            <v>79</v>
          </cell>
          <cell r="M1902" t="b">
            <v>1</v>
          </cell>
          <cell r="N1902" t="str">
            <v>technology/hardware</v>
          </cell>
          <cell r="O1902">
            <v>126</v>
          </cell>
          <cell r="P1902">
            <v>47.91</v>
          </cell>
        </row>
        <row r="1903">
          <cell r="B1903" t="str">
            <v>Lumin8 Pro</v>
          </cell>
          <cell r="C1903" t="str">
            <v>Lumin8 Pro is a fun and easy to use light controller that makes light dance to your favorite music.</v>
          </cell>
          <cell r="D1903">
            <v>2500</v>
          </cell>
          <cell r="E1903">
            <v>9030</v>
          </cell>
          <cell r="F1903" t="str">
            <v>successful</v>
          </cell>
          <cell r="G1903" t="str">
            <v>US</v>
          </cell>
          <cell r="H1903" t="str">
            <v>USD</v>
          </cell>
          <cell r="I1903">
            <v>1409099481</v>
          </cell>
          <cell r="J1903">
            <v>1406507481</v>
          </cell>
          <cell r="K1903" t="b">
            <v>1</v>
          </cell>
          <cell r="L1903">
            <v>94</v>
          </cell>
          <cell r="M1903" t="b">
            <v>1</v>
          </cell>
          <cell r="N1903" t="str">
            <v>technology/hardware</v>
          </cell>
          <cell r="O1903">
            <v>361</v>
          </cell>
          <cell r="P1903">
            <v>96.06</v>
          </cell>
        </row>
        <row r="1904">
          <cell r="B1904" t="str">
            <v>Picade: The arcade cabinet kit for your mini computer</v>
          </cell>
          <cell r="C1904" t="str">
            <v>A stylish, retro, and fun arcade cabinet for your Raspberry Pi, Mini-ITX, Pandaboard, or other mini PC from the makers of Pibow</v>
          </cell>
          <cell r="D1904">
            <v>32768</v>
          </cell>
          <cell r="E1904">
            <v>74134</v>
          </cell>
          <cell r="F1904" t="str">
            <v>successful</v>
          </cell>
          <cell r="G1904" t="str">
            <v>GB</v>
          </cell>
          <cell r="H1904" t="str">
            <v>GBP</v>
          </cell>
          <cell r="I1904">
            <v>1354233296</v>
          </cell>
          <cell r="J1904">
            <v>1351641296</v>
          </cell>
          <cell r="K1904" t="b">
            <v>1</v>
          </cell>
          <cell r="L1904">
            <v>625</v>
          </cell>
          <cell r="M1904" t="b">
            <v>1</v>
          </cell>
          <cell r="N1904" t="str">
            <v>technology/hardware</v>
          </cell>
          <cell r="O1904">
            <v>226</v>
          </cell>
          <cell r="P1904">
            <v>118.61</v>
          </cell>
        </row>
        <row r="1905">
          <cell r="B1905" t="str">
            <v>Linkio: the $100 Smart Home Devices Solution</v>
          </cell>
          <cell r="C1905" t="str">
            <v>With Linkio you can use your smartphone to control every electronic you own- for only $100!</v>
          </cell>
          <cell r="D1905">
            <v>50000</v>
          </cell>
          <cell r="E1905">
            <v>60175</v>
          </cell>
          <cell r="F1905" t="str">
            <v>successful</v>
          </cell>
          <cell r="G1905" t="str">
            <v>NL</v>
          </cell>
          <cell r="H1905" t="str">
            <v>EUR</v>
          </cell>
          <cell r="I1905">
            <v>1420765200</v>
          </cell>
          <cell r="J1905">
            <v>1417506853</v>
          </cell>
          <cell r="K1905" t="b">
            <v>1</v>
          </cell>
          <cell r="L1905">
            <v>508</v>
          </cell>
          <cell r="M1905" t="b">
            <v>1</v>
          </cell>
          <cell r="N1905" t="str">
            <v>technology/hardware</v>
          </cell>
          <cell r="O1905">
            <v>120</v>
          </cell>
          <cell r="P1905">
            <v>118.45</v>
          </cell>
        </row>
        <row r="1906">
          <cell r="B1906" t="str">
            <v>PocketLab Voyager | Explore Science in Your World</v>
          </cell>
          <cell r="C1906" t="str">
            <v>PocketLab Voyager and PocketLab Weather are rugged science labs that you can take anywhere to explore the world around you.</v>
          </cell>
          <cell r="D1906">
            <v>25000</v>
          </cell>
          <cell r="E1906">
            <v>76047</v>
          </cell>
          <cell r="F1906" t="str">
            <v>successful</v>
          </cell>
          <cell r="G1906" t="str">
            <v>US</v>
          </cell>
          <cell r="H1906" t="str">
            <v>USD</v>
          </cell>
          <cell r="I1906">
            <v>1481778000</v>
          </cell>
          <cell r="J1906">
            <v>1479216874</v>
          </cell>
          <cell r="K1906" t="b">
            <v>1</v>
          </cell>
          <cell r="L1906">
            <v>531</v>
          </cell>
          <cell r="M1906" t="b">
            <v>1</v>
          </cell>
          <cell r="N1906" t="str">
            <v>technology/hardware</v>
          </cell>
          <cell r="O1906">
            <v>304</v>
          </cell>
          <cell r="P1906">
            <v>143.21</v>
          </cell>
        </row>
        <row r="1907">
          <cell r="B1907" t="str">
            <v>BrewNanny Home Brew Monitor</v>
          </cell>
          <cell r="C1907" t="str">
            <v>BrewNannyâ„¢ accurately measures the health and progress of your home brew and alerts you to problems immediately, wherever you are.</v>
          </cell>
          <cell r="D1907">
            <v>25000</v>
          </cell>
          <cell r="E1907">
            <v>44669</v>
          </cell>
          <cell r="F1907" t="str">
            <v>successful</v>
          </cell>
          <cell r="G1907" t="str">
            <v>US</v>
          </cell>
          <cell r="H1907" t="str">
            <v>USD</v>
          </cell>
          <cell r="I1907">
            <v>1398477518</v>
          </cell>
          <cell r="J1907">
            <v>1395885518</v>
          </cell>
          <cell r="K1907" t="b">
            <v>1</v>
          </cell>
          <cell r="L1907">
            <v>158</v>
          </cell>
          <cell r="M1907" t="b">
            <v>1</v>
          </cell>
          <cell r="N1907" t="str">
            <v>technology/hardware</v>
          </cell>
          <cell r="O1907">
            <v>179</v>
          </cell>
          <cell r="P1907">
            <v>282.72000000000003</v>
          </cell>
        </row>
        <row r="1908">
          <cell r="B1908" t="str">
            <v>Impression Ï€: Wireless VR+AR with Gesture+Position Tracking</v>
          </cell>
          <cell r="C1908" t="str">
            <v>A Wireless Virtual Reality HMD that's Fashionable &amp; Compact; Features 3D Gesture Input, Position Tracking, &amp; Augmented Reality Overlays</v>
          </cell>
          <cell r="D1908">
            <v>78000</v>
          </cell>
          <cell r="E1908">
            <v>301719.59000000003</v>
          </cell>
          <cell r="F1908" t="str">
            <v>successful</v>
          </cell>
          <cell r="G1908" t="str">
            <v>US</v>
          </cell>
          <cell r="H1908" t="str">
            <v>USD</v>
          </cell>
          <cell r="I1908">
            <v>1430981880</v>
          </cell>
          <cell r="J1908">
            <v>1426216033</v>
          </cell>
          <cell r="K1908" t="b">
            <v>1</v>
          </cell>
          <cell r="L1908">
            <v>508</v>
          </cell>
          <cell r="M1908" t="b">
            <v>1</v>
          </cell>
          <cell r="N1908" t="str">
            <v>technology/hardware</v>
          </cell>
          <cell r="O1908">
            <v>387</v>
          </cell>
          <cell r="P1908">
            <v>593.94000000000005</v>
          </cell>
        </row>
        <row r="1909">
          <cell r="B1909" t="str">
            <v>OpenBCI: Biosensing for Everybody</v>
          </cell>
          <cell r="C1909" t="str">
            <v>Announcing the GANGLION and the ULTRACORTEXâ€”a $99 biodata acquisition device and a 3D-printed, brain-sensing headset.</v>
          </cell>
          <cell r="D1909">
            <v>80000</v>
          </cell>
          <cell r="E1909">
            <v>168829.14</v>
          </cell>
          <cell r="F1909" t="str">
            <v>successful</v>
          </cell>
          <cell r="G1909" t="str">
            <v>US</v>
          </cell>
          <cell r="H1909" t="str">
            <v>USD</v>
          </cell>
          <cell r="I1909">
            <v>1450486800</v>
          </cell>
          <cell r="J1909">
            <v>1446562807</v>
          </cell>
          <cell r="K1909" t="b">
            <v>1</v>
          </cell>
          <cell r="L1909">
            <v>644</v>
          </cell>
          <cell r="M1909" t="b">
            <v>1</v>
          </cell>
          <cell r="N1909" t="str">
            <v>technology/hardware</v>
          </cell>
          <cell r="O1909">
            <v>211</v>
          </cell>
          <cell r="P1909">
            <v>262.16000000000003</v>
          </cell>
        </row>
        <row r="1910">
          <cell r="B1910" t="str">
            <v>L.E.D Portable Charger</v>
          </cell>
          <cell r="C1910" t="str">
            <v>A high-capacity portable charger with LED lights keeps your iPhone, iPad, smartphones, tablets and other devices juiced up on-the-go.</v>
          </cell>
          <cell r="D1910">
            <v>30000</v>
          </cell>
          <cell r="E1910">
            <v>39500.5</v>
          </cell>
          <cell r="F1910" t="str">
            <v>successful</v>
          </cell>
          <cell r="G1910" t="str">
            <v>US</v>
          </cell>
          <cell r="H1910" t="str">
            <v>USD</v>
          </cell>
          <cell r="I1910">
            <v>1399668319</v>
          </cell>
          <cell r="J1910">
            <v>1397076319</v>
          </cell>
          <cell r="K1910" t="b">
            <v>1</v>
          </cell>
          <cell r="L1910">
            <v>848</v>
          </cell>
          <cell r="M1910" t="b">
            <v>1</v>
          </cell>
          <cell r="N1910" t="str">
            <v>technology/hardware</v>
          </cell>
          <cell r="O1910">
            <v>132</v>
          </cell>
          <cell r="P1910">
            <v>46.58</v>
          </cell>
        </row>
        <row r="1911">
          <cell r="B1911" t="str">
            <v>Pedal Power -- Human Scale Energy For Everyday Tasks</v>
          </cell>
          <cell r="C1911" t="str">
            <v>With an efficiency of 97%, bicycle technology is nearly perfect. So why do we use it only for transportation?</v>
          </cell>
          <cell r="D1911">
            <v>10000</v>
          </cell>
          <cell r="E1911">
            <v>30047.64</v>
          </cell>
          <cell r="F1911" t="str">
            <v>successful</v>
          </cell>
          <cell r="G1911" t="str">
            <v>US</v>
          </cell>
          <cell r="H1911" t="str">
            <v>USD</v>
          </cell>
          <cell r="I1911">
            <v>1388383353</v>
          </cell>
          <cell r="J1911">
            <v>1383195753</v>
          </cell>
          <cell r="K1911" t="b">
            <v>1</v>
          </cell>
          <cell r="L1911">
            <v>429</v>
          </cell>
          <cell r="M1911" t="b">
            <v>1</v>
          </cell>
          <cell r="N1911" t="str">
            <v>technology/hardware</v>
          </cell>
          <cell r="O1911">
            <v>300</v>
          </cell>
          <cell r="P1911">
            <v>70.040000000000006</v>
          </cell>
        </row>
        <row r="1912">
          <cell r="B1912" t="str">
            <v>OWL Programmable Effects Pedal</v>
          </cell>
          <cell r="C1912" t="str">
            <v>The OWL is an open source, open hardware, reprogrammable effects pedal designed for musicians, coders, and hackers.</v>
          </cell>
          <cell r="D1912">
            <v>8000</v>
          </cell>
          <cell r="E1912">
            <v>33641</v>
          </cell>
          <cell r="F1912" t="str">
            <v>successful</v>
          </cell>
          <cell r="G1912" t="str">
            <v>GB</v>
          </cell>
          <cell r="H1912" t="str">
            <v>GBP</v>
          </cell>
          <cell r="I1912">
            <v>1372701600</v>
          </cell>
          <cell r="J1912">
            <v>1369895421</v>
          </cell>
          <cell r="K1912" t="b">
            <v>1</v>
          </cell>
          <cell r="L1912">
            <v>204</v>
          </cell>
          <cell r="M1912" t="b">
            <v>1</v>
          </cell>
          <cell r="N1912" t="str">
            <v>technology/hardware</v>
          </cell>
          <cell r="O1912">
            <v>421</v>
          </cell>
          <cell r="P1912">
            <v>164.91</v>
          </cell>
        </row>
        <row r="1913">
          <cell r="B1913" t="str">
            <v>ODIN2: Smart Projector for movies, video calls, and apps</v>
          </cell>
          <cell r="C1913" t="str">
            <v>Open up your digital worlds with the most sophisticated, intuitive android smart projector.</v>
          </cell>
          <cell r="D1913">
            <v>125000</v>
          </cell>
          <cell r="E1913">
            <v>170271</v>
          </cell>
          <cell r="F1913" t="str">
            <v>successful</v>
          </cell>
          <cell r="G1913" t="str">
            <v>US</v>
          </cell>
          <cell r="H1913" t="str">
            <v>USD</v>
          </cell>
          <cell r="I1913">
            <v>1480568340</v>
          </cell>
          <cell r="J1913">
            <v>1477996325</v>
          </cell>
          <cell r="K1913" t="b">
            <v>1</v>
          </cell>
          <cell r="L1913">
            <v>379</v>
          </cell>
          <cell r="M1913" t="b">
            <v>1</v>
          </cell>
          <cell r="N1913" t="str">
            <v>technology/hardware</v>
          </cell>
          <cell r="O1913">
            <v>136</v>
          </cell>
          <cell r="P1913">
            <v>449.26</v>
          </cell>
        </row>
        <row r="1914">
          <cell r="B1914" t="str">
            <v>Programmable Capacitor</v>
          </cell>
          <cell r="C1914" t="str">
            <v>4.29 Billion+ Capacitor Combinations.
No Coding Required.</v>
          </cell>
          <cell r="D1914">
            <v>3000</v>
          </cell>
          <cell r="E1914">
            <v>7445.14</v>
          </cell>
          <cell r="F1914" t="str">
            <v>successful</v>
          </cell>
          <cell r="G1914" t="str">
            <v>US</v>
          </cell>
          <cell r="H1914" t="str">
            <v>USD</v>
          </cell>
          <cell r="I1914">
            <v>1384557303</v>
          </cell>
          <cell r="J1914">
            <v>1383257703</v>
          </cell>
          <cell r="K1914" t="b">
            <v>1</v>
          </cell>
          <cell r="L1914">
            <v>271</v>
          </cell>
          <cell r="M1914" t="b">
            <v>1</v>
          </cell>
          <cell r="N1914" t="str">
            <v>technology/hardware</v>
          </cell>
          <cell r="O1914">
            <v>248</v>
          </cell>
          <cell r="P1914">
            <v>27.47</v>
          </cell>
        </row>
        <row r="1915">
          <cell r="B1915" t="str">
            <v>The Aspect - Reinventing the Grow Light for Interior Design</v>
          </cell>
          <cell r="C1915" t="str">
            <v>World's first LED decor grow light that turns your plants into show pieces. Adding beauty and foliage to your home like never before</v>
          </cell>
          <cell r="D1915">
            <v>9500</v>
          </cell>
          <cell r="E1915">
            <v>17277</v>
          </cell>
          <cell r="F1915" t="str">
            <v>successful</v>
          </cell>
          <cell r="G1915" t="str">
            <v>US</v>
          </cell>
          <cell r="H1915" t="str">
            <v>USD</v>
          </cell>
          <cell r="I1915">
            <v>1478785027</v>
          </cell>
          <cell r="J1915">
            <v>1476189427</v>
          </cell>
          <cell r="K1915" t="b">
            <v>0</v>
          </cell>
          <cell r="L1915">
            <v>120</v>
          </cell>
          <cell r="M1915" t="b">
            <v>1</v>
          </cell>
          <cell r="N1915" t="str">
            <v>technology/hardware</v>
          </cell>
          <cell r="O1915">
            <v>182</v>
          </cell>
          <cell r="P1915">
            <v>143.97999999999999</v>
          </cell>
        </row>
        <row r="1916">
          <cell r="B1916" t="str">
            <v>SoundBrake- Headphone gadget alerts you to outside sounds</v>
          </cell>
          <cell r="C1916" t="str">
            <v>The SoundBrake headphone attachment can be used with any audio player to alert you to important outside sounds.</v>
          </cell>
          <cell r="D1916">
            <v>10000</v>
          </cell>
          <cell r="E1916">
            <v>12353</v>
          </cell>
          <cell r="F1916" t="str">
            <v>successful</v>
          </cell>
          <cell r="G1916" t="str">
            <v>US</v>
          </cell>
          <cell r="H1916" t="str">
            <v>USD</v>
          </cell>
          <cell r="I1916">
            <v>1453481974</v>
          </cell>
          <cell r="J1916">
            <v>1448297974</v>
          </cell>
          <cell r="K1916" t="b">
            <v>0</v>
          </cell>
          <cell r="L1916">
            <v>140</v>
          </cell>
          <cell r="M1916" t="b">
            <v>1</v>
          </cell>
          <cell r="N1916" t="str">
            <v>technology/hardware</v>
          </cell>
          <cell r="O1916">
            <v>124</v>
          </cell>
          <cell r="P1916">
            <v>88.24</v>
          </cell>
        </row>
        <row r="1917">
          <cell r="B1917" t="str">
            <v>PS-1A Adjustable Miniature Switch Mode DC-DC Power Supply</v>
          </cell>
          <cell r="C1917" t="str">
            <v>PS-1A is an adjustable switch mode DC-DC power supply. It is highly compact, breadboard friendly and requires no external components.</v>
          </cell>
          <cell r="D1917">
            <v>1385</v>
          </cell>
          <cell r="E1917">
            <v>7011</v>
          </cell>
          <cell r="F1917" t="str">
            <v>successful</v>
          </cell>
          <cell r="G1917" t="str">
            <v>US</v>
          </cell>
          <cell r="H1917" t="str">
            <v>USD</v>
          </cell>
          <cell r="I1917">
            <v>1481432340</v>
          </cell>
          <cell r="J1917">
            <v>1476764077</v>
          </cell>
          <cell r="K1917" t="b">
            <v>0</v>
          </cell>
          <cell r="L1917">
            <v>193</v>
          </cell>
          <cell r="M1917" t="b">
            <v>1</v>
          </cell>
          <cell r="N1917" t="str">
            <v>technology/hardware</v>
          </cell>
          <cell r="O1917">
            <v>506</v>
          </cell>
          <cell r="P1917">
            <v>36.33</v>
          </cell>
        </row>
        <row r="1918">
          <cell r="B1918" t="str">
            <v>PiSoC: Learn to Create</v>
          </cell>
          <cell r="C1918" t="str">
            <v>The PiSoC is an open source development platform which gives each person a unique opportunity to create, regardless of skill level.</v>
          </cell>
          <cell r="D1918">
            <v>15000</v>
          </cell>
          <cell r="E1918">
            <v>16232</v>
          </cell>
          <cell r="F1918" t="str">
            <v>successful</v>
          </cell>
          <cell r="G1918" t="str">
            <v>US</v>
          </cell>
          <cell r="H1918" t="str">
            <v>USD</v>
          </cell>
          <cell r="I1918">
            <v>1434212714</v>
          </cell>
          <cell r="J1918">
            <v>1431620714</v>
          </cell>
          <cell r="K1918" t="b">
            <v>0</v>
          </cell>
          <cell r="L1918">
            <v>180</v>
          </cell>
          <cell r="M1918" t="b">
            <v>1</v>
          </cell>
          <cell r="N1918" t="str">
            <v>technology/hardware</v>
          </cell>
          <cell r="O1918">
            <v>108</v>
          </cell>
          <cell r="P1918">
            <v>90.18</v>
          </cell>
        </row>
        <row r="1919">
          <cell r="B1919" t="str">
            <v>OPEN RAIL Open Source Linear Bearing System</v>
          </cell>
          <cell r="C1919" t="str">
            <v>Open Rail is a new open source universal linear rail system designed to be used with various T- Slot aluminum extrusion configurations.</v>
          </cell>
          <cell r="D1919">
            <v>4900</v>
          </cell>
          <cell r="E1919">
            <v>40140.01</v>
          </cell>
          <cell r="F1919" t="str">
            <v>successful</v>
          </cell>
          <cell r="G1919" t="str">
            <v>US</v>
          </cell>
          <cell r="H1919" t="str">
            <v>USD</v>
          </cell>
          <cell r="I1919">
            <v>1341799647</v>
          </cell>
          <cell r="J1919">
            <v>1339207647</v>
          </cell>
          <cell r="K1919" t="b">
            <v>0</v>
          </cell>
          <cell r="L1919">
            <v>263</v>
          </cell>
          <cell r="M1919" t="b">
            <v>1</v>
          </cell>
          <cell r="N1919" t="str">
            <v>technology/hardware</v>
          </cell>
          <cell r="O1919">
            <v>819</v>
          </cell>
          <cell r="P1919">
            <v>152.62</v>
          </cell>
        </row>
        <row r="1920">
          <cell r="B1920" t="str">
            <v>CoAction Hero: 32-bit Open-Source ARM Cortex-M3 Board</v>
          </cell>
          <cell r="C1920" t="str">
            <v>CoAction Hero: a powerful proto-board with a 120Mhz processor, 1MB filesystem, and built-in OS for tinkerers and engineers alike.</v>
          </cell>
          <cell r="D1920">
            <v>10000</v>
          </cell>
          <cell r="E1920">
            <v>12110</v>
          </cell>
          <cell r="F1920" t="str">
            <v>successful</v>
          </cell>
          <cell r="G1920" t="str">
            <v>US</v>
          </cell>
          <cell r="H1920" t="str">
            <v>USD</v>
          </cell>
          <cell r="I1920">
            <v>1369282044</v>
          </cell>
          <cell r="J1920">
            <v>1366690044</v>
          </cell>
          <cell r="K1920" t="b">
            <v>0</v>
          </cell>
          <cell r="L1920">
            <v>217</v>
          </cell>
          <cell r="M1920" t="b">
            <v>1</v>
          </cell>
          <cell r="N1920" t="str">
            <v>technology/hardware</v>
          </cell>
          <cell r="O1920">
            <v>121</v>
          </cell>
          <cell r="P1920">
            <v>55.81</v>
          </cell>
        </row>
        <row r="1921">
          <cell r="B1921" t="str">
            <v>KoalaSafe -  Healthier Internet. Happier Families.</v>
          </cell>
          <cell r="C1921" t="str">
            <v>Simple internet time-limits, usage analytics, app &amp; site blocking - across all devices in the home, controlled from your smartphone.</v>
          </cell>
          <cell r="D1921">
            <v>98000</v>
          </cell>
          <cell r="E1921">
            <v>100939</v>
          </cell>
          <cell r="F1921" t="str">
            <v>successful</v>
          </cell>
          <cell r="G1921" t="str">
            <v>AU</v>
          </cell>
          <cell r="H1921" t="str">
            <v>AUD</v>
          </cell>
          <cell r="I1921">
            <v>1429228800</v>
          </cell>
          <cell r="J1921">
            <v>1426714870</v>
          </cell>
          <cell r="K1921" t="b">
            <v>0</v>
          </cell>
          <cell r="L1921">
            <v>443</v>
          </cell>
          <cell r="M1921" t="b">
            <v>1</v>
          </cell>
          <cell r="N1921" t="str">
            <v>technology/hardware</v>
          </cell>
          <cell r="O1921">
            <v>103</v>
          </cell>
          <cell r="P1921">
            <v>227.85</v>
          </cell>
        </row>
        <row r="1922">
          <cell r="B1922" t="str">
            <v>The Siva Cycle Atom - Powering your life one pedal at a time</v>
          </cell>
          <cell r="C1922" t="str">
            <v>A lightweight generator to charge your phone, lights, and removable battery pack as you bicycle. Pedal power by you, for now or later.</v>
          </cell>
          <cell r="D1922">
            <v>85000</v>
          </cell>
          <cell r="E1922">
            <v>126082.45</v>
          </cell>
          <cell r="F1922" t="str">
            <v>successful</v>
          </cell>
          <cell r="G1922" t="str">
            <v>US</v>
          </cell>
          <cell r="H1922" t="str">
            <v>USD</v>
          </cell>
          <cell r="I1922">
            <v>1369323491</v>
          </cell>
          <cell r="J1922">
            <v>1366731491</v>
          </cell>
          <cell r="K1922" t="b">
            <v>0</v>
          </cell>
          <cell r="L1922">
            <v>1373</v>
          </cell>
          <cell r="M1922" t="b">
            <v>1</v>
          </cell>
          <cell r="N1922" t="str">
            <v>technology/hardware</v>
          </cell>
          <cell r="O1922">
            <v>148</v>
          </cell>
          <cell r="P1922">
            <v>91.83</v>
          </cell>
        </row>
        <row r="1923">
          <cell r="B1923" t="str">
            <v>LOCK8 - the World's First Smart Bike Lock</v>
          </cell>
          <cell r="C1923" t="str">
            <v>Keyless. Alarm secured. GPS tracking.</v>
          </cell>
          <cell r="D1923">
            <v>50000</v>
          </cell>
          <cell r="E1923">
            <v>60095.35</v>
          </cell>
          <cell r="F1923" t="str">
            <v>successful</v>
          </cell>
          <cell r="G1923" t="str">
            <v>GB</v>
          </cell>
          <cell r="H1923" t="str">
            <v>GBP</v>
          </cell>
          <cell r="I1923">
            <v>1386025140</v>
          </cell>
          <cell r="J1923">
            <v>1382963963</v>
          </cell>
          <cell r="K1923" t="b">
            <v>0</v>
          </cell>
          <cell r="L1923">
            <v>742</v>
          </cell>
          <cell r="M1923" t="b">
            <v>1</v>
          </cell>
          <cell r="N1923" t="str">
            <v>technology/hardware</v>
          </cell>
          <cell r="O1923">
            <v>120</v>
          </cell>
          <cell r="P1923">
            <v>80.989999999999995</v>
          </cell>
        </row>
        <row r="1924">
          <cell r="B1924" t="str">
            <v>Hubble Laser Cutter: Affordable, Versatile &amp; Open Source</v>
          </cell>
          <cell r="C1924" t="str">
            <v>Hubble is the first 100% open, affordable laser cutter suite â€” from replicable hardware to community driven software &amp; firmware.</v>
          </cell>
          <cell r="D1924">
            <v>10000</v>
          </cell>
          <cell r="E1924">
            <v>47327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1433036578</v>
          </cell>
          <cell r="J1924">
            <v>1429580578</v>
          </cell>
          <cell r="K1924" t="b">
            <v>0</v>
          </cell>
          <cell r="L1924">
            <v>170</v>
          </cell>
          <cell r="M1924" t="b">
            <v>1</v>
          </cell>
          <cell r="N1924" t="str">
            <v>technology/hardware</v>
          </cell>
          <cell r="O1924">
            <v>473</v>
          </cell>
          <cell r="P1924">
            <v>278.39</v>
          </cell>
        </row>
        <row r="1925">
          <cell r="B1925" t="str">
            <v>YOYO WARRIOR - A premium yoyo for any budget</v>
          </cell>
          <cell r="C1925" t="str">
            <v>A collaborative effort between three generations who set out to provide a premium, top-quality yoyo at an affordable price.</v>
          </cell>
          <cell r="D1925">
            <v>8000</v>
          </cell>
          <cell r="E1925">
            <v>10429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1388017937</v>
          </cell>
          <cell r="J1925">
            <v>1385425937</v>
          </cell>
          <cell r="K1925" t="b">
            <v>0</v>
          </cell>
          <cell r="L1925">
            <v>242</v>
          </cell>
          <cell r="M1925" t="b">
            <v>1</v>
          </cell>
          <cell r="N1925" t="str">
            <v>technology/hardware</v>
          </cell>
          <cell r="O1925">
            <v>130</v>
          </cell>
          <cell r="P1925">
            <v>43.1</v>
          </cell>
        </row>
        <row r="1926">
          <cell r="B1926" t="str">
            <v>The World's Lightest &amp; Smartest E-Scooter  - ZAR</v>
          </cell>
          <cell r="C1926" t="str">
            <v>The World's Lightest &amp; Smartest E-Scooter: cool, small, portable, and can be easily folded into a backpack and bring it anywhere</v>
          </cell>
          <cell r="D1926">
            <v>50000</v>
          </cell>
          <cell r="E1926">
            <v>176524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1455933653</v>
          </cell>
          <cell r="J1926">
            <v>1452045653</v>
          </cell>
          <cell r="K1926" t="b">
            <v>0</v>
          </cell>
          <cell r="L1926">
            <v>541</v>
          </cell>
          <cell r="M1926" t="b">
            <v>1</v>
          </cell>
          <cell r="N1926" t="str">
            <v>technology/hardware</v>
          </cell>
          <cell r="O1926">
            <v>353</v>
          </cell>
          <cell r="P1926">
            <v>326.29000000000002</v>
          </cell>
        </row>
        <row r="1927">
          <cell r="B1927" t="str">
            <v>stockplop - the most advanced external hard drive enclosure</v>
          </cell>
          <cell r="C1927" t="str">
            <v>Â· Exchange multiple hard drives (SSDs or HDDs) Â· Slick design Â· Highest data transfer rates Â· Robust (anodized aluminum)</v>
          </cell>
          <cell r="D1927">
            <v>5000</v>
          </cell>
          <cell r="E1927">
            <v>5051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1448466551</v>
          </cell>
          <cell r="J1927">
            <v>1445870951</v>
          </cell>
          <cell r="K1927" t="b">
            <v>0</v>
          </cell>
          <cell r="L1927">
            <v>121</v>
          </cell>
          <cell r="M1927" t="b">
            <v>1</v>
          </cell>
          <cell r="N1927" t="str">
            <v>technology/hardware</v>
          </cell>
          <cell r="O1927">
            <v>101</v>
          </cell>
          <cell r="P1927">
            <v>41.74</v>
          </cell>
        </row>
        <row r="1928">
          <cell r="B1928" t="str">
            <v>SITU Smart Food Nutrition Scale for iPad and Android tablets</v>
          </cell>
          <cell r="C1928" t="str">
            <v>SITU is the smart food nutrition scale anyone can use. It weighs your food in calories and nutrients in addition to grams and ounces.</v>
          </cell>
          <cell r="D1928">
            <v>35000</v>
          </cell>
          <cell r="E1928">
            <v>39757</v>
          </cell>
          <cell r="F1928" t="str">
            <v>successful</v>
          </cell>
          <cell r="G1928" t="str">
            <v>GB</v>
          </cell>
          <cell r="H1928" t="str">
            <v>GBP</v>
          </cell>
          <cell r="I1928">
            <v>1399033810</v>
          </cell>
          <cell r="J1928">
            <v>1396441810</v>
          </cell>
          <cell r="K1928" t="b">
            <v>0</v>
          </cell>
          <cell r="L1928">
            <v>621</v>
          </cell>
          <cell r="M1928" t="b">
            <v>1</v>
          </cell>
          <cell r="N1928" t="str">
            <v>technology/hardware</v>
          </cell>
          <cell r="O1928">
            <v>114</v>
          </cell>
          <cell r="P1928">
            <v>64.02</v>
          </cell>
        </row>
        <row r="1929">
          <cell r="B1929" t="str">
            <v>The I2C and SPI Education System</v>
          </cell>
          <cell r="C1929" t="str">
            <v>An Arduino compatible shield matched with a web based tutorial system to teach you how to talk with I2C and SPI components.</v>
          </cell>
          <cell r="D1929">
            <v>6000</v>
          </cell>
          <cell r="E1929">
            <v>10045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1417579200</v>
          </cell>
          <cell r="J1929">
            <v>1415031043</v>
          </cell>
          <cell r="K1929" t="b">
            <v>0</v>
          </cell>
          <cell r="L1929">
            <v>101</v>
          </cell>
          <cell r="M1929" t="b">
            <v>1</v>
          </cell>
          <cell r="N1929" t="str">
            <v>technology/hardware</v>
          </cell>
          <cell r="O1929">
            <v>167</v>
          </cell>
          <cell r="P1929">
            <v>99.46</v>
          </cell>
        </row>
        <row r="1930">
          <cell r="B1930" t="str">
            <v>TYLT Energi Backpack - charge your mobile devices on the go.</v>
          </cell>
          <cell r="C1930" t="str">
            <v>A lightweight backpack that can charge your smartphone 4 times or an iPad one full charge, and recharge via a USB port</v>
          </cell>
          <cell r="D1930">
            <v>50000</v>
          </cell>
          <cell r="E1930">
            <v>76726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1366222542</v>
          </cell>
          <cell r="J1930">
            <v>1363630542</v>
          </cell>
          <cell r="K1930" t="b">
            <v>0</v>
          </cell>
          <cell r="L1930">
            <v>554</v>
          </cell>
          <cell r="M1930" t="b">
            <v>1</v>
          </cell>
          <cell r="N1930" t="str">
            <v>technology/hardware</v>
          </cell>
          <cell r="O1930">
            <v>153</v>
          </cell>
          <cell r="P1930">
            <v>138.49</v>
          </cell>
        </row>
        <row r="1931">
          <cell r="B1931" t="str">
            <v>CableKnife - The World's best cable insulation stripper</v>
          </cell>
          <cell r="C1931" t="str">
            <v>CableKnife is the best solution for removing insulation from cables for the purpose of maximising the scrap metal value by up to 350%</v>
          </cell>
          <cell r="D1931">
            <v>15000</v>
          </cell>
          <cell r="E1931">
            <v>30334.83</v>
          </cell>
          <cell r="F1931" t="str">
            <v>successful</v>
          </cell>
          <cell r="G1931" t="str">
            <v>GB</v>
          </cell>
          <cell r="H1931" t="str">
            <v>GBP</v>
          </cell>
          <cell r="I1931">
            <v>1456487532</v>
          </cell>
          <cell r="J1931">
            <v>1453895532</v>
          </cell>
          <cell r="K1931" t="b">
            <v>0</v>
          </cell>
          <cell r="L1931">
            <v>666</v>
          </cell>
          <cell r="M1931" t="b">
            <v>1</v>
          </cell>
          <cell r="N1931" t="str">
            <v>technology/hardware</v>
          </cell>
          <cell r="O1931">
            <v>202</v>
          </cell>
          <cell r="P1931">
            <v>45.55</v>
          </cell>
        </row>
        <row r="1932">
          <cell r="B1932" t="str">
            <v>Raspberry Pi Debug Clip</v>
          </cell>
          <cell r="C1932" t="str">
            <v>Making using the serial terminal on the Raspberry Pi as easy as Pi!</v>
          </cell>
          <cell r="D1932">
            <v>2560</v>
          </cell>
          <cell r="E1932">
            <v>4308</v>
          </cell>
          <cell r="F1932" t="str">
            <v>successful</v>
          </cell>
          <cell r="G1932" t="str">
            <v>GB</v>
          </cell>
          <cell r="H1932" t="str">
            <v>GBP</v>
          </cell>
          <cell r="I1932">
            <v>1425326400</v>
          </cell>
          <cell r="J1932">
            <v>1421916830</v>
          </cell>
          <cell r="K1932" t="b">
            <v>0</v>
          </cell>
          <cell r="L1932">
            <v>410</v>
          </cell>
          <cell r="M1932" t="b">
            <v>1</v>
          </cell>
          <cell r="N1932" t="str">
            <v>technology/hardware</v>
          </cell>
          <cell r="O1932">
            <v>168</v>
          </cell>
          <cell r="P1932">
            <v>10.51</v>
          </cell>
        </row>
        <row r="1933">
          <cell r="B1933" t="str">
            <v>riots - Affordable wireless IoT microcontrollers and sensors</v>
          </cell>
          <cell r="C1933" t="str">
            <v>Simplify IoT development via the cloud. Plug-n-play, Arduino-compatible wireless network of sensors &amp; controllers. Open Source. Secure.</v>
          </cell>
          <cell r="D1933">
            <v>30000</v>
          </cell>
          <cell r="E1933">
            <v>43037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1454277540</v>
          </cell>
          <cell r="J1933">
            <v>1450880854</v>
          </cell>
          <cell r="K1933" t="b">
            <v>0</v>
          </cell>
          <cell r="L1933">
            <v>375</v>
          </cell>
          <cell r="M1933" t="b">
            <v>1</v>
          </cell>
          <cell r="N1933" t="str">
            <v>technology/hardware</v>
          </cell>
          <cell r="O1933">
            <v>143</v>
          </cell>
          <cell r="P1933">
            <v>114.77</v>
          </cell>
        </row>
        <row r="1934">
          <cell r="B1934" t="str">
            <v>SmartQuad 4-Port (9.6 Amps / 48W) Travel USB Charger</v>
          </cell>
          <cell r="C1934" t="str">
            <v>Universal 4 ports USB charger for iPhone, iPad, Android and other USB devices. Intelligent device detection for optimal charging.</v>
          </cell>
          <cell r="D1934">
            <v>25000</v>
          </cell>
          <cell r="E1934">
            <v>49100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1406129150</v>
          </cell>
          <cell r="J1934">
            <v>1400945150</v>
          </cell>
          <cell r="K1934" t="b">
            <v>0</v>
          </cell>
          <cell r="L1934">
            <v>1364</v>
          </cell>
          <cell r="M1934" t="b">
            <v>1</v>
          </cell>
          <cell r="N1934" t="str">
            <v>technology/hardware</v>
          </cell>
          <cell r="O1934">
            <v>196</v>
          </cell>
          <cell r="P1934">
            <v>36</v>
          </cell>
        </row>
        <row r="1935">
          <cell r="B1935" t="str">
            <v>Bibo Time! Maximize your Cocktail time in seconds!</v>
          </cell>
          <cell r="C1935" t="str">
            <v>Bibo Barmaid is a smart cocktail self-serve machine that creates expertly crafted mixed drinks at home with the touch of a button.</v>
          </cell>
          <cell r="D1935">
            <v>5000</v>
          </cell>
          <cell r="E1935">
            <v>5396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1483208454</v>
          </cell>
          <cell r="J1935">
            <v>1480616454</v>
          </cell>
          <cell r="K1935" t="b">
            <v>0</v>
          </cell>
          <cell r="L1935">
            <v>35</v>
          </cell>
          <cell r="M1935" t="b">
            <v>1</v>
          </cell>
          <cell r="N1935" t="str">
            <v>technology/hardware</v>
          </cell>
          <cell r="O1935">
            <v>108</v>
          </cell>
          <cell r="P1935">
            <v>154.16999999999999</v>
          </cell>
        </row>
        <row r="1936">
          <cell r="B1936" t="str">
            <v>Rho Board</v>
          </cell>
          <cell r="C1936" t="str">
            <v>4K HEVC Android TV Media Player with optional DIY electronics, ideal for app development, home control, software developement, learning</v>
          </cell>
          <cell r="D1936">
            <v>100000</v>
          </cell>
          <cell r="E1936">
            <v>114977</v>
          </cell>
          <cell r="F1936" t="str">
            <v>successful</v>
          </cell>
          <cell r="G1936" t="str">
            <v>DK</v>
          </cell>
          <cell r="H1936" t="str">
            <v>DKK</v>
          </cell>
          <cell r="I1936">
            <v>1458807098</v>
          </cell>
          <cell r="J1936">
            <v>1456218698</v>
          </cell>
          <cell r="K1936" t="b">
            <v>0</v>
          </cell>
          <cell r="L1936">
            <v>203</v>
          </cell>
          <cell r="M1936" t="b">
            <v>1</v>
          </cell>
          <cell r="N1936" t="str">
            <v>technology/hardware</v>
          </cell>
          <cell r="O1936">
            <v>115</v>
          </cell>
          <cell r="P1936">
            <v>566.39</v>
          </cell>
        </row>
        <row r="1937">
          <cell r="B1937" t="str">
            <v>Up to 4 axis Beaglebone black based CNC control</v>
          </cell>
          <cell r="C1937" t="str">
            <v>Build a professional grade Linux CNC control with Beaglebone black and our CNC cape.</v>
          </cell>
          <cell r="D1937">
            <v>4000</v>
          </cell>
          <cell r="E1937">
            <v>5922</v>
          </cell>
          <cell r="F1937" t="str">
            <v>successful</v>
          </cell>
          <cell r="G1937" t="str">
            <v>DE</v>
          </cell>
          <cell r="H1937" t="str">
            <v>EUR</v>
          </cell>
          <cell r="I1937">
            <v>1463333701</v>
          </cell>
          <cell r="J1937">
            <v>1460482501</v>
          </cell>
          <cell r="K1937" t="b">
            <v>0</v>
          </cell>
          <cell r="L1937">
            <v>49</v>
          </cell>
          <cell r="M1937" t="b">
            <v>1</v>
          </cell>
          <cell r="N1937" t="str">
            <v>technology/hardware</v>
          </cell>
          <cell r="O1937">
            <v>148</v>
          </cell>
          <cell r="P1937">
            <v>120.86</v>
          </cell>
        </row>
        <row r="1938">
          <cell r="B1938" t="str">
            <v>Lightpack â€” ambient backlight for your displays</v>
          </cell>
          <cell r="C1938" t="str">
            <v>Open-source content-driven lighting system you can use with TV or PC, Mac, HTPC displays in movies, games and daily work</v>
          </cell>
          <cell r="D1938">
            <v>261962</v>
          </cell>
          <cell r="E1938">
            <v>500784.27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1370001600</v>
          </cell>
          <cell r="J1938">
            <v>1366879523</v>
          </cell>
          <cell r="K1938" t="b">
            <v>0</v>
          </cell>
          <cell r="L1938">
            <v>5812</v>
          </cell>
          <cell r="M1938" t="b">
            <v>1</v>
          </cell>
          <cell r="N1938" t="str">
            <v>technology/hardware</v>
          </cell>
          <cell r="O1938">
            <v>191</v>
          </cell>
          <cell r="P1938">
            <v>86.16</v>
          </cell>
        </row>
        <row r="1939">
          <cell r="B1939" t="str">
            <v>Snooperscopeâ„¢: Night Vision for Your Smartphone iPhone iPad</v>
          </cell>
          <cell r="C1939" t="str">
            <v>Give your mobile device the ability to see &amp; capture the world in complete darkness while revealing items not visible to your naked eye</v>
          </cell>
          <cell r="D1939">
            <v>40000</v>
          </cell>
          <cell r="E1939">
            <v>79686.05</v>
          </cell>
          <cell r="F1939" t="str">
            <v>successful</v>
          </cell>
          <cell r="G1939" t="str">
            <v>GB</v>
          </cell>
          <cell r="H1939" t="str">
            <v>GBP</v>
          </cell>
          <cell r="I1939">
            <v>1387958429</v>
          </cell>
          <cell r="J1939">
            <v>1385366429</v>
          </cell>
          <cell r="K1939" t="b">
            <v>0</v>
          </cell>
          <cell r="L1939">
            <v>1556</v>
          </cell>
          <cell r="M1939" t="b">
            <v>1</v>
          </cell>
          <cell r="N1939" t="str">
            <v>technology/hardware</v>
          </cell>
          <cell r="O1939">
            <v>199</v>
          </cell>
          <cell r="P1939">
            <v>51.21</v>
          </cell>
        </row>
        <row r="1940">
          <cell r="B1940" t="str">
            <v>Garage Beacon - Turn your phone into a garage door remote</v>
          </cell>
          <cell r="C1940" t="str">
            <v>Automatically opens your garage door when you come home. Open, close, and monitor your garage door from your phone.</v>
          </cell>
          <cell r="D1940">
            <v>2000</v>
          </cell>
          <cell r="E1940">
            <v>4372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1408818683</v>
          </cell>
          <cell r="J1940">
            <v>1406226683</v>
          </cell>
          <cell r="K1940" t="b">
            <v>0</v>
          </cell>
          <cell r="L1940">
            <v>65</v>
          </cell>
          <cell r="M1940" t="b">
            <v>1</v>
          </cell>
          <cell r="N1940" t="str">
            <v>technology/hardware</v>
          </cell>
          <cell r="O1940">
            <v>219</v>
          </cell>
          <cell r="P1940">
            <v>67.260000000000005</v>
          </cell>
        </row>
        <row r="1941">
          <cell r="B1941" t="str">
            <v>Luminite (LED lighting)</v>
          </cell>
          <cell r="C1941" t="str">
            <v>The next generation of premium quality LED lighting. Extreme power efficiency in a small package.</v>
          </cell>
          <cell r="D1941">
            <v>495</v>
          </cell>
          <cell r="E1941">
            <v>628</v>
          </cell>
          <cell r="F1941" t="str">
            <v>successful</v>
          </cell>
          <cell r="G1941" t="str">
            <v>GB</v>
          </cell>
          <cell r="H1941" t="str">
            <v>GBP</v>
          </cell>
          <cell r="I1941">
            <v>1432499376</v>
          </cell>
          <cell r="J1941">
            <v>1429648176</v>
          </cell>
          <cell r="K1941" t="b">
            <v>0</v>
          </cell>
          <cell r="L1941">
            <v>10</v>
          </cell>
          <cell r="M1941" t="b">
            <v>1</v>
          </cell>
          <cell r="N1941" t="str">
            <v>technology/hardware</v>
          </cell>
          <cell r="O1941">
            <v>127</v>
          </cell>
          <cell r="P1941">
            <v>62.8</v>
          </cell>
        </row>
        <row r="1942">
          <cell r="B1942" t="str">
            <v>Netro - Scientifically Water Your Garden</v>
          </cell>
          <cell r="C1942" t="str">
            <v>Introducing Sprite, the cloud-based watering controller and Whisperer, the solar-powered plant sensor for effortless home irrigation</v>
          </cell>
          <cell r="D1942">
            <v>25000</v>
          </cell>
          <cell r="E1942">
            <v>26305.97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1476994315</v>
          </cell>
          <cell r="J1942">
            <v>1474402315</v>
          </cell>
          <cell r="K1942" t="b">
            <v>0</v>
          </cell>
          <cell r="L1942">
            <v>76</v>
          </cell>
          <cell r="M1942" t="b">
            <v>1</v>
          </cell>
          <cell r="N1942" t="str">
            <v>technology/hardware</v>
          </cell>
          <cell r="O1942">
            <v>105</v>
          </cell>
          <cell r="P1942">
            <v>346.13</v>
          </cell>
        </row>
        <row r="1943">
          <cell r="B1943" t="str">
            <v>RaceCapture and Podium: Race it. Share it. Prove it.</v>
          </cell>
          <cell r="C1943" t="str">
            <v>RaceCapture brings motorsports to the connected car: Share track days, autocross, drift and drag racing with your friends in real time!</v>
          </cell>
          <cell r="D1943">
            <v>50000</v>
          </cell>
          <cell r="E1943">
            <v>64203.33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1451776791</v>
          </cell>
          <cell r="J1943">
            <v>1449098391</v>
          </cell>
          <cell r="K1943" t="b">
            <v>0</v>
          </cell>
          <cell r="L1943">
            <v>263</v>
          </cell>
          <cell r="M1943" t="b">
            <v>1</v>
          </cell>
          <cell r="N1943" t="str">
            <v>technology/hardware</v>
          </cell>
          <cell r="O1943">
            <v>128</v>
          </cell>
          <cell r="P1943">
            <v>244.12</v>
          </cell>
        </row>
        <row r="1944">
          <cell r="B1944" t="str">
            <v>DAN Cases A4-SFX - The World's Smallest Gaming Tower Case</v>
          </cell>
          <cell r="C1944" t="str">
            <v>The A4-SFX is a project with the goal of creating the smallest case possible while still using high-end standardized components.</v>
          </cell>
          <cell r="D1944">
            <v>125000</v>
          </cell>
          <cell r="E1944">
            <v>396659</v>
          </cell>
          <cell r="F1944" t="str">
            <v>successful</v>
          </cell>
          <cell r="G1944" t="str">
            <v>DE</v>
          </cell>
          <cell r="H1944" t="str">
            <v>EUR</v>
          </cell>
          <cell r="I1944">
            <v>1467128723</v>
          </cell>
          <cell r="J1944">
            <v>1464536723</v>
          </cell>
          <cell r="K1944" t="b">
            <v>0</v>
          </cell>
          <cell r="L1944">
            <v>1530</v>
          </cell>
          <cell r="M1944" t="b">
            <v>1</v>
          </cell>
          <cell r="N1944" t="str">
            <v>technology/hardware</v>
          </cell>
          <cell r="O1944">
            <v>317</v>
          </cell>
          <cell r="P1944">
            <v>259.25</v>
          </cell>
        </row>
        <row r="1945">
          <cell r="B1945" t="str">
            <v>easyFeed Automatic Pet Feeder w/ Webcam and Amazon Delivery</v>
          </cell>
          <cell r="C1945" t="str">
            <v>Includes Wifi Camera for video chat, Amazon delivery, pet health analyzer, weight control, diet transition planning, and more.</v>
          </cell>
          <cell r="D1945">
            <v>20000</v>
          </cell>
          <cell r="E1945">
            <v>56146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1475390484</v>
          </cell>
          <cell r="J1945">
            <v>1471502484</v>
          </cell>
          <cell r="K1945" t="b">
            <v>0</v>
          </cell>
          <cell r="L1945">
            <v>278</v>
          </cell>
          <cell r="M1945" t="b">
            <v>1</v>
          </cell>
          <cell r="N1945" t="str">
            <v>technology/hardware</v>
          </cell>
          <cell r="O1945">
            <v>281</v>
          </cell>
          <cell r="P1945">
            <v>201.96</v>
          </cell>
        </row>
        <row r="1946">
          <cell r="B1946" t="str">
            <v>Hercules PalmTop-Palm Size Mobile PC of Invincible Resources</v>
          </cell>
          <cell r="C1946" t="str">
            <v>The Most Portable Windows 10 PC Less than 0.3 lb with Updated Resources-Cherry Trail CPU, 4G RAM, ~128G Storage, wifi ac, USB 3.0, HDMI</v>
          </cell>
          <cell r="D1946">
            <v>71500</v>
          </cell>
          <cell r="E1946">
            <v>79173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1462629432</v>
          </cell>
          <cell r="J1946">
            <v>1460037432</v>
          </cell>
          <cell r="K1946" t="b">
            <v>0</v>
          </cell>
          <cell r="L1946">
            <v>350</v>
          </cell>
          <cell r="M1946" t="b">
            <v>1</v>
          </cell>
          <cell r="N1946" t="str">
            <v>technology/hardware</v>
          </cell>
          <cell r="O1946">
            <v>111</v>
          </cell>
          <cell r="P1946">
            <v>226.21</v>
          </cell>
        </row>
        <row r="1947">
          <cell r="B1947" t="str">
            <v>abode - The Future of Home Security.</v>
          </cell>
          <cell r="C1947" t="str">
            <v>abode is a home security and automation company that offers a self-installed, professional-grade solution with no contracts.</v>
          </cell>
          <cell r="D1947">
            <v>100000</v>
          </cell>
          <cell r="E1947">
            <v>152604.29999999999</v>
          </cell>
          <cell r="F1947" t="str">
            <v>successful</v>
          </cell>
          <cell r="G1947" t="str">
            <v>US</v>
          </cell>
          <cell r="H1947" t="str">
            <v>USD</v>
          </cell>
          <cell r="I1947">
            <v>1431100918</v>
          </cell>
          <cell r="J1947">
            <v>1427212918</v>
          </cell>
          <cell r="K1947" t="b">
            <v>0</v>
          </cell>
          <cell r="L1947">
            <v>470</v>
          </cell>
          <cell r="M1947" t="b">
            <v>1</v>
          </cell>
          <cell r="N1947" t="str">
            <v>technology/hardware</v>
          </cell>
          <cell r="O1947">
            <v>153</v>
          </cell>
          <cell r="P1947">
            <v>324.69</v>
          </cell>
        </row>
        <row r="1948">
          <cell r="B1948" t="str">
            <v>Advanced Simulation Products - PC Gaming Controllers</v>
          </cell>
          <cell r="C1948" t="str">
            <v>Creating PC gaming controllers to bring your gaming experience to a new level.</v>
          </cell>
          <cell r="D1948">
            <v>600</v>
          </cell>
          <cell r="E1948">
            <v>615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1462564182</v>
          </cell>
          <cell r="J1948">
            <v>1459972182</v>
          </cell>
          <cell r="K1948" t="b">
            <v>0</v>
          </cell>
          <cell r="L1948">
            <v>3</v>
          </cell>
          <cell r="M1948" t="b">
            <v>1</v>
          </cell>
          <cell r="N1948" t="str">
            <v>technology/hardware</v>
          </cell>
          <cell r="O1948">
            <v>103</v>
          </cell>
          <cell r="P1948">
            <v>205</v>
          </cell>
        </row>
        <row r="1949">
          <cell r="B1949" t="str">
            <v>The Practical Meter: Know your power!</v>
          </cell>
          <cell r="C1949" t="str">
            <v>The Practical Meter helps you charge your phone faster by solving a problem millions of people experience.</v>
          </cell>
          <cell r="D1949">
            <v>9999</v>
          </cell>
          <cell r="E1949">
            <v>167820.6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1374769288</v>
          </cell>
          <cell r="J1949">
            <v>1372177288</v>
          </cell>
          <cell r="K1949" t="b">
            <v>0</v>
          </cell>
          <cell r="L1949">
            <v>8200</v>
          </cell>
          <cell r="M1949" t="b">
            <v>1</v>
          </cell>
          <cell r="N1949" t="str">
            <v>technology/hardware</v>
          </cell>
          <cell r="O1949">
            <v>1678</v>
          </cell>
          <cell r="P1949">
            <v>20.47</v>
          </cell>
        </row>
        <row r="1950">
          <cell r="B1950" t="str">
            <v>Earin - The Worlds Smallest Wireless Earbuds</v>
          </cell>
          <cell r="C1950" t="str">
            <v>Wireless earbuds filled with sound, yet so small they are almost invisible!</v>
          </cell>
          <cell r="D1950">
            <v>179000</v>
          </cell>
          <cell r="E1950">
            <v>972594.99</v>
          </cell>
          <cell r="F1950" t="str">
            <v>successful</v>
          </cell>
          <cell r="G1950" t="str">
            <v>GB</v>
          </cell>
          <cell r="H1950" t="str">
            <v>GBP</v>
          </cell>
          <cell r="I1950">
            <v>1406149689</v>
          </cell>
          <cell r="J1950">
            <v>1402693689</v>
          </cell>
          <cell r="K1950" t="b">
            <v>0</v>
          </cell>
          <cell r="L1950">
            <v>8359</v>
          </cell>
          <cell r="M1950" t="b">
            <v>1</v>
          </cell>
          <cell r="N1950" t="str">
            <v>technology/hardware</v>
          </cell>
          <cell r="O1950">
            <v>543</v>
          </cell>
          <cell r="P1950">
            <v>116.35</v>
          </cell>
        </row>
        <row r="1951">
          <cell r="B1951" t="str">
            <v>4SeTVâ„¢ - Watch 4 TV Channels on Any Screen At Once</v>
          </cell>
          <cell r="C1951" t="str">
            <v>A Whole New Way to Get TV: Watch four live TV channels at once on your tablet, smartphone, or big screen TV!</v>
          </cell>
          <cell r="D1951">
            <v>50000</v>
          </cell>
          <cell r="E1951">
            <v>57754</v>
          </cell>
          <cell r="F1951" t="str">
            <v>successful</v>
          </cell>
          <cell r="G1951" t="str">
            <v>US</v>
          </cell>
          <cell r="H1951" t="str">
            <v>USD</v>
          </cell>
          <cell r="I1951">
            <v>1433538000</v>
          </cell>
          <cell r="J1951">
            <v>1428541276</v>
          </cell>
          <cell r="K1951" t="b">
            <v>0</v>
          </cell>
          <cell r="L1951">
            <v>188</v>
          </cell>
          <cell r="M1951" t="b">
            <v>1</v>
          </cell>
          <cell r="N1951" t="str">
            <v>technology/hardware</v>
          </cell>
          <cell r="O1951">
            <v>116</v>
          </cell>
          <cell r="P1951">
            <v>307.2</v>
          </cell>
        </row>
        <row r="1952">
          <cell r="B1952" t="str">
            <v>Hoterway - Hot shower from the first second</v>
          </cell>
          <cell r="C1952" t="str">
            <v>With hoterway you won't wait anymore for hot water in the beginning of your shower. Save Water, Energy, Time and Money.</v>
          </cell>
          <cell r="D1952">
            <v>20000</v>
          </cell>
          <cell r="E1952">
            <v>26241</v>
          </cell>
          <cell r="F1952" t="str">
            <v>successful</v>
          </cell>
          <cell r="G1952" t="str">
            <v>ES</v>
          </cell>
          <cell r="H1952" t="str">
            <v>EUR</v>
          </cell>
          <cell r="I1952">
            <v>1482085857</v>
          </cell>
          <cell r="J1952">
            <v>1479493857</v>
          </cell>
          <cell r="K1952" t="b">
            <v>0</v>
          </cell>
          <cell r="L1952">
            <v>48</v>
          </cell>
          <cell r="M1952" t="b">
            <v>1</v>
          </cell>
          <cell r="N1952" t="str">
            <v>technology/hardware</v>
          </cell>
          <cell r="O1952">
            <v>131</v>
          </cell>
          <cell r="P1952">
            <v>546.69000000000005</v>
          </cell>
        </row>
        <row r="1953">
          <cell r="B1953" t="str">
            <v>Pi PoE Switch HAT - power over Ethernet for Raspberry Pi</v>
          </cell>
          <cell r="C1953" t="str">
            <v>A power over Ethernet (PoE) add on board (HAT) for your Raspberry Pi with power management. Reduce the clutter of cables with Pi PoE!</v>
          </cell>
          <cell r="D1953">
            <v>10000</v>
          </cell>
          <cell r="E1953">
            <v>28817</v>
          </cell>
          <cell r="F1953" t="str">
            <v>successful</v>
          </cell>
          <cell r="G1953" t="str">
            <v>GB</v>
          </cell>
          <cell r="H1953" t="str">
            <v>GBP</v>
          </cell>
          <cell r="I1953">
            <v>1435258800</v>
          </cell>
          <cell r="J1953">
            <v>1432659793</v>
          </cell>
          <cell r="K1953" t="b">
            <v>0</v>
          </cell>
          <cell r="L1953">
            <v>607</v>
          </cell>
          <cell r="M1953" t="b">
            <v>1</v>
          </cell>
          <cell r="N1953" t="str">
            <v>technology/hardware</v>
          </cell>
          <cell r="O1953">
            <v>288</v>
          </cell>
          <cell r="P1953">
            <v>47.47</v>
          </cell>
        </row>
        <row r="1954">
          <cell r="B1954" t="str">
            <v>Tinker Tie Beta - Programmable RGB LED Bow Tie!</v>
          </cell>
          <cell r="C1954" t="str">
            <v>Tinker Tie is a fully programmable, hackable Arduino-compatible RGB LED bow tie that can last over 20 hours on a single charge!</v>
          </cell>
          <cell r="D1954">
            <v>1000</v>
          </cell>
          <cell r="E1954">
            <v>5078</v>
          </cell>
          <cell r="F1954" t="str">
            <v>successful</v>
          </cell>
          <cell r="G1954" t="str">
            <v>US</v>
          </cell>
          <cell r="H1954" t="str">
            <v>USD</v>
          </cell>
          <cell r="I1954">
            <v>1447286300</v>
          </cell>
          <cell r="J1954">
            <v>1444690700</v>
          </cell>
          <cell r="K1954" t="b">
            <v>0</v>
          </cell>
          <cell r="L1954">
            <v>50</v>
          </cell>
          <cell r="M1954" t="b">
            <v>1</v>
          </cell>
          <cell r="N1954" t="str">
            <v>technology/hardware</v>
          </cell>
          <cell r="O1954">
            <v>508</v>
          </cell>
          <cell r="P1954">
            <v>101.56</v>
          </cell>
        </row>
        <row r="1955">
          <cell r="B1955" t="str">
            <v>Pi Crust - Easily Connect Electronics To Your Raspberry Pi</v>
          </cell>
          <cell r="C1955" t="str">
            <v>Pi Crust is a breakout board for the Raspberry Pi that makes it easier to connect electronics - help us to bring this into kit form!</v>
          </cell>
          <cell r="D1955">
            <v>750</v>
          </cell>
          <cell r="E1955">
            <v>10965</v>
          </cell>
          <cell r="F1955" t="str">
            <v>successful</v>
          </cell>
          <cell r="G1955" t="str">
            <v>GB</v>
          </cell>
          <cell r="H1955" t="str">
            <v>GBP</v>
          </cell>
          <cell r="I1955">
            <v>1378494000</v>
          </cell>
          <cell r="J1955">
            <v>1375880598</v>
          </cell>
          <cell r="K1955" t="b">
            <v>0</v>
          </cell>
          <cell r="L1955">
            <v>269</v>
          </cell>
          <cell r="M1955" t="b">
            <v>1</v>
          </cell>
          <cell r="N1955" t="str">
            <v>technology/hardware</v>
          </cell>
          <cell r="O1955">
            <v>1462</v>
          </cell>
          <cell r="P1955">
            <v>40.76</v>
          </cell>
        </row>
        <row r="1956">
          <cell r="B1956" t="str">
            <v>Ransomly | A bluetooth beacon to make any room app-free.</v>
          </cell>
          <cell r="C1956" t="str">
            <v>Want people to put down their phone more often? Ransomly creates 'quiet' spaces to help us reconnect with the real people in our lives.</v>
          </cell>
          <cell r="D1956">
            <v>5000</v>
          </cell>
          <cell r="E1956">
            <v>12627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1485722053</v>
          </cell>
          <cell r="J1956">
            <v>1480538053</v>
          </cell>
          <cell r="K1956" t="b">
            <v>0</v>
          </cell>
          <cell r="L1956">
            <v>185</v>
          </cell>
          <cell r="M1956" t="b">
            <v>1</v>
          </cell>
          <cell r="N1956" t="str">
            <v>technology/hardware</v>
          </cell>
          <cell r="O1956">
            <v>253</v>
          </cell>
          <cell r="P1956">
            <v>68.25</v>
          </cell>
        </row>
        <row r="1957">
          <cell r="B1957" t="str">
            <v>Mega Bar: The most versatile and affordable workout product.</v>
          </cell>
          <cell r="C1957" t="str">
            <v>The most compact and versatile workout product designed to give you unlimited exercise options in the comfort of your home or office.</v>
          </cell>
          <cell r="D1957">
            <v>12000</v>
          </cell>
          <cell r="E1957">
            <v>16806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1420060088</v>
          </cell>
          <cell r="J1957">
            <v>1414872488</v>
          </cell>
          <cell r="K1957" t="b">
            <v>0</v>
          </cell>
          <cell r="L1957">
            <v>176</v>
          </cell>
          <cell r="M1957" t="b">
            <v>1</v>
          </cell>
          <cell r="N1957" t="str">
            <v>technology/hardware</v>
          </cell>
          <cell r="O1957">
            <v>140</v>
          </cell>
          <cell r="P1957">
            <v>95.49</v>
          </cell>
        </row>
        <row r="1958">
          <cell r="B1958" t="str">
            <v>RasPiO GPIO Quick Reference Ruler for Raspberry Pi RPi.GPIO</v>
          </cell>
          <cell r="C1958" t="str">
            <v>RPi.GPIO Quick reference for GPIO programming on Raspberry Pi. Python code &amp; port ID labels in a convenient 6" PCB ruler</v>
          </cell>
          <cell r="D1958">
            <v>2468</v>
          </cell>
          <cell r="E1958">
            <v>7326.88</v>
          </cell>
          <cell r="F1958" t="str">
            <v>successful</v>
          </cell>
          <cell r="G1958" t="str">
            <v>GB</v>
          </cell>
          <cell r="H1958" t="str">
            <v>GBP</v>
          </cell>
          <cell r="I1958">
            <v>1439625059</v>
          </cell>
          <cell r="J1958">
            <v>1436860259</v>
          </cell>
          <cell r="K1958" t="b">
            <v>0</v>
          </cell>
          <cell r="L1958">
            <v>1019</v>
          </cell>
          <cell r="M1958" t="b">
            <v>1</v>
          </cell>
          <cell r="N1958" t="str">
            <v>technology/hardware</v>
          </cell>
          <cell r="O1958">
            <v>297</v>
          </cell>
          <cell r="P1958">
            <v>7.19</v>
          </cell>
        </row>
        <row r="1959">
          <cell r="B1959" t="str">
            <v>Digital MPPT and Solar BMS for a Net Zero energy House</v>
          </cell>
          <cell r="C1959" t="str">
            <v>Best Net Zero energy solution for new or existing house (no more heating or electricity bills).</v>
          </cell>
          <cell r="D1959">
            <v>40000</v>
          </cell>
          <cell r="E1959">
            <v>57817</v>
          </cell>
          <cell r="F1959" t="str">
            <v>successful</v>
          </cell>
          <cell r="G1959" t="str">
            <v>CA</v>
          </cell>
          <cell r="H1959" t="str">
            <v>CAD</v>
          </cell>
          <cell r="I1959">
            <v>1488390735</v>
          </cell>
          <cell r="J1959">
            <v>1484070735</v>
          </cell>
          <cell r="K1959" t="b">
            <v>0</v>
          </cell>
          <cell r="L1959">
            <v>113</v>
          </cell>
          <cell r="M1959" t="b">
            <v>1</v>
          </cell>
          <cell r="N1959" t="str">
            <v>technology/hardware</v>
          </cell>
          <cell r="O1959">
            <v>145</v>
          </cell>
          <cell r="P1959">
            <v>511.65</v>
          </cell>
        </row>
        <row r="1960">
          <cell r="B1960" t="str">
            <v>Krimston TWO - Dual SIM case for iPhone</v>
          </cell>
          <cell r="C1960" t="str">
            <v>Krimston TWO: iPhone Dual SIM Case</v>
          </cell>
          <cell r="D1960">
            <v>100000</v>
          </cell>
          <cell r="E1960">
            <v>105745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1461333311</v>
          </cell>
          <cell r="J1960">
            <v>1458741311</v>
          </cell>
          <cell r="K1960" t="b">
            <v>0</v>
          </cell>
          <cell r="L1960">
            <v>404</v>
          </cell>
          <cell r="M1960" t="b">
            <v>1</v>
          </cell>
          <cell r="N1960" t="str">
            <v>technology/hardware</v>
          </cell>
          <cell r="O1960">
            <v>106</v>
          </cell>
          <cell r="P1960">
            <v>261.75</v>
          </cell>
        </row>
        <row r="1961">
          <cell r="B1961" t="str">
            <v>PiDrive: Low-power, mSATA SSD for the Raspberry Pi</v>
          </cell>
          <cell r="C1961" t="str">
            <v>Introducing the PiDrive, a high capacity Solid State Drive (SSD) expansion card for the Raspberry Pi B+, A+, and B+ v2!</v>
          </cell>
          <cell r="D1961">
            <v>10000</v>
          </cell>
          <cell r="E1961">
            <v>49321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1438964063</v>
          </cell>
          <cell r="J1961">
            <v>1436804063</v>
          </cell>
          <cell r="K1961" t="b">
            <v>0</v>
          </cell>
          <cell r="L1961">
            <v>707</v>
          </cell>
          <cell r="M1961" t="b">
            <v>1</v>
          </cell>
          <cell r="N1961" t="str">
            <v>technology/hardware</v>
          </cell>
          <cell r="O1961">
            <v>493</v>
          </cell>
          <cell r="P1961">
            <v>69.760000000000005</v>
          </cell>
        </row>
        <row r="1962">
          <cell r="B1962" t="str">
            <v>Multi-Function SSD Shield for the Raspberry Pi 2</v>
          </cell>
          <cell r="C1962" t="str">
            <v>SSD, WiFi, RTC w/Battery and high power USB all in one shield.</v>
          </cell>
          <cell r="D1962">
            <v>15000</v>
          </cell>
          <cell r="E1962">
            <v>30274</v>
          </cell>
          <cell r="F1962" t="str">
            <v>successful</v>
          </cell>
          <cell r="G1962" t="str">
            <v>US</v>
          </cell>
          <cell r="H1962" t="str">
            <v>USD</v>
          </cell>
          <cell r="I1962">
            <v>1451485434</v>
          </cell>
          <cell r="J1962">
            <v>1448461434</v>
          </cell>
          <cell r="K1962" t="b">
            <v>0</v>
          </cell>
          <cell r="L1962">
            <v>392</v>
          </cell>
          <cell r="M1962" t="b">
            <v>1</v>
          </cell>
          <cell r="N1962" t="str">
            <v>technology/hardware</v>
          </cell>
          <cell r="O1962">
            <v>202</v>
          </cell>
          <cell r="P1962">
            <v>77.23</v>
          </cell>
        </row>
        <row r="1963">
          <cell r="B1963" t="str">
            <v>McChi Luggage: It's a Luggage, USB Charger and a Table Top</v>
          </cell>
          <cell r="C1963" t="str">
            <v>A luggage that is more than a luggage! It is what you want it to be.</v>
          </cell>
          <cell r="D1963">
            <v>7500</v>
          </cell>
          <cell r="E1963">
            <v>7833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1430459197</v>
          </cell>
          <cell r="J1963">
            <v>1427867197</v>
          </cell>
          <cell r="K1963" t="b">
            <v>0</v>
          </cell>
          <cell r="L1963">
            <v>23</v>
          </cell>
          <cell r="M1963" t="b">
            <v>1</v>
          </cell>
          <cell r="N1963" t="str">
            <v>technology/hardware</v>
          </cell>
          <cell r="O1963">
            <v>104</v>
          </cell>
          <cell r="P1963">
            <v>340.57</v>
          </cell>
        </row>
        <row r="1964">
          <cell r="B1964" t="str">
            <v>Yaba - Portable Speaker &amp; Guitar Amp</v>
          </cell>
          <cell r="C1964" t="str">
            <v>The world's most powerful portable speaker and guitar amplifier. Turns any surface into a speaker.</v>
          </cell>
          <cell r="D1964">
            <v>27000</v>
          </cell>
          <cell r="E1964">
            <v>45979.01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1366635575</v>
          </cell>
          <cell r="J1964">
            <v>1363611575</v>
          </cell>
          <cell r="K1964" t="b">
            <v>0</v>
          </cell>
          <cell r="L1964">
            <v>682</v>
          </cell>
          <cell r="M1964" t="b">
            <v>1</v>
          </cell>
          <cell r="N1964" t="str">
            <v>technology/hardware</v>
          </cell>
          <cell r="O1964">
            <v>170</v>
          </cell>
          <cell r="P1964">
            <v>67.42</v>
          </cell>
        </row>
        <row r="1965">
          <cell r="B1965" t="str">
            <v>CybatiWorks - ICS/SCADA/IoT Cybersecurity Education Platform</v>
          </cell>
          <cell r="C1965" t="str">
            <v>Providing a control system and cybersecurity hands-on educational platform for professionals, home-use, and academic institutions.</v>
          </cell>
          <cell r="D1965">
            <v>30000</v>
          </cell>
          <cell r="E1965">
            <v>31291</v>
          </cell>
          <cell r="F1965" t="str">
            <v>successful</v>
          </cell>
          <cell r="G1965" t="str">
            <v>US</v>
          </cell>
          <cell r="H1965" t="str">
            <v>USD</v>
          </cell>
          <cell r="I1965">
            <v>1413604800</v>
          </cell>
          <cell r="J1965">
            <v>1408624622</v>
          </cell>
          <cell r="K1965" t="b">
            <v>0</v>
          </cell>
          <cell r="L1965">
            <v>37</v>
          </cell>
          <cell r="M1965" t="b">
            <v>1</v>
          </cell>
          <cell r="N1965" t="str">
            <v>technology/hardware</v>
          </cell>
          <cell r="O1965">
            <v>104</v>
          </cell>
          <cell r="P1965">
            <v>845.7</v>
          </cell>
        </row>
        <row r="1966">
          <cell r="B1966" t="str">
            <v>BrightFingers â€” The Fast &amp; Fun Way To Learn Typing</v>
          </cell>
          <cell r="C1966" t="str">
            <v>BrightFingers' lighting keyboard, gloves and software give kids a multi-sensory way to learn to type â€” and the desire to practice.</v>
          </cell>
          <cell r="D1966">
            <v>12000</v>
          </cell>
          <cell r="E1966">
            <v>14190</v>
          </cell>
          <cell r="F1966" t="str">
            <v>successful</v>
          </cell>
          <cell r="G1966" t="str">
            <v>US</v>
          </cell>
          <cell r="H1966" t="str">
            <v>USD</v>
          </cell>
          <cell r="I1966">
            <v>1369699200</v>
          </cell>
          <cell r="J1966">
            <v>1366917828</v>
          </cell>
          <cell r="K1966" t="b">
            <v>0</v>
          </cell>
          <cell r="L1966">
            <v>146</v>
          </cell>
          <cell r="M1966" t="b">
            <v>1</v>
          </cell>
          <cell r="N1966" t="str">
            <v>technology/hardware</v>
          </cell>
          <cell r="O1966">
            <v>118</v>
          </cell>
          <cell r="P1966">
            <v>97.19</v>
          </cell>
        </row>
        <row r="1967">
          <cell r="B1967" t="str">
            <v>ONetSwitch: Open Source Hardware for Networking</v>
          </cell>
          <cell r="C1967" t="str">
            <v>Students, makers, and engineers can write Linux software applications to achieve any network functions, such as NAS, VPN and Firewall.</v>
          </cell>
          <cell r="D1967">
            <v>50000</v>
          </cell>
          <cell r="E1967">
            <v>53769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1428643974</v>
          </cell>
          <cell r="J1967">
            <v>1423463574</v>
          </cell>
          <cell r="K1967" t="b">
            <v>0</v>
          </cell>
          <cell r="L1967">
            <v>119</v>
          </cell>
          <cell r="M1967" t="b">
            <v>1</v>
          </cell>
          <cell r="N1967" t="str">
            <v>technology/hardware</v>
          </cell>
          <cell r="O1967">
            <v>108</v>
          </cell>
          <cell r="P1967">
            <v>451.84</v>
          </cell>
        </row>
        <row r="1968">
          <cell r="B1968" t="str">
            <v>THE 'mi8' RISES | The Best Wireless Duo Stereo Sound System</v>
          </cell>
          <cell r="C1968" t="str">
            <v>Award-Winning Audio Design Experts Voix are back with their latest product. The amazing mi8| Retro Duo Wireless Stereo Sound System.</v>
          </cell>
          <cell r="D1968">
            <v>1</v>
          </cell>
          <cell r="E1968">
            <v>22603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1476395940</v>
          </cell>
          <cell r="J1968">
            <v>1473782592</v>
          </cell>
          <cell r="K1968" t="b">
            <v>0</v>
          </cell>
          <cell r="L1968">
            <v>163</v>
          </cell>
          <cell r="M1968" t="b">
            <v>1</v>
          </cell>
          <cell r="N1968" t="str">
            <v>technology/hardware</v>
          </cell>
          <cell r="O1968">
            <v>2260300</v>
          </cell>
          <cell r="P1968">
            <v>138.66999999999999</v>
          </cell>
        </row>
        <row r="1969">
          <cell r="B1969" t="str">
            <v>Pi Supply - Intelligent Power Switch for Raspberry Pi</v>
          </cell>
          <cell r="C1969" t="str">
            <v>The Pi Supply is an intelligent power switch for the Raspberry Pi which includes hard on and off switches and auto-off on shutdown.</v>
          </cell>
          <cell r="D1969">
            <v>750</v>
          </cell>
          <cell r="E1969">
            <v>7336.01</v>
          </cell>
          <cell r="F1969" t="str">
            <v>successful</v>
          </cell>
          <cell r="G1969" t="str">
            <v>GB</v>
          </cell>
          <cell r="H1969" t="str">
            <v>GBP</v>
          </cell>
          <cell r="I1969">
            <v>1363204800</v>
          </cell>
          <cell r="J1969">
            <v>1360551250</v>
          </cell>
          <cell r="K1969" t="b">
            <v>0</v>
          </cell>
          <cell r="L1969">
            <v>339</v>
          </cell>
          <cell r="M1969" t="b">
            <v>1</v>
          </cell>
          <cell r="N1969" t="str">
            <v>technology/hardware</v>
          </cell>
          <cell r="O1969">
            <v>978</v>
          </cell>
          <cell r="P1969">
            <v>21.64</v>
          </cell>
        </row>
        <row r="1970">
          <cell r="B1970" t="str">
            <v>Open Source Programmable Solar BMS Li-ion, LiFePO4 dev board</v>
          </cell>
          <cell r="C1970" t="str">
            <v>Fully Programmable Solar BMS ( Battery Management System ) Learn to program microcontrollers and HW design video tutorials
Open Source</v>
          </cell>
          <cell r="D1970">
            <v>8000</v>
          </cell>
          <cell r="E1970">
            <v>9832</v>
          </cell>
          <cell r="F1970" t="str">
            <v>successful</v>
          </cell>
          <cell r="G1970" t="str">
            <v>CA</v>
          </cell>
          <cell r="H1970" t="str">
            <v>CAD</v>
          </cell>
          <cell r="I1970">
            <v>1398268773</v>
          </cell>
          <cell r="J1970">
            <v>1395676773</v>
          </cell>
          <cell r="K1970" t="b">
            <v>0</v>
          </cell>
          <cell r="L1970">
            <v>58</v>
          </cell>
          <cell r="M1970" t="b">
            <v>1</v>
          </cell>
          <cell r="N1970" t="str">
            <v>technology/hardware</v>
          </cell>
          <cell r="O1970">
            <v>123</v>
          </cell>
          <cell r="P1970">
            <v>169.52</v>
          </cell>
        </row>
        <row r="1971">
          <cell r="B1971" t="str">
            <v>The PowerPot X: Most Reliable 10-Watt Portable Generator</v>
          </cell>
          <cell r="C1971" t="str">
            <v>An innovative portable generator that turns heat into electricity. Now with 10 Watts of power at your fingertips... all while you cook!</v>
          </cell>
          <cell r="D1971">
            <v>30000</v>
          </cell>
          <cell r="E1971">
            <v>73818.240000000005</v>
          </cell>
          <cell r="F1971" t="str">
            <v>successful</v>
          </cell>
          <cell r="G1971" t="str">
            <v>US</v>
          </cell>
          <cell r="H1971" t="str">
            <v>USD</v>
          </cell>
          <cell r="I1971">
            <v>1389812400</v>
          </cell>
          <cell r="J1971">
            <v>1386108087</v>
          </cell>
          <cell r="K1971" t="b">
            <v>0</v>
          </cell>
          <cell r="L1971">
            <v>456</v>
          </cell>
          <cell r="M1971" t="b">
            <v>1</v>
          </cell>
          <cell r="N1971" t="str">
            <v>technology/hardware</v>
          </cell>
          <cell r="O1971">
            <v>246</v>
          </cell>
          <cell r="P1971">
            <v>161.88</v>
          </cell>
        </row>
        <row r="1972">
          <cell r="B1972" t="str">
            <v>iPhone7 inVIIctus batterycase customize 3D printed top cover</v>
          </cell>
          <cell r="C1972" t="str">
            <v>Bringing back the Mojo to the new iPhone with our award winning  removable battery case with customized 3D printed top cover</v>
          </cell>
          <cell r="D1972">
            <v>5000</v>
          </cell>
          <cell r="E1972">
            <v>7397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1478402804</v>
          </cell>
          <cell r="J1972">
            <v>1473218804</v>
          </cell>
          <cell r="K1972" t="b">
            <v>0</v>
          </cell>
          <cell r="L1972">
            <v>15</v>
          </cell>
          <cell r="M1972" t="b">
            <v>1</v>
          </cell>
          <cell r="N1972" t="str">
            <v>technology/hardware</v>
          </cell>
          <cell r="O1972">
            <v>148</v>
          </cell>
          <cell r="P1972">
            <v>493.13</v>
          </cell>
        </row>
        <row r="1973">
          <cell r="B1973" t="str">
            <v>LPLC - Low Power, Low Cost PIC18 Development Board</v>
          </cell>
          <cell r="C1973" t="str">
            <v>LPLC Board; A powerful, low cost, ultra low power microcontroller development board with template software and online tutorials.</v>
          </cell>
          <cell r="D1973">
            <v>1100</v>
          </cell>
          <cell r="E1973">
            <v>4225</v>
          </cell>
          <cell r="F1973" t="str">
            <v>successful</v>
          </cell>
          <cell r="G1973" t="str">
            <v>GB</v>
          </cell>
          <cell r="H1973" t="str">
            <v>GBP</v>
          </cell>
          <cell r="I1973">
            <v>1399324717</v>
          </cell>
          <cell r="J1973">
            <v>1395436717</v>
          </cell>
          <cell r="K1973" t="b">
            <v>0</v>
          </cell>
          <cell r="L1973">
            <v>191</v>
          </cell>
          <cell r="M1973" t="b">
            <v>1</v>
          </cell>
          <cell r="N1973" t="str">
            <v>technology/hardware</v>
          </cell>
          <cell r="O1973">
            <v>384</v>
          </cell>
          <cell r="P1973">
            <v>22.12</v>
          </cell>
        </row>
        <row r="1974">
          <cell r="B1974" t="str">
            <v>Vertical Garden Prototype</v>
          </cell>
          <cell r="C1974" t="str">
            <v>I am interested in testing the plant yields of this vertical garden as well as some other applications</v>
          </cell>
          <cell r="D1974">
            <v>300</v>
          </cell>
          <cell r="E1974">
            <v>310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1426117552</v>
          </cell>
          <cell r="J1974">
            <v>1423529152</v>
          </cell>
          <cell r="K1974" t="b">
            <v>0</v>
          </cell>
          <cell r="L1974">
            <v>17</v>
          </cell>
          <cell r="M1974" t="b">
            <v>1</v>
          </cell>
          <cell r="N1974" t="str">
            <v>technology/hardware</v>
          </cell>
          <cell r="O1974">
            <v>103</v>
          </cell>
          <cell r="P1974">
            <v>18.239999999999998</v>
          </cell>
        </row>
        <row r="1975">
          <cell r="B1975" t="str">
            <v>KiddieRail - making the stairs easier and safer for kids</v>
          </cell>
          <cell r="C1975" t="str">
            <v>KiddieRail is a height adjustable hand rail of the right size for little children to help them manage the stairs more safely at home.</v>
          </cell>
          <cell r="D1975">
            <v>99000</v>
          </cell>
          <cell r="E1975">
            <v>2670</v>
          </cell>
          <cell r="F1975" t="str">
            <v>failed</v>
          </cell>
          <cell r="G1975" t="str">
            <v>GB</v>
          </cell>
          <cell r="H1975" t="str">
            <v>GBP</v>
          </cell>
          <cell r="I1975">
            <v>1432299600</v>
          </cell>
          <cell r="J1975">
            <v>1429707729</v>
          </cell>
          <cell r="K1975" t="b">
            <v>0</v>
          </cell>
          <cell r="L1975">
            <v>25</v>
          </cell>
          <cell r="M1975" t="b">
            <v>0</v>
          </cell>
          <cell r="N1975" t="str">
            <v>technology/gadgets</v>
          </cell>
          <cell r="O1975">
            <v>3</v>
          </cell>
          <cell r="P1975">
            <v>106.8</v>
          </cell>
        </row>
        <row r="1976">
          <cell r="B1976" t="str">
            <v>Cardboard reality</v>
          </cell>
          <cell r="C1976" t="str">
            <v>Virtual reality is expensive, here is the solution. I've created a VR device out of cardboard. I present: World's cheapest VR Device.</v>
          </cell>
          <cell r="D1976">
            <v>1000</v>
          </cell>
          <cell r="E1976">
            <v>12</v>
          </cell>
          <cell r="F1976" t="str">
            <v>failed</v>
          </cell>
          <cell r="G1976" t="str">
            <v>NL</v>
          </cell>
          <cell r="H1976" t="str">
            <v>EUR</v>
          </cell>
          <cell r="I1976">
            <v>1425495447</v>
          </cell>
          <cell r="J1976">
            <v>1422903447</v>
          </cell>
          <cell r="K1976" t="b">
            <v>0</v>
          </cell>
          <cell r="L1976">
            <v>3</v>
          </cell>
          <cell r="M1976" t="b">
            <v>0</v>
          </cell>
          <cell r="N1976" t="str">
            <v>technology/gadgets</v>
          </cell>
          <cell r="O1976">
            <v>1</v>
          </cell>
          <cell r="P1976">
            <v>4</v>
          </cell>
        </row>
        <row r="1977">
          <cell r="B1977" t="str">
            <v>MiPointer</v>
          </cell>
          <cell r="C1977" t="str">
            <v>A cool smart laser pointer for presenting professionals. Unique by design, widest functional coverage for both IOS and Android.</v>
          </cell>
          <cell r="D1977">
            <v>3000</v>
          </cell>
          <cell r="E1977">
            <v>1398</v>
          </cell>
          <cell r="F1977" t="str">
            <v>failed</v>
          </cell>
          <cell r="G1977" t="str">
            <v>US</v>
          </cell>
          <cell r="H1977" t="str">
            <v>USD</v>
          </cell>
          <cell r="I1977">
            <v>1485541791</v>
          </cell>
          <cell r="J1977">
            <v>1480357791</v>
          </cell>
          <cell r="K1977" t="b">
            <v>0</v>
          </cell>
          <cell r="L1977">
            <v>41</v>
          </cell>
          <cell r="M1977" t="b">
            <v>0</v>
          </cell>
          <cell r="N1977" t="str">
            <v>technology/gadgets</v>
          </cell>
          <cell r="O1977">
            <v>47</v>
          </cell>
          <cell r="P1977">
            <v>34.1</v>
          </cell>
        </row>
        <row r="1978">
          <cell r="B1978" t="str">
            <v>Small Animal Deterrent Latch (S.A.D.L.)</v>
          </cell>
          <cell r="C1978" t="str">
            <v>Animals knocking over your waste wheeler making a mess on trash day? The S.A.D.L. will help prevent that from happening!</v>
          </cell>
          <cell r="D1978">
            <v>50000</v>
          </cell>
          <cell r="E1978">
            <v>50</v>
          </cell>
          <cell r="F1978" t="str">
            <v>failed</v>
          </cell>
          <cell r="G1978" t="str">
            <v>US</v>
          </cell>
          <cell r="H1978" t="str">
            <v>USD</v>
          </cell>
          <cell r="I1978">
            <v>1451752021</v>
          </cell>
          <cell r="J1978">
            <v>1447864021</v>
          </cell>
          <cell r="K1978" t="b">
            <v>0</v>
          </cell>
          <cell r="L1978">
            <v>2</v>
          </cell>
          <cell r="M1978" t="b">
            <v>0</v>
          </cell>
          <cell r="N1978" t="str">
            <v>technology/gadgets</v>
          </cell>
          <cell r="O1978">
            <v>0</v>
          </cell>
          <cell r="P1978">
            <v>25</v>
          </cell>
        </row>
        <row r="1979">
          <cell r="B1979" t="str">
            <v>Dad, we will get your AxleCrutch idea to the next level!</v>
          </cell>
          <cell r="C1979" t="str">
            <v>Before Dick Armstrong passed away unexpectedly in 2003, he invented an AxleCrutch device to help his customers-his idea lives on today.</v>
          </cell>
          <cell r="D1979">
            <v>25000</v>
          </cell>
          <cell r="E1979">
            <v>42</v>
          </cell>
          <cell r="F1979" t="str">
            <v>failed</v>
          </cell>
          <cell r="G1979" t="str">
            <v>US</v>
          </cell>
          <cell r="H1979" t="str">
            <v>USD</v>
          </cell>
          <cell r="I1979">
            <v>1410127994</v>
          </cell>
          <cell r="J1979">
            <v>1407535994</v>
          </cell>
          <cell r="K1979" t="b">
            <v>0</v>
          </cell>
          <cell r="L1979">
            <v>4</v>
          </cell>
          <cell r="M1979" t="b">
            <v>0</v>
          </cell>
          <cell r="N1979" t="str">
            <v>technology/gadgets</v>
          </cell>
          <cell r="O1979">
            <v>0</v>
          </cell>
          <cell r="P1979">
            <v>10.5</v>
          </cell>
        </row>
        <row r="1980">
          <cell r="B1980" t="str">
            <v>Macbook all-in-one Portable storage docking station PLUSDOCK</v>
          </cell>
          <cell r="C1980" t="str">
            <v>Max 5Tb storage, Wired lan, Additional USB ports and Hi-res DAC, 10000mAh battery, Real portable docking station</v>
          </cell>
          <cell r="D1980">
            <v>50000</v>
          </cell>
          <cell r="E1980">
            <v>21380</v>
          </cell>
          <cell r="F1980" t="str">
            <v>failed</v>
          </cell>
          <cell r="G1980" t="str">
            <v>US</v>
          </cell>
          <cell r="H1980" t="str">
            <v>USD</v>
          </cell>
          <cell r="I1980">
            <v>1466697983</v>
          </cell>
          <cell r="J1980">
            <v>1464105983</v>
          </cell>
          <cell r="K1980" t="b">
            <v>0</v>
          </cell>
          <cell r="L1980">
            <v>99</v>
          </cell>
          <cell r="M1980" t="b">
            <v>0</v>
          </cell>
          <cell r="N1980" t="str">
            <v>technology/gadgets</v>
          </cell>
          <cell r="O1980">
            <v>43</v>
          </cell>
          <cell r="P1980">
            <v>215.96</v>
          </cell>
        </row>
        <row r="1981">
          <cell r="B1981" t="str">
            <v>Litter-Buddy</v>
          </cell>
          <cell r="C1981" t="str">
            <v>Litter-Buddy is great economical alternative to leading pet waste disposal systems with cartridge bag elements.</v>
          </cell>
          <cell r="D1981">
            <v>30000</v>
          </cell>
          <cell r="E1981">
            <v>85</v>
          </cell>
          <cell r="F1981" t="str">
            <v>failed</v>
          </cell>
          <cell r="G1981" t="str">
            <v>US</v>
          </cell>
          <cell r="H1981" t="str">
            <v>USD</v>
          </cell>
          <cell r="I1981">
            <v>1400853925</v>
          </cell>
          <cell r="J1981">
            <v>1399557925</v>
          </cell>
          <cell r="K1981" t="b">
            <v>0</v>
          </cell>
          <cell r="L1981">
            <v>4</v>
          </cell>
          <cell r="M1981" t="b">
            <v>0</v>
          </cell>
          <cell r="N1981" t="str">
            <v>technology/gadgets</v>
          </cell>
          <cell r="O1981">
            <v>0</v>
          </cell>
          <cell r="P1981">
            <v>21.25</v>
          </cell>
        </row>
        <row r="1982">
          <cell r="B1982" t="str">
            <v>Better WiFi for today's Internet of Everything WiFi devices</v>
          </cell>
          <cell r="C1982" t="str">
            <v>Our device eliminates WiFi range issues with your connected devices by allowing you to locate our device where you will use your WiFi.</v>
          </cell>
          <cell r="D1982">
            <v>25000</v>
          </cell>
          <cell r="E1982">
            <v>433</v>
          </cell>
          <cell r="F1982" t="str">
            <v>failed</v>
          </cell>
          <cell r="G1982" t="str">
            <v>US</v>
          </cell>
          <cell r="H1982" t="str">
            <v>USD</v>
          </cell>
          <cell r="I1982">
            <v>1483048900</v>
          </cell>
          <cell r="J1982">
            <v>1480456900</v>
          </cell>
          <cell r="K1982" t="b">
            <v>0</v>
          </cell>
          <cell r="L1982">
            <v>4</v>
          </cell>
          <cell r="M1982" t="b">
            <v>0</v>
          </cell>
          <cell r="N1982" t="str">
            <v>technology/gadgets</v>
          </cell>
          <cell r="O1982">
            <v>2</v>
          </cell>
          <cell r="P1982">
            <v>108.25</v>
          </cell>
        </row>
        <row r="1983">
          <cell r="B1983" t="str">
            <v>Little Occhio, Wireless micro-cam for iPhone/Android</v>
          </cell>
          <cell r="C1983" t="str">
            <v>Use Little Occhio to see and share the hidden secrets of nature. Capture, share awesome photos, works with iPhone/Android/tablets.</v>
          </cell>
          <cell r="D1983">
            <v>35000</v>
          </cell>
          <cell r="E1983">
            <v>4939</v>
          </cell>
          <cell r="F1983" t="str">
            <v>failed</v>
          </cell>
          <cell r="G1983" t="str">
            <v>US</v>
          </cell>
          <cell r="H1983" t="str">
            <v>USD</v>
          </cell>
          <cell r="I1983">
            <v>1414059479</v>
          </cell>
          <cell r="J1983">
            <v>1411467479</v>
          </cell>
          <cell r="K1983" t="b">
            <v>0</v>
          </cell>
          <cell r="L1983">
            <v>38</v>
          </cell>
          <cell r="M1983" t="b">
            <v>0</v>
          </cell>
          <cell r="N1983" t="str">
            <v>technology/gadgets</v>
          </cell>
          <cell r="O1983">
            <v>14</v>
          </cell>
          <cell r="P1983">
            <v>129.97</v>
          </cell>
        </row>
        <row r="1984">
          <cell r="B1984" t="str">
            <v>Thinking Cleaner, Wifi for iRobotÂ® RoombaÂ® 700 &amp; 800 series</v>
          </cell>
          <cell r="C1984" t="str">
            <v>Thinking Cleaner is an add-on for your iRobotÂ® RoombaÂ® 700/800 that makes it smarter and aware of its owner.</v>
          </cell>
          <cell r="D1984">
            <v>85000</v>
          </cell>
          <cell r="E1984">
            <v>33486</v>
          </cell>
          <cell r="F1984" t="str">
            <v>failed</v>
          </cell>
          <cell r="G1984" t="str">
            <v>NL</v>
          </cell>
          <cell r="H1984" t="str">
            <v>EUR</v>
          </cell>
          <cell r="I1984">
            <v>1446331500</v>
          </cell>
          <cell r="J1984">
            <v>1442531217</v>
          </cell>
          <cell r="K1984" t="b">
            <v>0</v>
          </cell>
          <cell r="L1984">
            <v>285</v>
          </cell>
          <cell r="M1984" t="b">
            <v>0</v>
          </cell>
          <cell r="N1984" t="str">
            <v>technology/gadgets</v>
          </cell>
          <cell r="O1984">
            <v>39</v>
          </cell>
          <cell r="P1984">
            <v>117.49</v>
          </cell>
        </row>
        <row r="1985">
          <cell r="B1985" t="str">
            <v>Charge Furniture</v>
          </cell>
          <cell r="C1985" t="str">
            <v>Charge furniture, making it simple and comfortable to charge your USB devices without leaving the comfort of your couch or armchair</v>
          </cell>
          <cell r="D1985">
            <v>42500</v>
          </cell>
          <cell r="E1985">
            <v>10</v>
          </cell>
          <cell r="F1985" t="str">
            <v>failed</v>
          </cell>
          <cell r="G1985" t="str">
            <v>NZ</v>
          </cell>
          <cell r="H1985" t="str">
            <v>NZD</v>
          </cell>
          <cell r="I1985">
            <v>1407545334</v>
          </cell>
          <cell r="J1985">
            <v>1404953334</v>
          </cell>
          <cell r="K1985" t="b">
            <v>0</v>
          </cell>
          <cell r="L1985">
            <v>1</v>
          </cell>
          <cell r="M1985" t="b">
            <v>0</v>
          </cell>
          <cell r="N1985" t="str">
            <v>technology/gadgets</v>
          </cell>
          <cell r="O1985">
            <v>0</v>
          </cell>
          <cell r="P1985">
            <v>10</v>
          </cell>
        </row>
        <row r="1986">
          <cell r="B1986" t="str">
            <v>SOLO TESTER: Electrical Wiring Testing &amp; Troubleshooter</v>
          </cell>
          <cell r="C1986" t="str">
            <v>Finally! Electrical Wiring Testing Made Easy...  Designed by a Professional for Professionals, Homeowners and DIYs, Too!</v>
          </cell>
          <cell r="D1986">
            <v>5000</v>
          </cell>
          <cell r="E1986">
            <v>2965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1433395560</v>
          </cell>
          <cell r="J1986">
            <v>1430803560</v>
          </cell>
          <cell r="K1986" t="b">
            <v>0</v>
          </cell>
          <cell r="L1986">
            <v>42</v>
          </cell>
          <cell r="M1986" t="b">
            <v>0</v>
          </cell>
          <cell r="N1986" t="str">
            <v>technology/gadgets</v>
          </cell>
          <cell r="O1986">
            <v>59</v>
          </cell>
          <cell r="P1986">
            <v>70.599999999999994</v>
          </cell>
        </row>
        <row r="1987">
          <cell r="B1987" t="str">
            <v>Tibio - Spreading warmth in everyones home</v>
          </cell>
          <cell r="C1987" t="str">
            <v>Tibio is a revolutionary new product designed to solve an age old problem.</v>
          </cell>
          <cell r="D1987">
            <v>48000</v>
          </cell>
          <cell r="E1987">
            <v>637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1412770578</v>
          </cell>
          <cell r="J1987">
            <v>1410178578</v>
          </cell>
          <cell r="K1987" t="b">
            <v>0</v>
          </cell>
          <cell r="L1987">
            <v>26</v>
          </cell>
          <cell r="M1987" t="b">
            <v>0</v>
          </cell>
          <cell r="N1987" t="str">
            <v>technology/gadgets</v>
          </cell>
          <cell r="O1987">
            <v>1</v>
          </cell>
          <cell r="P1987">
            <v>24.5</v>
          </cell>
        </row>
        <row r="1988">
          <cell r="B1988" t="str">
            <v>ZoZo Skeleton Hand Planchette - Works with ANY Ouija Board</v>
          </cell>
          <cell r="C1988" t="str">
            <v>The "ZoZo Skeleton Hand Planchette" is a fully functional "ouija board" planchette (pointer) but is significantly more hair-raising.</v>
          </cell>
          <cell r="D1988">
            <v>666</v>
          </cell>
          <cell r="E1988">
            <v>60</v>
          </cell>
          <cell r="F1988" t="str">
            <v>failed</v>
          </cell>
          <cell r="G1988" t="str">
            <v>US</v>
          </cell>
          <cell r="H1988" t="str">
            <v>USD</v>
          </cell>
          <cell r="I1988">
            <v>1414814340</v>
          </cell>
          <cell r="J1988">
            <v>1413519073</v>
          </cell>
          <cell r="K1988" t="b">
            <v>0</v>
          </cell>
          <cell r="L1988">
            <v>2</v>
          </cell>
          <cell r="M1988" t="b">
            <v>0</v>
          </cell>
          <cell r="N1988" t="str">
            <v>technology/gadgets</v>
          </cell>
          <cell r="O1988">
            <v>9</v>
          </cell>
          <cell r="P1988">
            <v>30</v>
          </cell>
        </row>
        <row r="1989">
          <cell r="B1989" t="str">
            <v>The Cat-Bath Contraption</v>
          </cell>
          <cell r="C1989" t="str">
            <v>The picture above is of our current prototype for the cat bath - we hope to move beyond a simple bin and create a cat bath revolution!</v>
          </cell>
          <cell r="D1989">
            <v>500</v>
          </cell>
          <cell r="E1989">
            <v>8</v>
          </cell>
          <cell r="F1989" t="str">
            <v>failed</v>
          </cell>
          <cell r="G1989" t="str">
            <v>US</v>
          </cell>
          <cell r="H1989" t="str">
            <v>USD</v>
          </cell>
          <cell r="I1989">
            <v>1409620222</v>
          </cell>
          <cell r="J1989">
            <v>1407892222</v>
          </cell>
          <cell r="K1989" t="b">
            <v>0</v>
          </cell>
          <cell r="L1989">
            <v>4</v>
          </cell>
          <cell r="M1989" t="b">
            <v>0</v>
          </cell>
          <cell r="N1989" t="str">
            <v>technology/gadgets</v>
          </cell>
          <cell r="O1989">
            <v>2</v>
          </cell>
          <cell r="P1989">
            <v>2</v>
          </cell>
        </row>
        <row r="1990">
          <cell r="B1990" t="str">
            <v>The Paint Can Holder by U.S. Green Products</v>
          </cell>
          <cell r="C1990" t="str">
            <v>The Paint Can Holder Makes Painting Easier and Safer on Extension Ladders.</v>
          </cell>
          <cell r="D1990">
            <v>20000</v>
          </cell>
          <cell r="E1990">
            <v>102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1478542375</v>
          </cell>
          <cell r="J1990">
            <v>1476378775</v>
          </cell>
          <cell r="K1990" t="b">
            <v>0</v>
          </cell>
          <cell r="L1990">
            <v>6</v>
          </cell>
          <cell r="M1990" t="b">
            <v>0</v>
          </cell>
          <cell r="N1990" t="str">
            <v>technology/gadgets</v>
          </cell>
          <cell r="O1990">
            <v>1</v>
          </cell>
          <cell r="P1990">
            <v>17</v>
          </cell>
        </row>
        <row r="1991">
          <cell r="B1991" t="str">
            <v>Chronovisor:The MOST innovative watch for night time reading</v>
          </cell>
          <cell r="C1991" t="str">
            <v>Let's build a legendary brand altogether</v>
          </cell>
          <cell r="D1991">
            <v>390000</v>
          </cell>
          <cell r="E1991">
            <v>205025</v>
          </cell>
          <cell r="F1991" t="str">
            <v>failed</v>
          </cell>
          <cell r="G1991" t="str">
            <v>HK</v>
          </cell>
          <cell r="H1991" t="str">
            <v>HKD</v>
          </cell>
          <cell r="I1991">
            <v>1486708133</v>
          </cell>
          <cell r="J1991">
            <v>1484116133</v>
          </cell>
          <cell r="K1991" t="b">
            <v>0</v>
          </cell>
          <cell r="L1991">
            <v>70</v>
          </cell>
          <cell r="M1991" t="b">
            <v>0</v>
          </cell>
          <cell r="N1991" t="str">
            <v>technology/gadgets</v>
          </cell>
          <cell r="O1991">
            <v>53</v>
          </cell>
          <cell r="P1991">
            <v>2928.93</v>
          </cell>
        </row>
        <row r="1992">
          <cell r="B1992" t="str">
            <v>BugVibesâ„¢-Better Flowers, Plants, Trees with less Pesticides</v>
          </cell>
          <cell r="C1992" t="str">
            <v>Repel Japanese beetles and garden pests. Grow organic fruit and vegetables to help the environment, one plant at a time.</v>
          </cell>
          <cell r="D1992">
            <v>25000</v>
          </cell>
          <cell r="E1992">
            <v>260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1407869851</v>
          </cell>
          <cell r="J1992">
            <v>1404845851</v>
          </cell>
          <cell r="K1992" t="b">
            <v>0</v>
          </cell>
          <cell r="L1992">
            <v>9</v>
          </cell>
          <cell r="M1992" t="b">
            <v>0</v>
          </cell>
          <cell r="N1992" t="str">
            <v>technology/gadgets</v>
          </cell>
          <cell r="O1992">
            <v>1</v>
          </cell>
          <cell r="P1992">
            <v>28.89</v>
          </cell>
        </row>
        <row r="1993">
          <cell r="B1993" t="str">
            <v>LED Electronic Dice: assembled or kit, Arduino compatible</v>
          </cell>
          <cell r="C1993" t="str">
            <v>Use preprogrammed firmware or program your own with AVR-ISP or Arduino ISP.  Device is based on the Atmel ATtiny13A microcontroller.</v>
          </cell>
          <cell r="D1993">
            <v>500</v>
          </cell>
          <cell r="E1993">
            <v>237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1432069249</v>
          </cell>
          <cell r="J1993">
            <v>1429477249</v>
          </cell>
          <cell r="K1993" t="b">
            <v>0</v>
          </cell>
          <cell r="L1993">
            <v>8</v>
          </cell>
          <cell r="M1993" t="b">
            <v>0</v>
          </cell>
          <cell r="N1993" t="str">
            <v>technology/gadgets</v>
          </cell>
          <cell r="O1993">
            <v>47</v>
          </cell>
          <cell r="P1993">
            <v>29.63</v>
          </cell>
        </row>
        <row r="1994">
          <cell r="B1994" t="str">
            <v>Brightside - Side lighting for cyclists</v>
          </cell>
          <cell r="C1994" t="str">
            <v>A new concept in bike light safety, protecting cyclists from being hit in the side. Bright, amber sideways.</v>
          </cell>
          <cell r="D1994">
            <v>10000</v>
          </cell>
          <cell r="E1994">
            <v>4303</v>
          </cell>
          <cell r="F1994" t="str">
            <v>failed</v>
          </cell>
          <cell r="G1994" t="str">
            <v>GB</v>
          </cell>
          <cell r="H1994" t="str">
            <v>GBP</v>
          </cell>
          <cell r="I1994">
            <v>1445468400</v>
          </cell>
          <cell r="J1994">
            <v>1443042061</v>
          </cell>
          <cell r="K1994" t="b">
            <v>0</v>
          </cell>
          <cell r="L1994">
            <v>105</v>
          </cell>
          <cell r="M1994" t="b">
            <v>0</v>
          </cell>
          <cell r="N1994" t="str">
            <v>technology/gadgets</v>
          </cell>
          <cell r="O1994">
            <v>43</v>
          </cell>
          <cell r="P1994">
            <v>40.98</v>
          </cell>
        </row>
        <row r="1995">
          <cell r="B1995" t="str">
            <v>3 Men and a Book</v>
          </cell>
          <cell r="C1995" t="str">
            <v>Translation &amp; publication of possibly the most famous piece of English literature - Act II Scene II of Romeo and Juliet into txt-speak.</v>
          </cell>
          <cell r="D1995">
            <v>14500</v>
          </cell>
          <cell r="E1995">
            <v>241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1424607285</v>
          </cell>
          <cell r="J1995">
            <v>1422447285</v>
          </cell>
          <cell r="K1995" t="b">
            <v>1</v>
          </cell>
          <cell r="L1995">
            <v>5</v>
          </cell>
          <cell r="M1995" t="b">
            <v>0</v>
          </cell>
          <cell r="N1995" t="str">
            <v>publishing/translations</v>
          </cell>
          <cell r="O1995">
            <v>2</v>
          </cell>
          <cell r="P1995">
            <v>48.2</v>
          </cell>
        </row>
        <row r="1996">
          <cell r="B1996" t="str">
            <v>The Bible translated into Emoticons</v>
          </cell>
          <cell r="C1996" t="str">
            <v>Will more people read the Bible if it were translated into Emoticons?</v>
          </cell>
          <cell r="D1996">
            <v>25000</v>
          </cell>
          <cell r="E1996">
            <v>105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1417195201</v>
          </cell>
          <cell r="J1996">
            <v>1414599601</v>
          </cell>
          <cell r="K1996" t="b">
            <v>1</v>
          </cell>
          <cell r="L1996">
            <v>17</v>
          </cell>
          <cell r="M1996" t="b">
            <v>0</v>
          </cell>
          <cell r="N1996" t="str">
            <v>publishing/translations</v>
          </cell>
          <cell r="O1996">
            <v>0</v>
          </cell>
          <cell r="P1996">
            <v>6.18</v>
          </cell>
        </row>
        <row r="1997">
          <cell r="B1997" t="str">
            <v>Man Down! Translation project</v>
          </cell>
          <cell r="C1997" t="str">
            <v>The White coat and the battle dress uniform</v>
          </cell>
          <cell r="D1997">
            <v>12000</v>
          </cell>
          <cell r="E1997">
            <v>15</v>
          </cell>
          <cell r="F1997" t="str">
            <v>failed</v>
          </cell>
          <cell r="G1997" t="str">
            <v>IT</v>
          </cell>
          <cell r="H1997" t="str">
            <v>EUR</v>
          </cell>
          <cell r="I1997">
            <v>1449914400</v>
          </cell>
          <cell r="J1997">
            <v>1445336607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publishing/translations</v>
          </cell>
          <cell r="O1997">
            <v>0</v>
          </cell>
          <cell r="P1997">
            <v>5</v>
          </cell>
        </row>
        <row r="1998">
          <cell r="B1998" t="str">
            <v>My life, My travel, My past - time to share</v>
          </cell>
          <cell r="C1998" t="str">
            <v>I traveled, I took pictures, I met people, I ate. Then I wrote a travel journal that needs editing, translation, and publishing.</v>
          </cell>
          <cell r="D1998">
            <v>3000</v>
          </cell>
          <cell r="E1998">
            <v>15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1407847978</v>
          </cell>
          <cell r="J1998">
            <v>1405687978</v>
          </cell>
          <cell r="K1998" t="b">
            <v>0</v>
          </cell>
          <cell r="L1998">
            <v>2</v>
          </cell>
          <cell r="M1998" t="b">
            <v>0</v>
          </cell>
          <cell r="N1998" t="str">
            <v>publishing/translations</v>
          </cell>
          <cell r="O1998">
            <v>1</v>
          </cell>
          <cell r="P1998">
            <v>7.5</v>
          </cell>
        </row>
        <row r="1999">
          <cell r="B1999" t="str">
            <v>General Treatise on Chess. Tactics. by R. Grau, translation</v>
          </cell>
          <cell r="C1999" t="str">
            <v>A translation of the legendary series of chess books "General Treatise on Chess" by R. Grau. A complete chess course for all levels.</v>
          </cell>
          <cell r="D1999">
            <v>1000</v>
          </cell>
          <cell r="E1999">
            <v>72</v>
          </cell>
          <cell r="F1999" t="str">
            <v>failed</v>
          </cell>
          <cell r="G1999" t="str">
            <v>GB</v>
          </cell>
          <cell r="H1999" t="str">
            <v>GBP</v>
          </cell>
          <cell r="I1999">
            <v>1447451756</v>
          </cell>
          <cell r="J1999">
            <v>1444856156</v>
          </cell>
          <cell r="K1999" t="b">
            <v>0</v>
          </cell>
          <cell r="L1999">
            <v>6</v>
          </cell>
          <cell r="M1999" t="b">
            <v>0</v>
          </cell>
          <cell r="N1999" t="str">
            <v>publishing/translations</v>
          </cell>
          <cell r="O1999">
            <v>7</v>
          </cell>
          <cell r="P1999">
            <v>12</v>
          </cell>
        </row>
        <row r="2000">
          <cell r="B2000" t="str">
            <v>Modern Literal Torah Translation: Genesis</v>
          </cell>
          <cell r="C2000" t="str">
            <v>Modern Literal Translation of the 1st Book of the Torah in English and Russian with sub-linear and interlinear layout.</v>
          </cell>
          <cell r="D2000">
            <v>4000</v>
          </cell>
          <cell r="E2000">
            <v>0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1420085535</v>
          </cell>
          <cell r="J2000">
            <v>1414897935</v>
          </cell>
          <cell r="K2000" t="b">
            <v>0</v>
          </cell>
          <cell r="L2000">
            <v>0</v>
          </cell>
          <cell r="M2000" t="b">
            <v>0</v>
          </cell>
          <cell r="N2000" t="str">
            <v>publishing/translations</v>
          </cell>
          <cell r="O2000">
            <v>0</v>
          </cell>
          <cell r="P2000">
            <v>0</v>
          </cell>
        </row>
        <row r="2001">
          <cell r="B2001" t="str">
            <v>Existence Space and Office (English translation)</v>
          </cell>
          <cell r="C2001" t="str">
            <v>Let's translate this book! A fundamental guide to existential workspaces: how to recover efficiency generating environmental well-being</v>
          </cell>
          <cell r="D2001">
            <v>6000</v>
          </cell>
          <cell r="E2001">
            <v>1</v>
          </cell>
          <cell r="F2001" t="str">
            <v>failed</v>
          </cell>
          <cell r="G2001" t="str">
            <v>IT</v>
          </cell>
          <cell r="H2001" t="str">
            <v>EUR</v>
          </cell>
          <cell r="I2001">
            <v>1464939520</v>
          </cell>
          <cell r="J2001">
            <v>1461051520</v>
          </cell>
          <cell r="K2001" t="b">
            <v>0</v>
          </cell>
          <cell r="L2001">
            <v>1</v>
          </cell>
          <cell r="M2001" t="b">
            <v>0</v>
          </cell>
          <cell r="N2001" t="str">
            <v>publishing/translations</v>
          </cell>
          <cell r="O2001">
            <v>0</v>
          </cell>
          <cell r="P2001">
            <v>1</v>
          </cell>
        </row>
        <row r="2002">
          <cell r="B2002" t="str">
            <v>The Divine Comedy- A New English Translation</v>
          </cell>
          <cell r="C2002" t="str">
            <v>There have been an exorbident number of translations of this most beautiful poem though none have ever been done by a nineteen year old</v>
          </cell>
          <cell r="D2002">
            <v>3000</v>
          </cell>
          <cell r="E2002">
            <v>7</v>
          </cell>
          <cell r="F2002" t="str">
            <v>failed</v>
          </cell>
          <cell r="G2002" t="str">
            <v>GB</v>
          </cell>
          <cell r="H2002" t="str">
            <v>GBP</v>
          </cell>
          <cell r="I2002">
            <v>1423185900</v>
          </cell>
          <cell r="J2002">
            <v>1420766700</v>
          </cell>
          <cell r="K2002" t="b">
            <v>0</v>
          </cell>
          <cell r="L2002">
            <v>3</v>
          </cell>
          <cell r="M2002" t="b">
            <v>0</v>
          </cell>
          <cell r="N2002" t="str">
            <v>publishing/translations</v>
          </cell>
          <cell r="O2002">
            <v>0</v>
          </cell>
          <cell r="P2002">
            <v>2.33</v>
          </cell>
        </row>
        <row r="2003">
          <cell r="B2003" t="str">
            <v>For overseas shogi fans! Shogi novel translation project</v>
          </cell>
          <cell r="C2003" t="str">
            <v>â€œClimbing Silver!â€- An English translation of the Young Adult Shogi novella</v>
          </cell>
          <cell r="D2003">
            <v>7000</v>
          </cell>
          <cell r="E2003">
            <v>320</v>
          </cell>
          <cell r="F2003" t="str">
            <v>failed</v>
          </cell>
          <cell r="G2003" t="str">
            <v>US</v>
          </cell>
          <cell r="H2003" t="str">
            <v>USD</v>
          </cell>
          <cell r="I2003">
            <v>1417656699</v>
          </cell>
          <cell r="J2003">
            <v>1415064699</v>
          </cell>
          <cell r="K2003" t="b">
            <v>0</v>
          </cell>
          <cell r="L2003">
            <v>13</v>
          </cell>
          <cell r="M2003" t="b">
            <v>0</v>
          </cell>
          <cell r="N2003" t="str">
            <v>publishing/translations</v>
          </cell>
          <cell r="O2003">
            <v>5</v>
          </cell>
          <cell r="P2003">
            <v>24.62</v>
          </cell>
        </row>
        <row r="2004">
          <cell r="B2004" t="str">
            <v>LE NUVOLE DEL CIELO-CLOUDS OF THE SKY</v>
          </cell>
          <cell r="C2004" t="str">
            <v>I need funds to publish a book based on a selection of sentences from the Gospel demonstrating that Christianity is a strong religion.</v>
          </cell>
          <cell r="D2004">
            <v>2000</v>
          </cell>
          <cell r="E2004">
            <v>100</v>
          </cell>
          <cell r="F2004" t="str">
            <v>failed</v>
          </cell>
          <cell r="G2004" t="str">
            <v>IT</v>
          </cell>
          <cell r="H2004" t="str">
            <v>EUR</v>
          </cell>
          <cell r="I2004">
            <v>1455964170</v>
          </cell>
          <cell r="J2004">
            <v>1450780170</v>
          </cell>
          <cell r="K2004" t="b">
            <v>0</v>
          </cell>
          <cell r="L2004">
            <v>1</v>
          </cell>
          <cell r="M2004" t="b">
            <v>0</v>
          </cell>
          <cell r="N2004" t="str">
            <v>publishing/translations</v>
          </cell>
          <cell r="O2004">
            <v>5</v>
          </cell>
          <cell r="P2004">
            <v>100</v>
          </cell>
        </row>
        <row r="2005">
          <cell r="B2005" t="str">
            <v>Database of Interlinear Greek Words</v>
          </cell>
          <cell r="C2005" t="str">
            <v>Create an open source "interlinear" translation fo the Greek New Testament in re-publishable and open source database format.</v>
          </cell>
          <cell r="D2005">
            <v>500</v>
          </cell>
          <cell r="E2005">
            <v>1</v>
          </cell>
          <cell r="F2005" t="str">
            <v>failed</v>
          </cell>
          <cell r="G2005" t="str">
            <v>US</v>
          </cell>
          <cell r="H2005" t="str">
            <v>USD</v>
          </cell>
          <cell r="I2005">
            <v>1483423467</v>
          </cell>
          <cell r="J2005">
            <v>1480831467</v>
          </cell>
          <cell r="K2005" t="b">
            <v>0</v>
          </cell>
          <cell r="L2005">
            <v>1</v>
          </cell>
          <cell r="M2005" t="b">
            <v>0</v>
          </cell>
          <cell r="N2005" t="str">
            <v>publishing/translations</v>
          </cell>
          <cell r="O2005">
            <v>0</v>
          </cell>
          <cell r="P2005">
            <v>1</v>
          </cell>
        </row>
        <row r="2006">
          <cell r="B2006" t="str">
            <v>The Complete Homilies of Blessed Oscar Romero: Volume 2</v>
          </cell>
          <cell r="C2006" t="str">
            <v>This is a Series of 6 Books on Blessed Oscar A. Romero`s Writings. This Project will help to pay the translation costs of Volume 2.</v>
          </cell>
          <cell r="D2006">
            <v>4400</v>
          </cell>
          <cell r="E2006">
            <v>800</v>
          </cell>
          <cell r="F2006" t="str">
            <v>failed</v>
          </cell>
          <cell r="G2006" t="str">
            <v>US</v>
          </cell>
          <cell r="H2006" t="str">
            <v>USD</v>
          </cell>
          <cell r="I2006">
            <v>1439741591</v>
          </cell>
          <cell r="J2006">
            <v>1436285591</v>
          </cell>
          <cell r="K2006" t="b">
            <v>0</v>
          </cell>
          <cell r="L2006">
            <v>9</v>
          </cell>
          <cell r="M2006" t="b">
            <v>0</v>
          </cell>
          <cell r="N2006" t="str">
            <v>publishing/translations</v>
          </cell>
          <cell r="O2006">
            <v>18</v>
          </cell>
          <cell r="P2006">
            <v>88.89</v>
          </cell>
        </row>
        <row r="2007">
          <cell r="B2007" t="str">
            <v>Glenn's  little book of  quotes</v>
          </cell>
          <cell r="C2007" t="str">
            <v>glenn's  book of quotes is designed to give the readers a thought for the day , lighten the mood  and put a smile  on their faces.</v>
          </cell>
          <cell r="D2007">
            <v>50000</v>
          </cell>
          <cell r="E2007">
            <v>0</v>
          </cell>
          <cell r="F2007" t="str">
            <v>failed</v>
          </cell>
          <cell r="G2007" t="str">
            <v>US</v>
          </cell>
          <cell r="H2007" t="str">
            <v>USD</v>
          </cell>
          <cell r="I2007">
            <v>1448147619</v>
          </cell>
          <cell r="J2007">
            <v>1445552019</v>
          </cell>
          <cell r="K2007" t="b">
            <v>0</v>
          </cell>
          <cell r="L2007">
            <v>0</v>
          </cell>
          <cell r="M2007" t="b">
            <v>0</v>
          </cell>
          <cell r="N2007" t="str">
            <v>publishing/translations</v>
          </cell>
          <cell r="O2007">
            <v>0</v>
          </cell>
          <cell r="P2007">
            <v>0</v>
          </cell>
        </row>
        <row r="2008">
          <cell r="B2008" t="str">
            <v>Digitizing 8 Rare Siddha Yoga Books</v>
          </cell>
          <cell r="C2008" t="str">
            <v>Digitization of 8 rare Siddha Yoga books written by a Yogi - coming in the lineage of Sri Sri Sri Sadhasiva Brahmendra himself!</v>
          </cell>
          <cell r="D2008">
            <v>4500</v>
          </cell>
          <cell r="E2008">
            <v>55</v>
          </cell>
          <cell r="F2008" t="str">
            <v>failed</v>
          </cell>
          <cell r="G2008" t="str">
            <v>US</v>
          </cell>
          <cell r="H2008" t="str">
            <v>USD</v>
          </cell>
          <cell r="I2008">
            <v>1442315460</v>
          </cell>
          <cell r="J2008">
            <v>1439696174</v>
          </cell>
          <cell r="K2008" t="b">
            <v>0</v>
          </cell>
          <cell r="L2008">
            <v>2</v>
          </cell>
          <cell r="M2008" t="b">
            <v>0</v>
          </cell>
          <cell r="N2008" t="str">
            <v>publishing/translations</v>
          </cell>
          <cell r="O2008">
            <v>1</v>
          </cell>
          <cell r="P2008">
            <v>27.5</v>
          </cell>
        </row>
        <row r="2009">
          <cell r="B2009" t="str">
            <v>Realidades del Hombre</v>
          </cell>
          <cell r="C2009" t="str">
            <v>Â¿Y si hubiera una camino intermedio entre ciencia y religion?
Descubre la respuesta ayudando a publicar y traducir este libro.</v>
          </cell>
          <cell r="D2009">
            <v>3000</v>
          </cell>
          <cell r="E2009">
            <v>6</v>
          </cell>
          <cell r="F2009" t="str">
            <v>failed</v>
          </cell>
          <cell r="G2009" t="str">
            <v>ES</v>
          </cell>
          <cell r="H2009" t="str">
            <v>EUR</v>
          </cell>
          <cell r="I2009">
            <v>1456397834</v>
          </cell>
          <cell r="J2009">
            <v>1453805834</v>
          </cell>
          <cell r="K2009" t="b">
            <v>0</v>
          </cell>
          <cell r="L2009">
            <v>1</v>
          </cell>
          <cell r="M2009" t="b">
            <v>0</v>
          </cell>
          <cell r="N2009" t="str">
            <v>publishing/translations</v>
          </cell>
          <cell r="O2009">
            <v>0</v>
          </cell>
          <cell r="P2009">
            <v>6</v>
          </cell>
        </row>
        <row r="2010">
          <cell r="B2010" t="str">
            <v>Book Tour "Words of Fire! Women Loving Women in Latin Amer"</v>
          </cell>
          <cell r="C2010" t="str">
            <v>Argentinian Author Seeks to Tour America to Educate on Womenâ€™s Sexuality in Latin America / Autora Argentina Busca Gira en EEUU</v>
          </cell>
          <cell r="D2010">
            <v>6300</v>
          </cell>
          <cell r="E2010">
            <v>445</v>
          </cell>
          <cell r="F2010" t="str">
            <v>failed</v>
          </cell>
          <cell r="G2010" t="str">
            <v>US</v>
          </cell>
          <cell r="H2010" t="str">
            <v>USD</v>
          </cell>
          <cell r="I2010">
            <v>1476010619</v>
          </cell>
          <cell r="J2010">
            <v>1473418619</v>
          </cell>
          <cell r="K2010" t="b">
            <v>0</v>
          </cell>
          <cell r="L2010">
            <v>10</v>
          </cell>
          <cell r="M2010" t="b">
            <v>0</v>
          </cell>
          <cell r="N2010" t="str">
            <v>publishing/translations</v>
          </cell>
          <cell r="O2010">
            <v>7</v>
          </cell>
          <cell r="P2010">
            <v>44.5</v>
          </cell>
        </row>
        <row r="2011">
          <cell r="B2011" t="str">
            <v>Shakespeare in the Hood - Romeo and Juliet</v>
          </cell>
          <cell r="C2011" t="str">
            <v>Help me butcher Shakespeare in a satirical fashion.</v>
          </cell>
          <cell r="D2011">
            <v>110</v>
          </cell>
          <cell r="E2011">
            <v>3</v>
          </cell>
          <cell r="F2011" t="str">
            <v>failed</v>
          </cell>
          <cell r="G2011" t="str">
            <v>US</v>
          </cell>
          <cell r="H2011" t="str">
            <v>USD</v>
          </cell>
          <cell r="I2011">
            <v>1467129686</v>
          </cell>
          <cell r="J2011">
            <v>1464969686</v>
          </cell>
          <cell r="K2011" t="b">
            <v>0</v>
          </cell>
          <cell r="L2011">
            <v>3</v>
          </cell>
          <cell r="M2011" t="b">
            <v>0</v>
          </cell>
          <cell r="N2011" t="str">
            <v>publishing/translations</v>
          </cell>
          <cell r="O2011">
            <v>3</v>
          </cell>
          <cell r="P2011">
            <v>1</v>
          </cell>
        </row>
        <row r="2012">
          <cell r="B2012" t="str">
            <v>English translation of "The Escape to Myanmar"</v>
          </cell>
          <cell r="C2012" t="str">
            <v>English translation of "The Escape to Myanmar", a fictive novel about people from Sweden who arrive in Myanmar/Burma as war refugees.</v>
          </cell>
          <cell r="D2012">
            <v>200000</v>
          </cell>
          <cell r="E2012">
            <v>200</v>
          </cell>
          <cell r="F2012" t="str">
            <v>failed</v>
          </cell>
          <cell r="G2012" t="str">
            <v>SE</v>
          </cell>
          <cell r="H2012" t="str">
            <v>SEK</v>
          </cell>
          <cell r="I2012">
            <v>1423432709</v>
          </cell>
          <cell r="J2012">
            <v>1420840709</v>
          </cell>
          <cell r="K2012" t="b">
            <v>0</v>
          </cell>
          <cell r="L2012">
            <v>2</v>
          </cell>
          <cell r="M2012" t="b">
            <v>0</v>
          </cell>
          <cell r="N2012" t="str">
            <v>publishing/translations</v>
          </cell>
          <cell r="O2012">
            <v>0</v>
          </cell>
          <cell r="P2012">
            <v>100</v>
          </cell>
        </row>
        <row r="2013">
          <cell r="B2013" t="str">
            <v>"Hope Without Borders" trilogy by I R Tyler, Chinese edition</v>
          </cell>
          <cell r="C2013" t="str">
            <v>Protecting children from sexual abuse through the medium of story telling; accessing 20% of the world's population through translation.</v>
          </cell>
          <cell r="D2013">
            <v>25000</v>
          </cell>
          <cell r="E2013">
            <v>26</v>
          </cell>
          <cell r="F2013" t="str">
            <v>failed</v>
          </cell>
          <cell r="G2013" t="str">
            <v>NZ</v>
          </cell>
          <cell r="H2013" t="str">
            <v>NZD</v>
          </cell>
          <cell r="I2013">
            <v>1474436704</v>
          </cell>
          <cell r="J2013">
            <v>1471844704</v>
          </cell>
          <cell r="K2013" t="b">
            <v>0</v>
          </cell>
          <cell r="L2013">
            <v>2</v>
          </cell>
          <cell r="M2013" t="b">
            <v>0</v>
          </cell>
          <cell r="N2013" t="str">
            <v>publishing/translations</v>
          </cell>
          <cell r="O2013">
            <v>0</v>
          </cell>
          <cell r="P2013">
            <v>13</v>
          </cell>
        </row>
        <row r="2014">
          <cell r="B2014" t="str">
            <v>Progressive King James Version New Testament</v>
          </cell>
          <cell r="C2014" t="str">
            <v>Help fund me to destroy the monopoly Rupert Murdoch has over the publication of modern bibles. I have a new one to rival the NKJV.</v>
          </cell>
          <cell r="D2014">
            <v>30000</v>
          </cell>
          <cell r="E2014">
            <v>100</v>
          </cell>
          <cell r="F2014" t="str">
            <v>failed</v>
          </cell>
          <cell r="G2014" t="str">
            <v>AU</v>
          </cell>
          <cell r="H2014" t="str">
            <v>AUD</v>
          </cell>
          <cell r="I2014">
            <v>1451637531</v>
          </cell>
          <cell r="J2014">
            <v>1449045531</v>
          </cell>
          <cell r="K2014" t="b">
            <v>0</v>
          </cell>
          <cell r="L2014">
            <v>1</v>
          </cell>
          <cell r="M2014" t="b">
            <v>0</v>
          </cell>
          <cell r="N2014" t="str">
            <v>publishing/translations</v>
          </cell>
          <cell r="O2014">
            <v>0</v>
          </cell>
          <cell r="P2014">
            <v>100</v>
          </cell>
        </row>
        <row r="2015">
          <cell r="B2015" t="str">
            <v>Subway Mantras</v>
          </cell>
          <cell r="C2015" t="str">
            <v>A short book of practical mantras that can be used every day of the week. Mantras are cogwheels of universal engines.</v>
          </cell>
          <cell r="D2015">
            <v>7500</v>
          </cell>
          <cell r="E2015">
            <v>1527</v>
          </cell>
          <cell r="F2015" t="str">
            <v>failed</v>
          </cell>
          <cell r="G2015" t="str">
            <v>US</v>
          </cell>
          <cell r="H2015" t="str">
            <v>USD</v>
          </cell>
          <cell r="I2015">
            <v>1479233602</v>
          </cell>
          <cell r="J2015">
            <v>1478106802</v>
          </cell>
          <cell r="K2015" t="b">
            <v>0</v>
          </cell>
          <cell r="L2015">
            <v>14</v>
          </cell>
          <cell r="M2015" t="b">
            <v>0</v>
          </cell>
          <cell r="N2015" t="str">
            <v>publishing/translations</v>
          </cell>
          <cell r="O2015">
            <v>20</v>
          </cell>
          <cell r="P2015">
            <v>109.07</v>
          </cell>
        </row>
        <row r="2016">
          <cell r="B2016" t="str">
            <v>Hello!(Sawadee).".America"   BOOK</v>
          </cell>
          <cell r="C2016" t="str">
            <v>Translation  Thai language to English and other languages of the story (written by me) about" Promote Travel &amp; Business in America"</v>
          </cell>
          <cell r="D2016">
            <v>13000</v>
          </cell>
          <cell r="E2016">
            <v>0</v>
          </cell>
          <cell r="F2016" t="str">
            <v>failed</v>
          </cell>
          <cell r="G2016" t="str">
            <v>US</v>
          </cell>
          <cell r="H2016" t="str">
            <v>USD</v>
          </cell>
          <cell r="I2016">
            <v>1430276959</v>
          </cell>
          <cell r="J2016">
            <v>1427684959</v>
          </cell>
          <cell r="K2016" t="b">
            <v>0</v>
          </cell>
          <cell r="L2016">
            <v>0</v>
          </cell>
          <cell r="M2016" t="b">
            <v>0</v>
          </cell>
          <cell r="N2016" t="str">
            <v>publishing/translations</v>
          </cell>
          <cell r="O2016">
            <v>0</v>
          </cell>
          <cell r="P2016">
            <v>0</v>
          </cell>
        </row>
        <row r="2017">
          <cell r="B2017" t="str">
            <v>Die Welt der Haie in Englisch (The World of Sharks)</v>
          </cell>
          <cell r="C2017" t="str">
            <v>The World of Sharks is an interactive eBook for the iPad and Mac. It shall be translated into english to make it available worldwide.</v>
          </cell>
          <cell r="D2017">
            <v>1000</v>
          </cell>
          <cell r="E2017">
            <v>0</v>
          </cell>
          <cell r="F2017" t="str">
            <v>failed</v>
          </cell>
          <cell r="G2017" t="str">
            <v>DE</v>
          </cell>
          <cell r="H2017" t="str">
            <v>EUR</v>
          </cell>
          <cell r="I2017">
            <v>1440408120</v>
          </cell>
          <cell r="J2017">
            <v>1435224120</v>
          </cell>
          <cell r="K2017" t="b">
            <v>0</v>
          </cell>
          <cell r="L2017">
            <v>0</v>
          </cell>
          <cell r="M2017" t="b">
            <v>0</v>
          </cell>
          <cell r="N2017" t="str">
            <v>publishing/translations</v>
          </cell>
          <cell r="O2017">
            <v>0</v>
          </cell>
          <cell r="P2017">
            <v>0</v>
          </cell>
        </row>
        <row r="2018">
          <cell r="B2018" t="str">
            <v>WHAT CAN I DO?...</v>
          </cell>
          <cell r="C2018" t="str">
            <v>The book with advices that can save many lives.
You will find here many case studies, extreme situations and solutions.</v>
          </cell>
          <cell r="D2018">
            <v>5000</v>
          </cell>
          <cell r="E2018">
            <v>419</v>
          </cell>
          <cell r="F2018" t="str">
            <v>failed</v>
          </cell>
          <cell r="G2018" t="str">
            <v>DE</v>
          </cell>
          <cell r="H2018" t="str">
            <v>EUR</v>
          </cell>
          <cell r="I2018">
            <v>1474230385</v>
          </cell>
          <cell r="J2018">
            <v>1471638385</v>
          </cell>
          <cell r="K2018" t="b">
            <v>0</v>
          </cell>
          <cell r="L2018">
            <v>4</v>
          </cell>
          <cell r="M2018" t="b">
            <v>0</v>
          </cell>
          <cell r="N2018" t="str">
            <v>publishing/translations</v>
          </cell>
          <cell r="O2018">
            <v>8</v>
          </cell>
          <cell r="P2018">
            <v>104.75</v>
          </cell>
        </row>
        <row r="2019">
          <cell r="B2019" t="str">
            <v>Translation of the book "He sees me with his Heart"</v>
          </cell>
          <cell r="C2019" t="str">
            <v>My father wrote a book about raising a blind child. I, as a professional translator, am going to write it in English for everyone.</v>
          </cell>
          <cell r="D2019">
            <v>1000</v>
          </cell>
          <cell r="E2019">
            <v>45</v>
          </cell>
          <cell r="F2019" t="str">
            <v>failed</v>
          </cell>
          <cell r="G2019" t="str">
            <v>ES</v>
          </cell>
          <cell r="H2019" t="str">
            <v>EUR</v>
          </cell>
          <cell r="I2019">
            <v>1459584417</v>
          </cell>
          <cell r="J2019">
            <v>1456996017</v>
          </cell>
          <cell r="K2019" t="b">
            <v>0</v>
          </cell>
          <cell r="L2019">
            <v>3</v>
          </cell>
          <cell r="M2019" t="b">
            <v>0</v>
          </cell>
          <cell r="N2019" t="str">
            <v>publishing/translations</v>
          </cell>
          <cell r="O2019">
            <v>5</v>
          </cell>
          <cell r="P2019">
            <v>15</v>
          </cell>
        </row>
        <row r="2020">
          <cell r="B2020" t="str">
            <v>10 P.M.</v>
          </cell>
          <cell r="C2020" t="str">
            <v>A guy in his 30's tries to live his "American Dream", but quickly it turns into a nightmare. (A Novel)</v>
          </cell>
          <cell r="D2020">
            <v>10000</v>
          </cell>
          <cell r="E2020">
            <v>0</v>
          </cell>
          <cell r="F2020" t="str">
            <v>failed</v>
          </cell>
          <cell r="G2020" t="str">
            <v>US</v>
          </cell>
          <cell r="H2020" t="str">
            <v>USD</v>
          </cell>
          <cell r="I2020">
            <v>1428629242</v>
          </cell>
          <cell r="J2020">
            <v>1426037242</v>
          </cell>
          <cell r="K2020" t="b">
            <v>0</v>
          </cell>
          <cell r="L2020">
            <v>0</v>
          </cell>
          <cell r="M2020" t="b">
            <v>0</v>
          </cell>
          <cell r="N2020" t="str">
            <v>publishing/translations</v>
          </cell>
          <cell r="O2020">
            <v>0</v>
          </cell>
          <cell r="P2020">
            <v>0</v>
          </cell>
        </row>
        <row r="2021">
          <cell r="B2021" t="str">
            <v>Esoteric Project Management</v>
          </cell>
          <cell r="C2021" t="str">
            <v>Profesional translation and publishing of the book on unique synthesis of project management and meditation</v>
          </cell>
          <cell r="D2021">
            <v>5000</v>
          </cell>
          <cell r="E2021">
            <v>403</v>
          </cell>
          <cell r="F2021" t="str">
            <v>failed</v>
          </cell>
          <cell r="G2021" t="str">
            <v>US</v>
          </cell>
          <cell r="H2021" t="str">
            <v>USD</v>
          </cell>
          <cell r="I2021">
            <v>1419017488</v>
          </cell>
          <cell r="J2021">
            <v>1416339088</v>
          </cell>
          <cell r="K2021" t="b">
            <v>0</v>
          </cell>
          <cell r="L2021">
            <v>5</v>
          </cell>
          <cell r="M2021" t="b">
            <v>0</v>
          </cell>
          <cell r="N2021" t="str">
            <v>publishing/translations</v>
          </cell>
          <cell r="O2021">
            <v>8</v>
          </cell>
          <cell r="P2021">
            <v>80.599999999999994</v>
          </cell>
        </row>
        <row r="2022">
          <cell r="B2022" t="str">
            <v>Publishing Persian version of IT AIN'T SO AWFUL, FALAFEL</v>
          </cell>
          <cell r="C2022" t="str">
            <v>Iran does not adhere to International Copyright Laws. Please help me publish a Persian translation before it is illegally translated.</v>
          </cell>
          <cell r="D2022">
            <v>17000</v>
          </cell>
          <cell r="E2022">
            <v>5431</v>
          </cell>
          <cell r="F2022" t="str">
            <v>failed</v>
          </cell>
          <cell r="G2022" t="str">
            <v>US</v>
          </cell>
          <cell r="H2022" t="str">
            <v>USD</v>
          </cell>
          <cell r="I2022">
            <v>1448517816</v>
          </cell>
          <cell r="J2022">
            <v>1445922216</v>
          </cell>
          <cell r="K2022" t="b">
            <v>0</v>
          </cell>
          <cell r="L2022">
            <v>47</v>
          </cell>
          <cell r="M2022" t="b">
            <v>0</v>
          </cell>
          <cell r="N2022" t="str">
            <v>publishing/translations</v>
          </cell>
          <cell r="O2022">
            <v>32</v>
          </cell>
          <cell r="P2022">
            <v>115.55</v>
          </cell>
        </row>
        <row r="2023">
          <cell r="B2023" t="str">
            <v>The Holy Bib-el</v>
          </cell>
          <cell r="C2023" t="str">
            <v>THE HOLY BIB-EL Translated By Leon Cook. The Creation: CHAPTER 1.  1* In the beginning Gods created The Heavens and The Planet Earth.</v>
          </cell>
          <cell r="D2023">
            <v>40000</v>
          </cell>
          <cell r="E2023">
            <v>0</v>
          </cell>
          <cell r="F2023" t="str">
            <v>failed</v>
          </cell>
          <cell r="G2023" t="str">
            <v>US</v>
          </cell>
          <cell r="H2023" t="str">
            <v>USD</v>
          </cell>
          <cell r="I2023">
            <v>1437417828</v>
          </cell>
          <cell r="J2023">
            <v>1434825828</v>
          </cell>
          <cell r="K2023" t="b">
            <v>0</v>
          </cell>
          <cell r="L2023">
            <v>0</v>
          </cell>
          <cell r="M2023" t="b">
            <v>0</v>
          </cell>
          <cell r="N2023" t="str">
            <v>publishing/translations</v>
          </cell>
          <cell r="O2023">
            <v>0</v>
          </cell>
          <cell r="P2023">
            <v>0</v>
          </cell>
        </row>
        <row r="2024">
          <cell r="B2024" t="str">
            <v>The Gayatri Mantra for Jhansi, India</v>
          </cell>
          <cell r="C2024" t="str">
            <v>Publish my book on the Gayatri Mantra in English for the benefit of the readers and the children at the orphanage in Jhansi, India</v>
          </cell>
          <cell r="D2024">
            <v>12000</v>
          </cell>
          <cell r="E2024">
            <v>805</v>
          </cell>
          <cell r="F2024" t="str">
            <v>failed</v>
          </cell>
          <cell r="G2024" t="str">
            <v>IT</v>
          </cell>
          <cell r="H2024" t="str">
            <v>EUR</v>
          </cell>
          <cell r="I2024">
            <v>1481367600</v>
          </cell>
          <cell r="J2024">
            <v>1477839675</v>
          </cell>
          <cell r="K2024" t="b">
            <v>0</v>
          </cell>
          <cell r="L2024">
            <v>10</v>
          </cell>
          <cell r="M2024" t="b">
            <v>0</v>
          </cell>
          <cell r="N2024" t="str">
            <v>publishing/translations</v>
          </cell>
          <cell r="O2024">
            <v>7</v>
          </cell>
          <cell r="P2024">
            <v>80.5</v>
          </cell>
        </row>
        <row r="2025">
          <cell r="B2025" t="str">
            <v>Translation of 'SOCIALCAPITALISM' (2014)</v>
          </cell>
          <cell r="C2025" t="str">
            <v>Interest from abroad to publish my book SOCIALCAPITALISM. Need translation to English master. Help appreciated.</v>
          </cell>
          <cell r="D2025">
            <v>82000</v>
          </cell>
          <cell r="E2025">
            <v>8190</v>
          </cell>
          <cell r="F2025" t="str">
            <v>failed</v>
          </cell>
          <cell r="G2025" t="str">
            <v>DK</v>
          </cell>
          <cell r="H2025" t="str">
            <v>DKK</v>
          </cell>
          <cell r="I2025">
            <v>1433775600</v>
          </cell>
          <cell r="J2025">
            <v>1431973478</v>
          </cell>
          <cell r="K2025" t="b">
            <v>0</v>
          </cell>
          <cell r="L2025">
            <v>11</v>
          </cell>
          <cell r="M2025" t="b">
            <v>0</v>
          </cell>
          <cell r="N2025" t="str">
            <v>publishing/translations</v>
          </cell>
          <cell r="O2025">
            <v>10</v>
          </cell>
          <cell r="P2025">
            <v>744.55</v>
          </cell>
        </row>
        <row r="2026">
          <cell r="B2026" t="str">
            <v>Trilogy of Crystals, book 1, translation</v>
          </cell>
          <cell r="C2026" t="str">
            <v>English translation of the first book from a sword and sorcery Fantasy trilogy, by Paolo Parente</v>
          </cell>
          <cell r="D2026">
            <v>15000</v>
          </cell>
          <cell r="E2026">
            <v>15</v>
          </cell>
          <cell r="F2026" t="str">
            <v>failed</v>
          </cell>
          <cell r="G2026" t="str">
            <v>IT</v>
          </cell>
          <cell r="H2026" t="str">
            <v>EUR</v>
          </cell>
          <cell r="I2026">
            <v>1444589020</v>
          </cell>
          <cell r="J2026">
            <v>1441997020</v>
          </cell>
          <cell r="K2026" t="b">
            <v>0</v>
          </cell>
          <cell r="L2026">
            <v>2</v>
          </cell>
          <cell r="M2026" t="b">
            <v>0</v>
          </cell>
          <cell r="N2026" t="str">
            <v>publishing/translations</v>
          </cell>
          <cell r="O2026">
            <v>0</v>
          </cell>
          <cell r="P2026">
            <v>7.5</v>
          </cell>
        </row>
        <row r="2027">
          <cell r="B2027" t="str">
            <v>Translation of an interactive eLearning-website for surgery</v>
          </cell>
          <cell r="C2027" t="str">
            <v>Help us to get www.mySurgery.de, an interactive eLearning-Website for general and visceral surgery, translated to english language.</v>
          </cell>
          <cell r="D2027">
            <v>10000</v>
          </cell>
          <cell r="E2027">
            <v>77</v>
          </cell>
          <cell r="F2027" t="str">
            <v>failed</v>
          </cell>
          <cell r="G2027" t="str">
            <v>DE</v>
          </cell>
          <cell r="H2027" t="str">
            <v>EUR</v>
          </cell>
          <cell r="I2027">
            <v>1456043057</v>
          </cell>
          <cell r="J2027">
            <v>1453451057</v>
          </cell>
          <cell r="K2027" t="b">
            <v>0</v>
          </cell>
          <cell r="L2027">
            <v>2</v>
          </cell>
          <cell r="M2027" t="b">
            <v>0</v>
          </cell>
          <cell r="N2027" t="str">
            <v>publishing/translations</v>
          </cell>
          <cell r="O2027">
            <v>1</v>
          </cell>
          <cell r="P2027">
            <v>38.5</v>
          </cell>
        </row>
        <row r="2028">
          <cell r="B2028" t="str">
            <v>THE BACHELOR KNOWS NO BORDERS</v>
          </cell>
          <cell r="C2028" t="str">
            <v>Introducing A True Story That Bridges Borders: Join Us As We Translate THE BACHELOR CHAPTERS: A THINKING WOMAN'S ROMANCE Into Spanish!</v>
          </cell>
          <cell r="D2028">
            <v>3000</v>
          </cell>
          <cell r="E2028">
            <v>807</v>
          </cell>
          <cell r="F2028" t="str">
            <v>failed</v>
          </cell>
          <cell r="G2028" t="str">
            <v>US</v>
          </cell>
          <cell r="H2028" t="str">
            <v>USD</v>
          </cell>
          <cell r="I2028">
            <v>1405227540</v>
          </cell>
          <cell r="J2028">
            <v>1402058739</v>
          </cell>
          <cell r="K2028" t="b">
            <v>0</v>
          </cell>
          <cell r="L2028">
            <v>22</v>
          </cell>
          <cell r="M2028" t="b">
            <v>0</v>
          </cell>
          <cell r="N2028" t="str">
            <v>publishing/translations</v>
          </cell>
          <cell r="O2028">
            <v>27</v>
          </cell>
          <cell r="P2028">
            <v>36.68</v>
          </cell>
        </row>
        <row r="2029">
          <cell r="B2029" t="str">
            <v>Felting tutorials - worldwide wool craft - translation</v>
          </cell>
          <cell r="C2029" t="str">
            <v>Feltmaking is an acient yet modern craft using wool in creative ways. Our thorough guides should be for people all over the world.</v>
          </cell>
          <cell r="D2029">
            <v>20000</v>
          </cell>
          <cell r="E2029">
            <v>600</v>
          </cell>
          <cell r="F2029" t="str">
            <v>failed</v>
          </cell>
          <cell r="G2029" t="str">
            <v>DK</v>
          </cell>
          <cell r="H2029" t="str">
            <v>DKK</v>
          </cell>
          <cell r="I2029">
            <v>1461765300</v>
          </cell>
          <cell r="J2029">
            <v>1459198499</v>
          </cell>
          <cell r="K2029" t="b">
            <v>0</v>
          </cell>
          <cell r="L2029">
            <v>8</v>
          </cell>
          <cell r="M2029" t="b">
            <v>0</v>
          </cell>
          <cell r="N2029" t="str">
            <v>publishing/translations</v>
          </cell>
          <cell r="O2029">
            <v>3</v>
          </cell>
          <cell r="P2029">
            <v>75</v>
          </cell>
        </row>
        <row r="2030">
          <cell r="B2030" t="str">
            <v>Watermark the truth beneath the surface - Translate</v>
          </cell>
          <cell r="C2030" t="str">
            <v>My English  novel has received excellent reviews. To address the great interest from Germany I want to translate it into German.</v>
          </cell>
          <cell r="D2030">
            <v>2725</v>
          </cell>
          <cell r="E2030">
            <v>180</v>
          </cell>
          <cell r="F2030" t="str">
            <v>failed</v>
          </cell>
          <cell r="G2030" t="str">
            <v>CA</v>
          </cell>
          <cell r="H2030" t="str">
            <v>CAD</v>
          </cell>
          <cell r="I2030">
            <v>1425758101</v>
          </cell>
          <cell r="J2030">
            <v>1423166101</v>
          </cell>
          <cell r="K2030" t="b">
            <v>0</v>
          </cell>
          <cell r="L2030">
            <v>6</v>
          </cell>
          <cell r="M2030" t="b">
            <v>0</v>
          </cell>
          <cell r="N2030" t="str">
            <v>publishing/translations</v>
          </cell>
          <cell r="O2030">
            <v>7</v>
          </cell>
          <cell r="P2030">
            <v>30</v>
          </cell>
        </row>
        <row r="2031">
          <cell r="B2031" t="str">
            <v>Perfume Collectibles - Vintage Bottles - History of Perfume</v>
          </cell>
          <cell r="C2031" t="str">
            <v>The Museum of Perfume in Milan has been publishing its own magazine since 1998 in Italian. We would like to translate it English.</v>
          </cell>
          <cell r="D2031">
            <v>13000</v>
          </cell>
          <cell r="E2031">
            <v>1</v>
          </cell>
          <cell r="F2031" t="str">
            <v>failed</v>
          </cell>
          <cell r="G2031" t="str">
            <v>IT</v>
          </cell>
          <cell r="H2031" t="str">
            <v>EUR</v>
          </cell>
          <cell r="I2031">
            <v>1464285463</v>
          </cell>
          <cell r="J2031">
            <v>1461693463</v>
          </cell>
          <cell r="K2031" t="b">
            <v>0</v>
          </cell>
          <cell r="L2031">
            <v>1</v>
          </cell>
          <cell r="M2031" t="b">
            <v>0</v>
          </cell>
          <cell r="N2031" t="str">
            <v>publishing/translations</v>
          </cell>
          <cell r="O2031">
            <v>0</v>
          </cell>
          <cell r="P2031">
            <v>1</v>
          </cell>
        </row>
        <row r="2032">
          <cell r="B2032" t="str">
            <v>Sikh Police: Guru Granth Sahib Project</v>
          </cell>
          <cell r="C2032" t="str">
            <v>Guru Granth Sahib; User Friendly. A book which captures the essence of the Guru Granth Sahib in modern English and also made digital.</v>
          </cell>
          <cell r="D2032">
            <v>180000</v>
          </cell>
          <cell r="E2032">
            <v>2020</v>
          </cell>
          <cell r="F2032" t="str">
            <v>failed</v>
          </cell>
          <cell r="G2032" t="str">
            <v>GB</v>
          </cell>
          <cell r="H2032" t="str">
            <v>GBP</v>
          </cell>
          <cell r="I2032">
            <v>1441995769</v>
          </cell>
          <cell r="J2032">
            <v>1436811769</v>
          </cell>
          <cell r="K2032" t="b">
            <v>0</v>
          </cell>
          <cell r="L2032">
            <v>3</v>
          </cell>
          <cell r="M2032" t="b">
            <v>0</v>
          </cell>
          <cell r="N2032" t="str">
            <v>publishing/translations</v>
          </cell>
          <cell r="O2032">
            <v>1</v>
          </cell>
          <cell r="P2032">
            <v>673.33</v>
          </cell>
        </row>
        <row r="2033">
          <cell r="B2033" t="str">
            <v>Alternative Economics: Reversing Stagnation on Smashwords</v>
          </cell>
          <cell r="C2033" t="str">
            <v>If people contribute on Kickstarter, I will be able to give this 159-page e-book anthology away free to libraries and e-bookreaders.  I</v>
          </cell>
          <cell r="D2033">
            <v>1500</v>
          </cell>
          <cell r="E2033">
            <v>0</v>
          </cell>
          <cell r="F2033" t="str">
            <v>failed</v>
          </cell>
          <cell r="G2033" t="str">
            <v>US</v>
          </cell>
          <cell r="H2033" t="str">
            <v>USD</v>
          </cell>
          <cell r="I2033">
            <v>1464190158</v>
          </cell>
          <cell r="J2033">
            <v>1461598158</v>
          </cell>
          <cell r="K2033" t="b">
            <v>0</v>
          </cell>
          <cell r="L2033">
            <v>0</v>
          </cell>
          <cell r="M2033" t="b">
            <v>0</v>
          </cell>
          <cell r="N2033" t="str">
            <v>publishing/translations</v>
          </cell>
          <cell r="O2033">
            <v>0</v>
          </cell>
          <cell r="P2033">
            <v>0</v>
          </cell>
        </row>
        <row r="2034">
          <cell r="B2034" t="str">
            <v>Translate my Saga Fantasy : Icarus Ã  l'Ã©cole des dieux</v>
          </cell>
          <cell r="C2034" t="str">
            <v>Hello everyone !
I need your help for translate my saga Fantasy : Icarus at the school of the gods - Book 1".</v>
          </cell>
          <cell r="D2034">
            <v>13000</v>
          </cell>
          <cell r="E2034">
            <v>0</v>
          </cell>
          <cell r="F2034" t="str">
            <v>failed</v>
          </cell>
          <cell r="G2034" t="str">
            <v>FR</v>
          </cell>
          <cell r="H2034" t="str">
            <v>EUR</v>
          </cell>
          <cell r="I2034">
            <v>1483395209</v>
          </cell>
          <cell r="J2034">
            <v>1480803209</v>
          </cell>
          <cell r="K2034" t="b">
            <v>0</v>
          </cell>
          <cell r="L2034">
            <v>0</v>
          </cell>
          <cell r="M2034" t="b">
            <v>0</v>
          </cell>
          <cell r="N2034" t="str">
            <v>publishing/translations</v>
          </cell>
          <cell r="O2034">
            <v>0</v>
          </cell>
          <cell r="P2034">
            <v>0</v>
          </cell>
        </row>
        <row r="2035">
          <cell r="B2035" t="str">
            <v>Expand the MillionairesLetter in the US Market!</v>
          </cell>
          <cell r="C2035" t="str">
            <v>We as a successfull german stock market newsletter publisher want expand in the US market!</v>
          </cell>
          <cell r="D2035">
            <v>4950</v>
          </cell>
          <cell r="E2035">
            <v>0</v>
          </cell>
          <cell r="F2035" t="str">
            <v>failed</v>
          </cell>
          <cell r="G2035" t="str">
            <v>DE</v>
          </cell>
          <cell r="H2035" t="str">
            <v>EUR</v>
          </cell>
          <cell r="I2035">
            <v>1442091462</v>
          </cell>
          <cell r="J2035">
            <v>1436907462</v>
          </cell>
          <cell r="K2035" t="b">
            <v>0</v>
          </cell>
          <cell r="L2035">
            <v>0</v>
          </cell>
          <cell r="M2035" t="b">
            <v>0</v>
          </cell>
          <cell r="N2035" t="str">
            <v>publishing/translations</v>
          </cell>
          <cell r="O2035">
            <v>0</v>
          </cell>
          <cell r="P2035">
            <v>0</v>
          </cell>
        </row>
        <row r="2036">
          <cell r="B2036" t="str">
            <v>Finnegans Wake von James Joyce - deutsche Ãœbersetzung</v>
          </cell>
          <cell r="C2036" t="str">
            <v>Erstellung einer deutschen Ãœbersetzung ( Lesbarmachung ) des Buches Finnegans Wake von James Joyce. Die Umsetzung erfolgt 1 zu 1.</v>
          </cell>
          <cell r="D2036">
            <v>130000</v>
          </cell>
          <cell r="E2036">
            <v>0</v>
          </cell>
          <cell r="F2036" t="str">
            <v>failed</v>
          </cell>
          <cell r="G2036" t="str">
            <v>DE</v>
          </cell>
          <cell r="H2036" t="str">
            <v>EUR</v>
          </cell>
          <cell r="I2036">
            <v>1434286855</v>
          </cell>
          <cell r="J2036">
            <v>1431694855</v>
          </cell>
          <cell r="K2036" t="b">
            <v>0</v>
          </cell>
          <cell r="L2036">
            <v>0</v>
          </cell>
          <cell r="M2036" t="b">
            <v>0</v>
          </cell>
          <cell r="N2036" t="str">
            <v>publishing/translations</v>
          </cell>
          <cell r="O2036">
            <v>0</v>
          </cell>
          <cell r="P2036">
            <v>0</v>
          </cell>
        </row>
        <row r="2037">
          <cell r="B2037" t="str">
            <v>Italian Manual Kickstarter - Manuale Italiano non ufficiale</v>
          </cell>
          <cell r="C2037" t="str">
            <v>All backers can help us with 1â‚¬ to create the 1st Italian Manual Kickstarter - Per chi vuole finanziare le proprie idee con successo</v>
          </cell>
          <cell r="D2037">
            <v>900</v>
          </cell>
          <cell r="E2037">
            <v>0</v>
          </cell>
          <cell r="F2037" t="str">
            <v>failed</v>
          </cell>
          <cell r="G2037" t="str">
            <v>IT</v>
          </cell>
          <cell r="H2037" t="str">
            <v>EUR</v>
          </cell>
          <cell r="I2037">
            <v>1461235478</v>
          </cell>
          <cell r="J2037">
            <v>1459507478</v>
          </cell>
          <cell r="K2037" t="b">
            <v>0</v>
          </cell>
          <cell r="L2037">
            <v>0</v>
          </cell>
          <cell r="M2037" t="b">
            <v>0</v>
          </cell>
          <cell r="N2037" t="str">
            <v>publishing/translations</v>
          </cell>
          <cell r="O2037">
            <v>0</v>
          </cell>
          <cell r="P2037">
            <v>0</v>
          </cell>
        </row>
        <row r="2038">
          <cell r="B2038" t="str">
            <v>Indian Language Dictionary</v>
          </cell>
          <cell r="C2038" t="str">
            <v>I'm creating a dictionary of multiple Indian languages.</v>
          </cell>
          <cell r="D2038">
            <v>500000</v>
          </cell>
          <cell r="E2038">
            <v>75</v>
          </cell>
          <cell r="F2038" t="str">
            <v>failed</v>
          </cell>
          <cell r="G2038" t="str">
            <v>US</v>
          </cell>
          <cell r="H2038" t="str">
            <v>USD</v>
          </cell>
          <cell r="I2038">
            <v>1467999134</v>
          </cell>
          <cell r="J2038">
            <v>1465407134</v>
          </cell>
          <cell r="K2038" t="b">
            <v>0</v>
          </cell>
          <cell r="L2038">
            <v>3</v>
          </cell>
          <cell r="M2038" t="b">
            <v>0</v>
          </cell>
          <cell r="N2038" t="str">
            <v>publishing/translations</v>
          </cell>
          <cell r="O2038">
            <v>0</v>
          </cell>
          <cell r="P2038">
            <v>25</v>
          </cell>
        </row>
        <row r="2039">
          <cell r="B2039" t="str">
            <v>Focus on changing your situation</v>
          </cell>
          <cell r="C2039" t="str">
            <v>For people in schools to the retired.
Aim is to get in to schools,gyms,work places and to travel all over the world doing talks on it.</v>
          </cell>
          <cell r="D2039">
            <v>200000</v>
          </cell>
          <cell r="E2039">
            <v>0</v>
          </cell>
          <cell r="F2039" t="str">
            <v>failed</v>
          </cell>
          <cell r="G2039" t="str">
            <v>AU</v>
          </cell>
          <cell r="H2039" t="str">
            <v>AUD</v>
          </cell>
          <cell r="I2039">
            <v>1432272300</v>
          </cell>
          <cell r="J2039">
            <v>1429655318</v>
          </cell>
          <cell r="K2039" t="b">
            <v>0</v>
          </cell>
          <cell r="L2039">
            <v>0</v>
          </cell>
          <cell r="M2039" t="b">
            <v>0</v>
          </cell>
          <cell r="N2039" t="str">
            <v>publishing/translations</v>
          </cell>
          <cell r="O2039">
            <v>0</v>
          </cell>
          <cell r="P2039">
            <v>0</v>
          </cell>
        </row>
        <row r="2040">
          <cell r="B2040" t="str">
            <v>MamaCheng's International Shopping Concierge Services</v>
          </cell>
          <cell r="C2040" t="str">
            <v>Calling out Backers throughout the world. We are here to provide an intermediate channel to offer U.S. products worldwide. PLEASE READ!</v>
          </cell>
          <cell r="D2040">
            <v>8888</v>
          </cell>
          <cell r="E2040">
            <v>0</v>
          </cell>
          <cell r="F2040" t="str">
            <v>failed</v>
          </cell>
          <cell r="G2040" t="str">
            <v>US</v>
          </cell>
          <cell r="H2040" t="str">
            <v>USD</v>
          </cell>
          <cell r="I2040">
            <v>1431286105</v>
          </cell>
          <cell r="J2040">
            <v>1427138905</v>
          </cell>
          <cell r="K2040" t="b">
            <v>0</v>
          </cell>
          <cell r="L2040">
            <v>0</v>
          </cell>
          <cell r="M2040" t="b">
            <v>0</v>
          </cell>
          <cell r="N2040" t="str">
            <v>publishing/translations</v>
          </cell>
          <cell r="O2040">
            <v>0</v>
          </cell>
          <cell r="P2040">
            <v>0</v>
          </cell>
        </row>
        <row r="2041">
          <cell r="B2041" t="str">
            <v>The Art of the Dill</v>
          </cell>
          <cell r="C2041" t="str">
            <v>A book of pickle recipes narrated by a mama grizzly speaking in incomplete and run-on sentences and her orangutan friend. #Artofthedill</v>
          </cell>
          <cell r="D2041">
            <v>100000</v>
          </cell>
          <cell r="E2041">
            <v>1</v>
          </cell>
          <cell r="F2041" t="str">
            <v>failed</v>
          </cell>
          <cell r="G2041" t="str">
            <v>US</v>
          </cell>
          <cell r="H2041" t="str">
            <v>USD</v>
          </cell>
          <cell r="I2041">
            <v>1455941197</v>
          </cell>
          <cell r="J2041">
            <v>1453349197</v>
          </cell>
          <cell r="K2041" t="b">
            <v>0</v>
          </cell>
          <cell r="L2041">
            <v>1</v>
          </cell>
          <cell r="M2041" t="b">
            <v>0</v>
          </cell>
          <cell r="N2041" t="str">
            <v>publishing/translations</v>
          </cell>
          <cell r="O2041">
            <v>0</v>
          </cell>
          <cell r="P2041">
            <v>1</v>
          </cell>
        </row>
        <row r="2042">
          <cell r="B2042" t="str">
            <v>Modern Literal Torah Translation (Canceled)</v>
          </cell>
          <cell r="C2042" t="str">
            <v>Modern Literal Translation of the Torah in English and Russian with sub-linear and interlinear layout.</v>
          </cell>
          <cell r="D2042">
            <v>18950</v>
          </cell>
          <cell r="E2042">
            <v>2</v>
          </cell>
          <cell r="F2042" t="str">
            <v>canceled</v>
          </cell>
          <cell r="G2042" t="str">
            <v>US</v>
          </cell>
          <cell r="H2042" t="str">
            <v>USD</v>
          </cell>
          <cell r="I2042">
            <v>1416355259</v>
          </cell>
          <cell r="J2042">
            <v>1413759659</v>
          </cell>
          <cell r="K2042" t="b">
            <v>0</v>
          </cell>
          <cell r="L2042">
            <v>2</v>
          </cell>
          <cell r="M2042" t="b">
            <v>0</v>
          </cell>
          <cell r="N2042" t="str">
            <v>publishing/translations</v>
          </cell>
          <cell r="O2042">
            <v>0</v>
          </cell>
          <cell r="P2042">
            <v>1</v>
          </cell>
        </row>
        <row r="2043">
          <cell r="B2043" t="str">
            <v>The Judo Preservation Project (Canceled)</v>
          </cell>
          <cell r="C2043" t="str">
            <v>I am gathering rare, out-of-print Judo books for preservation, translation and sharing.</v>
          </cell>
          <cell r="D2043">
            <v>14000</v>
          </cell>
          <cell r="E2043">
            <v>0</v>
          </cell>
          <cell r="F2043" t="str">
            <v>canceled</v>
          </cell>
          <cell r="G2043" t="str">
            <v>US</v>
          </cell>
          <cell r="H2043" t="str">
            <v>USD</v>
          </cell>
          <cell r="I2043">
            <v>1406566363</v>
          </cell>
          <cell r="J2043">
            <v>1403974363</v>
          </cell>
          <cell r="K2043" t="b">
            <v>0</v>
          </cell>
          <cell r="L2043">
            <v>0</v>
          </cell>
          <cell r="M2043" t="b">
            <v>0</v>
          </cell>
          <cell r="N2043" t="str">
            <v>publishing/translations</v>
          </cell>
          <cell r="O2043">
            <v>0</v>
          </cell>
          <cell r="P2043">
            <v>0</v>
          </cell>
        </row>
        <row r="2044">
          <cell r="B2044" t="str">
            <v>ON THE DISSECTION OF THE PARTS OF THE HUMAN BODY (1545-1546) (Canceled)</v>
          </cell>
          <cell r="C2044" t="str">
            <v>The ambitious translation of one of the most important books in the history of medicine by Charles Estienne, the classmate of Vesalius</v>
          </cell>
          <cell r="D2044">
            <v>25000</v>
          </cell>
          <cell r="E2044">
            <v>0</v>
          </cell>
          <cell r="F2044" t="str">
            <v>canceled</v>
          </cell>
          <cell r="G2044" t="str">
            <v>FR</v>
          </cell>
          <cell r="H2044" t="str">
            <v>EUR</v>
          </cell>
          <cell r="I2044">
            <v>1492270947</v>
          </cell>
          <cell r="J2044">
            <v>1488386547</v>
          </cell>
          <cell r="K2044" t="b">
            <v>0</v>
          </cell>
          <cell r="L2044">
            <v>0</v>
          </cell>
          <cell r="M2044" t="b">
            <v>0</v>
          </cell>
          <cell r="N2044" t="str">
            <v>publishing/translations</v>
          </cell>
          <cell r="O2044">
            <v>0</v>
          </cell>
          <cell r="P2044">
            <v>0</v>
          </cell>
        </row>
        <row r="2045">
          <cell r="B2045" t="str">
            <v>Beginner's Guide to Fibromyalgia translation - fibromialgia</v>
          </cell>
          <cell r="C2045" t="str">
            <v>Our Beginner's Guide to Fibromyalgia is to be translated into English. Endorsed by leading Rheumatology &amp; Psychology Societies in Spain</v>
          </cell>
          <cell r="D2045">
            <v>1750</v>
          </cell>
          <cell r="E2045">
            <v>15</v>
          </cell>
          <cell r="F2045" t="str">
            <v>canceled</v>
          </cell>
          <cell r="G2045" t="str">
            <v>ES</v>
          </cell>
          <cell r="H2045" t="str">
            <v>EUR</v>
          </cell>
          <cell r="I2045">
            <v>1461535140</v>
          </cell>
          <cell r="J2045">
            <v>1459716480</v>
          </cell>
          <cell r="K2045" t="b">
            <v>0</v>
          </cell>
          <cell r="L2045">
            <v>1</v>
          </cell>
          <cell r="M2045" t="b">
            <v>0</v>
          </cell>
          <cell r="N2045" t="str">
            <v>publishing/translations</v>
          </cell>
          <cell r="O2045">
            <v>1</v>
          </cell>
          <cell r="P2045">
            <v>15</v>
          </cell>
        </row>
        <row r="2046">
          <cell r="B2046" t="str">
            <v>Heart Jewel: Advice from a Modern Tibetan Master (Canceled)</v>
          </cell>
          <cell r="C2046" t="str">
            <v>The teachings of Tulku Sanjay Tsering, the body, speech and mind emanation of the esteemed 20th century Dzogchen Master Khenpo Ngaga</v>
          </cell>
          <cell r="D2046">
            <v>15000</v>
          </cell>
          <cell r="E2046">
            <v>1575</v>
          </cell>
          <cell r="F2046" t="str">
            <v>canceled</v>
          </cell>
          <cell r="G2046" t="str">
            <v>US</v>
          </cell>
          <cell r="H2046" t="str">
            <v>USD</v>
          </cell>
          <cell r="I2046">
            <v>1409924340</v>
          </cell>
          <cell r="J2046">
            <v>1405181320</v>
          </cell>
          <cell r="K2046" t="b">
            <v>0</v>
          </cell>
          <cell r="L2046">
            <v>7</v>
          </cell>
          <cell r="M2046" t="b">
            <v>0</v>
          </cell>
          <cell r="N2046" t="str">
            <v>publishing/translations</v>
          </cell>
          <cell r="O2046">
            <v>11</v>
          </cell>
          <cell r="P2046">
            <v>225</v>
          </cell>
        </row>
        <row r="2047">
          <cell r="B2047" t="str">
            <v>Sometimes you don't need love (Canceled)</v>
          </cell>
          <cell r="C2047" t="str">
            <v>English Version of my auto-published novel</v>
          </cell>
          <cell r="D2047">
            <v>5000</v>
          </cell>
          <cell r="E2047">
            <v>145</v>
          </cell>
          <cell r="F2047" t="str">
            <v>canceled</v>
          </cell>
          <cell r="G2047" t="str">
            <v>IT</v>
          </cell>
          <cell r="H2047" t="str">
            <v>EUR</v>
          </cell>
          <cell r="I2047">
            <v>1483459365</v>
          </cell>
          <cell r="J2047">
            <v>1480867365</v>
          </cell>
          <cell r="K2047" t="b">
            <v>0</v>
          </cell>
          <cell r="L2047">
            <v>3</v>
          </cell>
          <cell r="M2047" t="b">
            <v>0</v>
          </cell>
          <cell r="N2047" t="str">
            <v>publishing/translations</v>
          </cell>
          <cell r="O2047">
            <v>3</v>
          </cell>
          <cell r="P2047">
            <v>48.33</v>
          </cell>
        </row>
        <row r="2048">
          <cell r="B2048" t="str">
            <v>Hey! I"m not invisable, I am Just Old (Canceled)</v>
          </cell>
          <cell r="C2048" t="str">
            <v>Age is more than just a number, I hope your younger than you feel.</v>
          </cell>
          <cell r="D2048">
            <v>6000</v>
          </cell>
          <cell r="E2048">
            <v>0</v>
          </cell>
          <cell r="F2048" t="str">
            <v>canceled</v>
          </cell>
          <cell r="G2048" t="str">
            <v>US</v>
          </cell>
          <cell r="H2048" t="str">
            <v>USD</v>
          </cell>
          <cell r="I2048">
            <v>1447281044</v>
          </cell>
          <cell r="J2048">
            <v>1444685444</v>
          </cell>
          <cell r="K2048" t="b">
            <v>0</v>
          </cell>
          <cell r="L2048">
            <v>0</v>
          </cell>
          <cell r="M2048" t="b">
            <v>0</v>
          </cell>
          <cell r="N2048" t="str">
            <v>publishing/translations</v>
          </cell>
          <cell r="O2048">
            <v>0</v>
          </cell>
          <cell r="P2048">
            <v>0</v>
          </cell>
        </row>
        <row r="2049">
          <cell r="B2049" t="str">
            <v>The Atheist/Agnostic Translation Guide to the AA's Big Book</v>
          </cell>
          <cell r="C2049" t="str">
            <v>I decided to get help. I respect AA and recognize the value of it's methods but the overwhelming religious language is a big hurdle. .</v>
          </cell>
          <cell r="D2049">
            <v>5000</v>
          </cell>
          <cell r="E2049">
            <v>0</v>
          </cell>
          <cell r="F2049" t="str">
            <v>canceled</v>
          </cell>
          <cell r="G2049" t="str">
            <v>US</v>
          </cell>
          <cell r="H2049" t="str">
            <v>USD</v>
          </cell>
          <cell r="I2049">
            <v>1407729600</v>
          </cell>
          <cell r="J2049">
            <v>1405097760</v>
          </cell>
          <cell r="K2049" t="b">
            <v>0</v>
          </cell>
          <cell r="L2049">
            <v>0</v>
          </cell>
          <cell r="M2049" t="b">
            <v>0</v>
          </cell>
          <cell r="N2049" t="str">
            <v>publishing/translations</v>
          </cell>
          <cell r="O2049">
            <v>0</v>
          </cell>
          <cell r="P2049">
            <v>0</v>
          </cell>
        </row>
        <row r="2050">
          <cell r="B2050" t="str">
            <v>Like all the others (Canceled)</v>
          </cell>
          <cell r="C2050" t="str">
            <v>What if you suddenly found out, that your life wasnÂ´t the life you thought you had? What if you were like all the others!</v>
          </cell>
          <cell r="D2050">
            <v>37000</v>
          </cell>
          <cell r="E2050">
            <v>0</v>
          </cell>
          <cell r="F2050" t="str">
            <v>canceled</v>
          </cell>
          <cell r="G2050" t="str">
            <v>DK</v>
          </cell>
          <cell r="H2050" t="str">
            <v>DKK</v>
          </cell>
          <cell r="I2050">
            <v>1449077100</v>
          </cell>
          <cell r="J2050">
            <v>1446612896</v>
          </cell>
          <cell r="K2050" t="b">
            <v>0</v>
          </cell>
          <cell r="L2050">
            <v>0</v>
          </cell>
          <cell r="M2050" t="b">
            <v>0</v>
          </cell>
          <cell r="N2050" t="str">
            <v>publishing/translations</v>
          </cell>
          <cell r="O2050">
            <v>0</v>
          </cell>
          <cell r="P2050">
            <v>0</v>
          </cell>
        </row>
        <row r="2051">
          <cell r="B2051" t="str">
            <v>KJV2015 (Canceled)</v>
          </cell>
          <cell r="C2051" t="str">
            <v>KJV2015 Easier to understand for our kids and family not leaving out one verse or changing a meaning one bit.</v>
          </cell>
          <cell r="D2051">
            <v>25000000</v>
          </cell>
          <cell r="E2051">
            <v>0</v>
          </cell>
          <cell r="F2051" t="str">
            <v>canceled</v>
          </cell>
          <cell r="G2051" t="str">
            <v>US</v>
          </cell>
          <cell r="H2051" t="str">
            <v>USD</v>
          </cell>
          <cell r="I2051">
            <v>1417391100</v>
          </cell>
          <cell r="J2051">
            <v>1412371898</v>
          </cell>
          <cell r="K2051" t="b">
            <v>0</v>
          </cell>
          <cell r="L2051">
            <v>0</v>
          </cell>
          <cell r="M2051" t="b">
            <v>0</v>
          </cell>
          <cell r="N2051" t="str">
            <v>publishing/translations</v>
          </cell>
          <cell r="O2051">
            <v>0</v>
          </cell>
          <cell r="P2051">
            <v>0</v>
          </cell>
        </row>
        <row r="2052">
          <cell r="B2052" t="str">
            <v>Relatively Prime Series 2</v>
          </cell>
          <cell r="C2052" t="str">
            <v>Series 2 of Relatively Prime, a podcast of stories from the Mathematical Domain</v>
          </cell>
          <cell r="D2052">
            <v>15000</v>
          </cell>
          <cell r="E2052">
            <v>15186.69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1413849600</v>
          </cell>
          <cell r="J2052">
            <v>1410967754</v>
          </cell>
          <cell r="K2052" t="b">
            <v>1</v>
          </cell>
          <cell r="L2052">
            <v>340</v>
          </cell>
          <cell r="M2052" t="b">
            <v>1</v>
          </cell>
          <cell r="N2052" t="str">
            <v>publishing/radio &amp; podcasts</v>
          </cell>
          <cell r="O2052">
            <v>101</v>
          </cell>
          <cell r="P2052">
            <v>44.67</v>
          </cell>
        </row>
        <row r="2053">
          <cell r="B2053" t="str">
            <v>Unbound: Fiction on the Radio</v>
          </cell>
          <cell r="C2053" t="str">
            <v>A new radio show focused on short fiction produced by Louisville Public Media</v>
          </cell>
          <cell r="D2053">
            <v>4000</v>
          </cell>
          <cell r="E2053">
            <v>4340.7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1365609271</v>
          </cell>
          <cell r="J2053">
            <v>1363017271</v>
          </cell>
          <cell r="K2053" t="b">
            <v>1</v>
          </cell>
          <cell r="L2053">
            <v>150</v>
          </cell>
          <cell r="M2053" t="b">
            <v>1</v>
          </cell>
          <cell r="N2053" t="str">
            <v>publishing/radio &amp; podcasts</v>
          </cell>
          <cell r="O2053">
            <v>109</v>
          </cell>
          <cell r="P2053">
            <v>28.94</v>
          </cell>
        </row>
        <row r="2054">
          <cell r="B2054" t="str">
            <v>The River Runs Through Us, a Six-Part Public Radio Series</v>
          </cell>
          <cell r="C2054" t="str">
            <v>The River Runs Through Us is a six-part, yearlong radio series exploring the meaning and metaphor of the Connecticut River.</v>
          </cell>
          <cell r="D2054">
            <v>600</v>
          </cell>
          <cell r="E2054">
            <v>886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1365367938</v>
          </cell>
          <cell r="J2054">
            <v>1361483538</v>
          </cell>
          <cell r="K2054" t="b">
            <v>1</v>
          </cell>
          <cell r="L2054">
            <v>25</v>
          </cell>
          <cell r="M2054" t="b">
            <v>1</v>
          </cell>
          <cell r="N2054" t="str">
            <v>publishing/radio &amp; podcasts</v>
          </cell>
          <cell r="O2054">
            <v>148</v>
          </cell>
          <cell r="P2054">
            <v>35.44</v>
          </cell>
        </row>
        <row r="2055">
          <cell r="B2055" t="str">
            <v>Science Studio</v>
          </cell>
          <cell r="C2055" t="str">
            <v>The Best Science Media on the Web</v>
          </cell>
          <cell r="D2055">
            <v>5000</v>
          </cell>
          <cell r="E2055">
            <v>8160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1361029958</v>
          </cell>
          <cell r="J2055">
            <v>1358437958</v>
          </cell>
          <cell r="K2055" t="b">
            <v>1</v>
          </cell>
          <cell r="L2055">
            <v>234</v>
          </cell>
          <cell r="M2055" t="b">
            <v>1</v>
          </cell>
          <cell r="N2055" t="str">
            <v>publishing/radio &amp; podcasts</v>
          </cell>
          <cell r="O2055">
            <v>163</v>
          </cell>
          <cell r="P2055">
            <v>34.869999999999997</v>
          </cell>
        </row>
        <row r="2056">
          <cell r="B2056" t="str">
            <v>Idle Thumbs Video Game Podcast</v>
          </cell>
          <cell r="C2056" t="str">
            <v>Idle Thumbs was a podcast that ran for two years. People liked it, and we liked doing it. We want to bring it back, better than before.</v>
          </cell>
          <cell r="D2056">
            <v>30000</v>
          </cell>
          <cell r="E2056">
            <v>136924.35</v>
          </cell>
          <cell r="F2056" t="str">
            <v>successful</v>
          </cell>
          <cell r="G2056" t="str">
            <v>US</v>
          </cell>
          <cell r="H2056" t="str">
            <v>USD</v>
          </cell>
          <cell r="I2056">
            <v>1332385200</v>
          </cell>
          <cell r="J2056">
            <v>1329759452</v>
          </cell>
          <cell r="K2056" t="b">
            <v>1</v>
          </cell>
          <cell r="L2056">
            <v>2602</v>
          </cell>
          <cell r="M2056" t="b">
            <v>1</v>
          </cell>
          <cell r="N2056" t="str">
            <v>publishing/radio &amp; podcasts</v>
          </cell>
          <cell r="O2056">
            <v>456</v>
          </cell>
          <cell r="P2056">
            <v>52.62</v>
          </cell>
        </row>
        <row r="2057">
          <cell r="B2057" t="str">
            <v>WAYO 104.3 FM ROCHESTER, NY</v>
          </cell>
          <cell r="C2057" t="str">
            <v>WAYO needs your financial support to operate in 2016. Help keep the creativity and ideas of the Rochester community on the radio!</v>
          </cell>
          <cell r="D2057">
            <v>16000</v>
          </cell>
          <cell r="E2057">
            <v>17260.37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1452574800</v>
          </cell>
          <cell r="J2057">
            <v>1449029266</v>
          </cell>
          <cell r="K2057" t="b">
            <v>1</v>
          </cell>
          <cell r="L2057">
            <v>248</v>
          </cell>
          <cell r="M2057" t="b">
            <v>1</v>
          </cell>
          <cell r="N2057" t="str">
            <v>publishing/radio &amp; podcasts</v>
          </cell>
          <cell r="O2057">
            <v>108</v>
          </cell>
          <cell r="P2057">
            <v>69.599999999999994</v>
          </cell>
        </row>
        <row r="2058">
          <cell r="B2058" t="str">
            <v>Radio Ambulante</v>
          </cell>
          <cell r="C2058" t="str">
            <v>We are a new Spanish language podcast telling uniquely Latin American stories.</v>
          </cell>
          <cell r="D2058">
            <v>40000</v>
          </cell>
          <cell r="E2058">
            <v>46032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1332699285</v>
          </cell>
          <cell r="J2058">
            <v>1327518885</v>
          </cell>
          <cell r="K2058" t="b">
            <v>1</v>
          </cell>
          <cell r="L2058">
            <v>600</v>
          </cell>
          <cell r="M2058" t="b">
            <v>1</v>
          </cell>
          <cell r="N2058" t="str">
            <v>publishing/radio &amp; podcasts</v>
          </cell>
          <cell r="O2058">
            <v>115</v>
          </cell>
          <cell r="P2058">
            <v>76.72</v>
          </cell>
        </row>
        <row r="2059">
          <cell r="B2059" t="str">
            <v>A New Season of Destination DIY</v>
          </cell>
          <cell r="C2059" t="str">
            <v>Destination DIY is a radio show &amp; podcast showcasing all kinds of creativity. Please help us make a new season of shows for your ears!</v>
          </cell>
          <cell r="D2059">
            <v>9500</v>
          </cell>
          <cell r="E2059">
            <v>9725</v>
          </cell>
          <cell r="F2059" t="str">
            <v>successful</v>
          </cell>
          <cell r="G2059" t="str">
            <v>US</v>
          </cell>
          <cell r="H2059" t="str">
            <v>USD</v>
          </cell>
          <cell r="I2059">
            <v>1307838049</v>
          </cell>
          <cell r="J2059">
            <v>1302654049</v>
          </cell>
          <cell r="K2059" t="b">
            <v>1</v>
          </cell>
          <cell r="L2059">
            <v>293</v>
          </cell>
          <cell r="M2059" t="b">
            <v>1</v>
          </cell>
          <cell r="N2059" t="str">
            <v>publishing/radio &amp; podcasts</v>
          </cell>
          <cell r="O2059">
            <v>102</v>
          </cell>
          <cell r="P2059">
            <v>33.19</v>
          </cell>
        </row>
        <row r="2060">
          <cell r="B2060" t="str">
            <v>The Local Global Mashup Show</v>
          </cell>
          <cell r="C2060" t="str">
            <v>Get the inside edge on the stories that connect Americans to the world -- in your ear every week.</v>
          </cell>
          <cell r="D2060">
            <v>44250</v>
          </cell>
          <cell r="E2060">
            <v>47978</v>
          </cell>
          <cell r="F2060" t="str">
            <v>successful</v>
          </cell>
          <cell r="G2060" t="str">
            <v>US</v>
          </cell>
          <cell r="H2060" t="str">
            <v>USD</v>
          </cell>
          <cell r="I2060">
            <v>1360938109</v>
          </cell>
          <cell r="J2060">
            <v>1358346109</v>
          </cell>
          <cell r="K2060" t="b">
            <v>1</v>
          </cell>
          <cell r="L2060">
            <v>321</v>
          </cell>
          <cell r="M2060" t="b">
            <v>1</v>
          </cell>
          <cell r="N2060" t="str">
            <v>publishing/radio &amp; podcasts</v>
          </cell>
          <cell r="O2060">
            <v>108</v>
          </cell>
          <cell r="P2060">
            <v>149.46</v>
          </cell>
        </row>
        <row r="2061">
          <cell r="B2061" t="str">
            <v>The CASAMENA Radio Hour Volume 1 CDx2</v>
          </cell>
          <cell r="C2061" t="str">
            <v>Carlos Mena presents the CASAMENA Radio Hour Vol 1, a  2-CD Mix and Compilation featuring new and unreleased Deep and Afro house.</v>
          </cell>
          <cell r="D2061">
            <v>1500</v>
          </cell>
          <cell r="E2061">
            <v>1877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1356724263</v>
          </cell>
          <cell r="J2061">
            <v>1354909863</v>
          </cell>
          <cell r="K2061" t="b">
            <v>1</v>
          </cell>
          <cell r="L2061">
            <v>81</v>
          </cell>
          <cell r="M2061" t="b">
            <v>1</v>
          </cell>
          <cell r="N2061" t="str">
            <v>publishing/radio &amp; podcasts</v>
          </cell>
          <cell r="O2061">
            <v>125</v>
          </cell>
          <cell r="P2061">
            <v>23.17</v>
          </cell>
        </row>
        <row r="2062">
          <cell r="B2062" t="str">
            <v>93.5 KNCE: True Taos Radio</v>
          </cell>
          <cell r="C2062" t="str">
            <v>Help improve the equipment, signal, and reach of 93.5 KNCE True Taos Radio, a new experiment in grassroots community media.</v>
          </cell>
          <cell r="D2062">
            <v>32000</v>
          </cell>
          <cell r="E2062">
            <v>33229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1428620334</v>
          </cell>
          <cell r="J2062">
            <v>1426028334</v>
          </cell>
          <cell r="K2062" t="b">
            <v>1</v>
          </cell>
          <cell r="L2062">
            <v>343</v>
          </cell>
          <cell r="M2062" t="b">
            <v>1</v>
          </cell>
          <cell r="N2062" t="str">
            <v>publishing/radio &amp; podcasts</v>
          </cell>
          <cell r="O2062">
            <v>104</v>
          </cell>
          <cell r="P2062">
            <v>96.88</v>
          </cell>
        </row>
        <row r="2063">
          <cell r="B2063" t="str">
            <v>The Longest Shortest Time: Season 2</v>
          </cell>
          <cell r="C2063" t="str">
            <v>A podcast about surprising struggles in early parenthood, created and hosted by award-winning author and radio producer Hillary Frank.</v>
          </cell>
          <cell r="D2063">
            <v>25000</v>
          </cell>
          <cell r="E2063">
            <v>34676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1381928503</v>
          </cell>
          <cell r="J2063">
            <v>1379336503</v>
          </cell>
          <cell r="K2063" t="b">
            <v>1</v>
          </cell>
          <cell r="L2063">
            <v>336</v>
          </cell>
          <cell r="M2063" t="b">
            <v>1</v>
          </cell>
          <cell r="N2063" t="str">
            <v>publishing/radio &amp; podcasts</v>
          </cell>
          <cell r="O2063">
            <v>139</v>
          </cell>
          <cell r="P2063">
            <v>103.2</v>
          </cell>
        </row>
        <row r="2064">
          <cell r="B2064" t="str">
            <v>ONE LOVES ONLY FORM</v>
          </cell>
          <cell r="C2064" t="str">
            <v>Public Radio Project</v>
          </cell>
          <cell r="D2064">
            <v>1500</v>
          </cell>
          <cell r="E2064">
            <v>1807.74</v>
          </cell>
          <cell r="F2064" t="str">
            <v>successful</v>
          </cell>
          <cell r="G2064" t="str">
            <v>US</v>
          </cell>
          <cell r="H2064" t="str">
            <v>USD</v>
          </cell>
          <cell r="I2064">
            <v>1330644639</v>
          </cell>
          <cell r="J2064">
            <v>1328052639</v>
          </cell>
          <cell r="K2064" t="b">
            <v>1</v>
          </cell>
          <cell r="L2064">
            <v>47</v>
          </cell>
          <cell r="M2064" t="b">
            <v>1</v>
          </cell>
          <cell r="N2064" t="str">
            <v>publishing/radio &amp; podcasts</v>
          </cell>
          <cell r="O2064">
            <v>121</v>
          </cell>
          <cell r="P2064">
            <v>38.46</v>
          </cell>
        </row>
        <row r="2065">
          <cell r="B2065" t="str">
            <v>Bring the Seattle Geekly podcast back!</v>
          </cell>
          <cell r="C2065" t="str">
            <v>We ended the Seattle Geekly podcast back in mid 2011, We've been thinking of bringing it back but we need help monetarily.</v>
          </cell>
          <cell r="D2065">
            <v>3000</v>
          </cell>
          <cell r="E2065">
            <v>3368</v>
          </cell>
          <cell r="F2065" t="str">
            <v>successful</v>
          </cell>
          <cell r="G2065" t="str">
            <v>US</v>
          </cell>
          <cell r="H2065" t="str">
            <v>USD</v>
          </cell>
          <cell r="I2065">
            <v>1379093292</v>
          </cell>
          <cell r="J2065">
            <v>1376501292</v>
          </cell>
          <cell r="K2065" t="b">
            <v>1</v>
          </cell>
          <cell r="L2065">
            <v>76</v>
          </cell>
          <cell r="M2065" t="b">
            <v>1</v>
          </cell>
          <cell r="N2065" t="str">
            <v>publishing/radio &amp; podcasts</v>
          </cell>
          <cell r="O2065">
            <v>112</v>
          </cell>
          <cell r="P2065">
            <v>44.32</v>
          </cell>
        </row>
        <row r="2066">
          <cell r="B2066" t="str">
            <v>30-Hour Comedy Podcast Marathon and Tour</v>
          </cell>
          <cell r="C2066" t="str">
            <v>We're raising money to create a 30-hour comedy marathon and an upcoming tour to celebrate our 10-year podcast anniversary.</v>
          </cell>
          <cell r="D2066">
            <v>15000</v>
          </cell>
          <cell r="E2066">
            <v>28300.45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1419051540</v>
          </cell>
          <cell r="J2066">
            <v>1416244863</v>
          </cell>
          <cell r="K2066" t="b">
            <v>1</v>
          </cell>
          <cell r="L2066">
            <v>441</v>
          </cell>
          <cell r="M2066" t="b">
            <v>1</v>
          </cell>
          <cell r="N2066" t="str">
            <v>publishing/radio &amp; podcasts</v>
          </cell>
          <cell r="O2066">
            <v>189</v>
          </cell>
          <cell r="P2066">
            <v>64.17</v>
          </cell>
        </row>
        <row r="2067">
          <cell r="B2067" t="str">
            <v>The Comedy Button Podcast</v>
          </cell>
          <cell r="C2067" t="str">
            <v>The Comedy Button is a brand new nerd pop culture podcast with weekly video sketches.</v>
          </cell>
          <cell r="D2067">
            <v>6000</v>
          </cell>
          <cell r="E2067">
            <v>39693.279999999999</v>
          </cell>
          <cell r="F2067" t="str">
            <v>successful</v>
          </cell>
          <cell r="G2067" t="str">
            <v>US</v>
          </cell>
          <cell r="H2067" t="str">
            <v>USD</v>
          </cell>
          <cell r="I2067">
            <v>1315616422</v>
          </cell>
          <cell r="J2067">
            <v>1313024422</v>
          </cell>
          <cell r="K2067" t="b">
            <v>1</v>
          </cell>
          <cell r="L2067">
            <v>916</v>
          </cell>
          <cell r="M2067" t="b">
            <v>1</v>
          </cell>
          <cell r="N2067" t="str">
            <v>publishing/radio &amp; podcasts</v>
          </cell>
          <cell r="O2067">
            <v>662</v>
          </cell>
          <cell r="P2067">
            <v>43.33</v>
          </cell>
        </row>
        <row r="2068">
          <cell r="B2068" t="str">
            <v>Keep Live Music on WMSE</v>
          </cell>
          <cell r="C2068" t="str">
            <v>WMSE, a community-funded radio station in Milwaukee, WI needs to replace its in-house digital studio to keep live music on the air.</v>
          </cell>
          <cell r="D2068">
            <v>30000</v>
          </cell>
          <cell r="E2068">
            <v>33393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1324609200</v>
          </cell>
          <cell r="J2068">
            <v>1319467604</v>
          </cell>
          <cell r="K2068" t="b">
            <v>1</v>
          </cell>
          <cell r="L2068">
            <v>369</v>
          </cell>
          <cell r="M2068" t="b">
            <v>1</v>
          </cell>
          <cell r="N2068" t="str">
            <v>publishing/radio &amp; podcasts</v>
          </cell>
          <cell r="O2068">
            <v>111</v>
          </cell>
          <cell r="P2068">
            <v>90.5</v>
          </cell>
        </row>
        <row r="2069">
          <cell r="B2069" t="str">
            <v>Planet Money T-shirt</v>
          </cell>
          <cell r="C2069" t="str">
            <v>We are a team of multimedia reporters covering the global economy. We are going to make a t-shirt and tell the story of its creation.</v>
          </cell>
          <cell r="D2069">
            <v>50000</v>
          </cell>
          <cell r="E2069">
            <v>590807.11</v>
          </cell>
          <cell r="F2069" t="str">
            <v>successful</v>
          </cell>
          <cell r="G2069" t="str">
            <v>US</v>
          </cell>
          <cell r="H2069" t="str">
            <v>USD</v>
          </cell>
          <cell r="I2069">
            <v>1368564913</v>
          </cell>
          <cell r="J2069">
            <v>1367355313</v>
          </cell>
          <cell r="K2069" t="b">
            <v>1</v>
          </cell>
          <cell r="L2069">
            <v>20242</v>
          </cell>
          <cell r="M2069" t="b">
            <v>1</v>
          </cell>
          <cell r="N2069" t="str">
            <v>publishing/radio &amp; podcasts</v>
          </cell>
          <cell r="O2069">
            <v>1182</v>
          </cell>
          <cell r="P2069">
            <v>29.19</v>
          </cell>
        </row>
        <row r="2070">
          <cell r="B2070" t="str">
            <v>Let's Talk Calmly About Security and Privacy</v>
          </cell>
          <cell r="C2070" t="str">
            <v>A former intelligence analyst/government transparency advocate talks to his colleagues about the past year's NSA revelations.</v>
          </cell>
          <cell r="D2070">
            <v>1600</v>
          </cell>
          <cell r="E2070">
            <v>2198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1399694340</v>
          </cell>
          <cell r="J2070">
            <v>1398448389</v>
          </cell>
          <cell r="K2070" t="b">
            <v>1</v>
          </cell>
          <cell r="L2070">
            <v>71</v>
          </cell>
          <cell r="M2070" t="b">
            <v>1</v>
          </cell>
          <cell r="N2070" t="str">
            <v>publishing/radio &amp; podcasts</v>
          </cell>
          <cell r="O2070">
            <v>137</v>
          </cell>
          <cell r="P2070">
            <v>30.96</v>
          </cell>
        </row>
        <row r="2071">
          <cell r="B2071" t="str">
            <v>The Stage at KDHX</v>
          </cell>
          <cell r="C2071" t="str">
            <v>The Stage at KDHX will be a beacon for artistic independence in the heart of the country, showcasing new artists and old favorites.</v>
          </cell>
          <cell r="D2071">
            <v>50000</v>
          </cell>
          <cell r="E2071">
            <v>58520.2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1374858000</v>
          </cell>
          <cell r="J2071">
            <v>1373408699</v>
          </cell>
          <cell r="K2071" t="b">
            <v>1</v>
          </cell>
          <cell r="L2071">
            <v>635</v>
          </cell>
          <cell r="M2071" t="b">
            <v>1</v>
          </cell>
          <cell r="N2071" t="str">
            <v>publishing/radio &amp; podcasts</v>
          </cell>
          <cell r="O2071">
            <v>117</v>
          </cell>
          <cell r="P2071">
            <v>92.16</v>
          </cell>
        </row>
        <row r="2072">
          <cell r="B2072" t="str">
            <v>Without Utterance: Tales from the Other Side of Language</v>
          </cell>
          <cell r="C2072" t="str">
            <v>Without Utterance, a crushingly intimate literary memoir told from the inside of losing language, self, and world.</v>
          </cell>
          <cell r="D2072">
            <v>1900</v>
          </cell>
          <cell r="E2072">
            <v>2735</v>
          </cell>
          <cell r="F2072" t="str">
            <v>successful</v>
          </cell>
          <cell r="G2072" t="str">
            <v>US</v>
          </cell>
          <cell r="H2072" t="str">
            <v>USD</v>
          </cell>
          <cell r="I2072">
            <v>1327851291</v>
          </cell>
          <cell r="J2072">
            <v>1325432091</v>
          </cell>
          <cell r="K2072" t="b">
            <v>0</v>
          </cell>
          <cell r="L2072">
            <v>41</v>
          </cell>
          <cell r="M2072" t="b">
            <v>1</v>
          </cell>
          <cell r="N2072" t="str">
            <v>publishing/nonfiction</v>
          </cell>
          <cell r="O2072">
            <v>144</v>
          </cell>
          <cell r="P2072">
            <v>66.709999999999994</v>
          </cell>
        </row>
        <row r="2073">
          <cell r="B2073" t="str">
            <v>Celebrating Brit Shalom â€” Now at CelebratingBritShalom.Com</v>
          </cell>
          <cell r="C2073" t="str">
            <v>Everything families need to host a Jewish welcoming ritual when opting out of circumcision. Includes original ceremonies and music.</v>
          </cell>
          <cell r="D2073">
            <v>8200</v>
          </cell>
          <cell r="E2073">
            <v>10013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1406900607</v>
          </cell>
          <cell r="J2073">
            <v>1403012607</v>
          </cell>
          <cell r="K2073" t="b">
            <v>0</v>
          </cell>
          <cell r="L2073">
            <v>119</v>
          </cell>
          <cell r="M2073" t="b">
            <v>1</v>
          </cell>
          <cell r="N2073" t="str">
            <v>publishing/nonfiction</v>
          </cell>
          <cell r="O2073">
            <v>122</v>
          </cell>
          <cell r="P2073">
            <v>84.14</v>
          </cell>
        </row>
        <row r="2074">
          <cell r="B2074" t="str">
            <v>The BANGGAI Rescue Project</v>
          </cell>
          <cell r="C2074" t="str">
            <v>BANGGAI RESCUE is a beautiful, must-read book and a project setting out to answer some critical questions about the species' future.</v>
          </cell>
          <cell r="D2074">
            <v>25000</v>
          </cell>
          <cell r="E2074">
            <v>33006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1333909178</v>
          </cell>
          <cell r="J2074">
            <v>1331320778</v>
          </cell>
          <cell r="K2074" t="b">
            <v>0</v>
          </cell>
          <cell r="L2074">
            <v>153</v>
          </cell>
          <cell r="M2074" t="b">
            <v>1</v>
          </cell>
          <cell r="N2074" t="str">
            <v>publishing/nonfiction</v>
          </cell>
          <cell r="O2074">
            <v>132</v>
          </cell>
          <cell r="P2074">
            <v>215.73</v>
          </cell>
        </row>
        <row r="2075">
          <cell r="B2075" t="str">
            <v>The 2015 Pro Football Beast Book</v>
          </cell>
          <cell r="C2075" t="str">
            <v>The Definitive (and Slightly Ridiculous) Guide to Enjoying the 2015 Pro Football Season</v>
          </cell>
          <cell r="D2075">
            <v>5000</v>
          </cell>
          <cell r="E2075">
            <v>5469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1438228740</v>
          </cell>
          <cell r="J2075">
            <v>1435606549</v>
          </cell>
          <cell r="K2075" t="b">
            <v>0</v>
          </cell>
          <cell r="L2075">
            <v>100</v>
          </cell>
          <cell r="M2075" t="b">
            <v>1</v>
          </cell>
          <cell r="N2075" t="str">
            <v>publishing/nonfiction</v>
          </cell>
          <cell r="O2075">
            <v>109</v>
          </cell>
          <cell r="P2075">
            <v>54.69</v>
          </cell>
        </row>
        <row r="2076">
          <cell r="B2076" t="str">
            <v>The Adventure Access Guide: How to Walk Across America</v>
          </cell>
          <cell r="C2076" t="str">
            <v>We are creating the Adventure Access Trail, a new walking trail from Boston to San Francisco.  
http://adventureaccess.org</v>
          </cell>
          <cell r="D2076">
            <v>7000</v>
          </cell>
          <cell r="E2076">
            <v>7383.01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1309447163</v>
          </cell>
          <cell r="J2076">
            <v>1306855163</v>
          </cell>
          <cell r="K2076" t="b">
            <v>0</v>
          </cell>
          <cell r="L2076">
            <v>143</v>
          </cell>
          <cell r="M2076" t="b">
            <v>1</v>
          </cell>
          <cell r="N2076" t="str">
            <v>publishing/nonfiction</v>
          </cell>
          <cell r="O2076">
            <v>105</v>
          </cell>
          <cell r="P2076">
            <v>51.63</v>
          </cell>
        </row>
        <row r="2077">
          <cell r="B2077" t="str">
            <v>The Year It All Made Sense</v>
          </cell>
          <cell r="C2077" t="str">
            <v>A true story about inspiration and survival - David Alfred George turns his powerful experience into a compelling vBook.</v>
          </cell>
          <cell r="D2077">
            <v>20000</v>
          </cell>
          <cell r="E2077">
            <v>20070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1450018912</v>
          </cell>
          <cell r="J2077">
            <v>1447426912</v>
          </cell>
          <cell r="K2077" t="b">
            <v>0</v>
          </cell>
          <cell r="L2077">
            <v>140</v>
          </cell>
          <cell r="M2077" t="b">
            <v>1</v>
          </cell>
          <cell r="N2077" t="str">
            <v>publishing/nonfiction</v>
          </cell>
          <cell r="O2077">
            <v>100</v>
          </cell>
          <cell r="P2077">
            <v>143.36000000000001</v>
          </cell>
        </row>
        <row r="2078">
          <cell r="B2078" t="str">
            <v>60 Days to a Radiating Faith</v>
          </cell>
          <cell r="C2078" t="str">
            <v>"60 Days to a Radiating Faith" is a collection of carefully selected Bible verses to encourage those undergoing cancer treatments.</v>
          </cell>
          <cell r="D2078">
            <v>2500</v>
          </cell>
          <cell r="E2078">
            <v>2535</v>
          </cell>
          <cell r="F2078" t="str">
            <v>successful</v>
          </cell>
          <cell r="G2078" t="str">
            <v>US</v>
          </cell>
          <cell r="H2078" t="str">
            <v>USD</v>
          </cell>
          <cell r="I2078">
            <v>1365728487</v>
          </cell>
          <cell r="J2078">
            <v>1363136487</v>
          </cell>
          <cell r="K2078" t="b">
            <v>0</v>
          </cell>
          <cell r="L2078">
            <v>35</v>
          </cell>
          <cell r="M2078" t="b">
            <v>1</v>
          </cell>
          <cell r="N2078" t="str">
            <v>publishing/nonfiction</v>
          </cell>
          <cell r="O2078">
            <v>101</v>
          </cell>
          <cell r="P2078">
            <v>72.430000000000007</v>
          </cell>
        </row>
        <row r="2079">
          <cell r="B2079" t="str">
            <v>CHRISTIAN MERCY: Compassion, Proclamation, and Power</v>
          </cell>
          <cell r="C2079" t="str">
            <v>A surgeon's call for today's Christians to practice biblical compassion. Pre-order now and turn the tide towards the model Christ gave!</v>
          </cell>
          <cell r="D2079">
            <v>3500</v>
          </cell>
          <cell r="E2079">
            <v>5443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1358198400</v>
          </cell>
          <cell r="J2079">
            <v>1354580949</v>
          </cell>
          <cell r="K2079" t="b">
            <v>0</v>
          </cell>
          <cell r="L2079">
            <v>149</v>
          </cell>
          <cell r="M2079" t="b">
            <v>1</v>
          </cell>
          <cell r="N2079" t="str">
            <v>publishing/nonfiction</v>
          </cell>
          <cell r="O2079">
            <v>156</v>
          </cell>
          <cell r="P2079">
            <v>36.53</v>
          </cell>
        </row>
        <row r="2080">
          <cell r="B2080" t="str">
            <v>The Age of the Platform: My Fourth Book</v>
          </cell>
          <cell r="C2080" t="str">
            <v>A big idea non-fiction book by an impatient three-time author and insomniac willing to bet on himself.</v>
          </cell>
          <cell r="D2080">
            <v>7500</v>
          </cell>
          <cell r="E2080">
            <v>7917.45</v>
          </cell>
          <cell r="F2080" t="str">
            <v>successful</v>
          </cell>
          <cell r="G2080" t="str">
            <v>US</v>
          </cell>
          <cell r="H2080" t="str">
            <v>USD</v>
          </cell>
          <cell r="I2080">
            <v>1313957157</v>
          </cell>
          <cell r="J2080">
            <v>1310069157</v>
          </cell>
          <cell r="K2080" t="b">
            <v>0</v>
          </cell>
          <cell r="L2080">
            <v>130</v>
          </cell>
          <cell r="M2080" t="b">
            <v>1</v>
          </cell>
          <cell r="N2080" t="str">
            <v>publishing/nonfiction</v>
          </cell>
          <cell r="O2080">
            <v>106</v>
          </cell>
          <cell r="P2080">
            <v>60.9</v>
          </cell>
        </row>
        <row r="2081">
          <cell r="B2081" t="str">
            <v>The Malformation of Health Care</v>
          </cell>
          <cell r="C2081" t="str">
            <v>A true David vs.Goliath story about a young adult battling the U.S. health care system to survive and become an advocate for change.</v>
          </cell>
          <cell r="D2081">
            <v>4000</v>
          </cell>
          <cell r="E2081">
            <v>5226</v>
          </cell>
          <cell r="F2081" t="str">
            <v>successful</v>
          </cell>
          <cell r="G2081" t="str">
            <v>US</v>
          </cell>
          <cell r="H2081" t="str">
            <v>USD</v>
          </cell>
          <cell r="I2081">
            <v>1348028861</v>
          </cell>
          <cell r="J2081">
            <v>1342844861</v>
          </cell>
          <cell r="K2081" t="b">
            <v>0</v>
          </cell>
          <cell r="L2081">
            <v>120</v>
          </cell>
          <cell r="M2081" t="b">
            <v>1</v>
          </cell>
          <cell r="N2081" t="str">
            <v>publishing/nonfiction</v>
          </cell>
          <cell r="O2081">
            <v>131</v>
          </cell>
          <cell r="P2081">
            <v>43.55</v>
          </cell>
        </row>
        <row r="2082">
          <cell r="B2082" t="str">
            <v>Encyclopedia of Surfing</v>
          </cell>
          <cell r="C2082" t="str">
            <v>A Massive but Cheerful Online Digital Archive of Surfing</v>
          </cell>
          <cell r="D2082">
            <v>20000</v>
          </cell>
          <cell r="E2082">
            <v>26438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1323280391</v>
          </cell>
          <cell r="J2082">
            <v>1320688391</v>
          </cell>
          <cell r="K2082" t="b">
            <v>0</v>
          </cell>
          <cell r="L2082">
            <v>265</v>
          </cell>
          <cell r="M2082" t="b">
            <v>1</v>
          </cell>
          <cell r="N2082" t="str">
            <v>publishing/nonfiction</v>
          </cell>
          <cell r="O2082">
            <v>132</v>
          </cell>
          <cell r="P2082">
            <v>99.77</v>
          </cell>
        </row>
        <row r="2083">
          <cell r="B2083" t="str">
            <v>Portland Boat Tours:  From Dream to Business</v>
          </cell>
          <cell r="C2083" t="str">
            <v>Be part of the excitement by supporting our first season offering unique perspectives of Portland from the water.</v>
          </cell>
          <cell r="D2083">
            <v>5000</v>
          </cell>
          <cell r="E2083">
            <v>6300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1327212000</v>
          </cell>
          <cell r="J2083">
            <v>1322852747</v>
          </cell>
          <cell r="K2083" t="b">
            <v>0</v>
          </cell>
          <cell r="L2083">
            <v>71</v>
          </cell>
          <cell r="M2083" t="b">
            <v>1</v>
          </cell>
          <cell r="N2083" t="str">
            <v>publishing/nonfiction</v>
          </cell>
          <cell r="O2083">
            <v>126</v>
          </cell>
          <cell r="P2083">
            <v>88.73</v>
          </cell>
        </row>
        <row r="2084">
          <cell r="B2084" t="str">
            <v>Chess puzzles in your pocket: a new eBook</v>
          </cell>
          <cell r="C2084" t="str">
            <v>A great collection of puzzles to take and enjoy anywhere in the world - have fun, challenge yourself, and become a better chess player!</v>
          </cell>
          <cell r="D2084">
            <v>40</v>
          </cell>
          <cell r="E2084">
            <v>64</v>
          </cell>
          <cell r="F2084" t="str">
            <v>successful</v>
          </cell>
          <cell r="G2084" t="str">
            <v>GB</v>
          </cell>
          <cell r="H2084" t="str">
            <v>GBP</v>
          </cell>
          <cell r="I2084">
            <v>1380449461</v>
          </cell>
          <cell r="J2084">
            <v>1375265461</v>
          </cell>
          <cell r="K2084" t="b">
            <v>0</v>
          </cell>
          <cell r="L2084">
            <v>13</v>
          </cell>
          <cell r="M2084" t="b">
            <v>1</v>
          </cell>
          <cell r="N2084" t="str">
            <v>publishing/nonfiction</v>
          </cell>
          <cell r="O2084">
            <v>160</v>
          </cell>
          <cell r="P2084">
            <v>4.92</v>
          </cell>
        </row>
        <row r="2085">
          <cell r="B2085" t="str">
            <v>Sinatra Cookbook - Recipes for the Ruby framework</v>
          </cell>
          <cell r="C2085" t="str">
            <v>Sinatra Cookbook is an ebook featuring 12 fantastic example applications built on the Sinatra framework and many well known Ruby gems.</v>
          </cell>
          <cell r="D2085">
            <v>2500</v>
          </cell>
          <cell r="E2085">
            <v>3012</v>
          </cell>
          <cell r="F2085" t="str">
            <v>successful</v>
          </cell>
          <cell r="G2085" t="str">
            <v>GB</v>
          </cell>
          <cell r="H2085" t="str">
            <v>GBP</v>
          </cell>
          <cell r="I2085">
            <v>1387533892</v>
          </cell>
          <cell r="J2085">
            <v>1384941892</v>
          </cell>
          <cell r="K2085" t="b">
            <v>0</v>
          </cell>
          <cell r="L2085">
            <v>169</v>
          </cell>
          <cell r="M2085" t="b">
            <v>1</v>
          </cell>
          <cell r="N2085" t="str">
            <v>publishing/nonfiction</v>
          </cell>
          <cell r="O2085">
            <v>120</v>
          </cell>
          <cell r="P2085">
            <v>17.82</v>
          </cell>
        </row>
        <row r="2086">
          <cell r="B2086" t="str">
            <v>Sideswiped</v>
          </cell>
          <cell r="C2086" t="str">
            <v>Sideswiped is my story of growing in and trusting God through the mess and mysteries of life.</v>
          </cell>
          <cell r="D2086">
            <v>8500</v>
          </cell>
          <cell r="E2086">
            <v>10670</v>
          </cell>
          <cell r="F2086" t="str">
            <v>successful</v>
          </cell>
          <cell r="G2086" t="str">
            <v>CA</v>
          </cell>
          <cell r="H2086" t="str">
            <v>CAD</v>
          </cell>
          <cell r="I2086">
            <v>1431147600</v>
          </cell>
          <cell r="J2086">
            <v>1428465420</v>
          </cell>
          <cell r="K2086" t="b">
            <v>0</v>
          </cell>
          <cell r="L2086">
            <v>57</v>
          </cell>
          <cell r="M2086" t="b">
            <v>1</v>
          </cell>
          <cell r="N2086" t="str">
            <v>publishing/nonfiction</v>
          </cell>
          <cell r="O2086">
            <v>126</v>
          </cell>
          <cell r="P2086">
            <v>187.19</v>
          </cell>
        </row>
        <row r="2087">
          <cell r="B2087" t="str">
            <v>TOP FUEL FOR LIFE - Life Lessons from a Crew Chief</v>
          </cell>
          <cell r="C2087" t="str">
            <v>TOP FUEL FOR LIFE â€¦ a true story of victory, unimaginable loss
and the epiphany that changed everything.</v>
          </cell>
          <cell r="D2087">
            <v>47000</v>
          </cell>
          <cell r="E2087">
            <v>53771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1417653540</v>
          </cell>
          <cell r="J2087">
            <v>1414975346</v>
          </cell>
          <cell r="K2087" t="b">
            <v>0</v>
          </cell>
          <cell r="L2087">
            <v>229</v>
          </cell>
          <cell r="M2087" t="b">
            <v>1</v>
          </cell>
          <cell r="N2087" t="str">
            <v>publishing/nonfiction</v>
          </cell>
          <cell r="O2087">
            <v>114</v>
          </cell>
          <cell r="P2087">
            <v>234.81</v>
          </cell>
        </row>
        <row r="2088">
          <cell r="B2088" t="str">
            <v>What Happens in Vegas Stays on YouTube</v>
          </cell>
          <cell r="C2088" t="str">
            <v>I'm writing a new book! Topic: Privacy is Dead. What does a world without privacy mean for humanity? Our reputations? Our kids?</v>
          </cell>
          <cell r="D2088">
            <v>3600</v>
          </cell>
          <cell r="E2088">
            <v>11345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1385009940</v>
          </cell>
          <cell r="J2088">
            <v>1383327440</v>
          </cell>
          <cell r="K2088" t="b">
            <v>0</v>
          </cell>
          <cell r="L2088">
            <v>108</v>
          </cell>
          <cell r="M2088" t="b">
            <v>1</v>
          </cell>
          <cell r="N2088" t="str">
            <v>publishing/nonfiction</v>
          </cell>
          <cell r="O2088">
            <v>315</v>
          </cell>
          <cell r="P2088">
            <v>105.05</v>
          </cell>
        </row>
        <row r="2089">
          <cell r="B2089" t="str">
            <v>Eat Mendocino: Writing the Book</v>
          </cell>
          <cell r="C2089" t="str">
            <v>For one year, two women exclusively ate food produced within Mendocino County, CA. Now, they will write a book about their adventures.</v>
          </cell>
          <cell r="D2089">
            <v>5000</v>
          </cell>
          <cell r="E2089">
            <v>6120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1392408000</v>
          </cell>
          <cell r="J2089">
            <v>1390890987</v>
          </cell>
          <cell r="K2089" t="b">
            <v>0</v>
          </cell>
          <cell r="L2089">
            <v>108</v>
          </cell>
          <cell r="M2089" t="b">
            <v>1</v>
          </cell>
          <cell r="N2089" t="str">
            <v>publishing/nonfiction</v>
          </cell>
          <cell r="O2089">
            <v>122</v>
          </cell>
          <cell r="P2089">
            <v>56.67</v>
          </cell>
        </row>
        <row r="2090">
          <cell r="B2090" t="str">
            <v>Under the Sour Sun: Hunger through the Eyes of a Child</v>
          </cell>
          <cell r="C2090" t="str">
            <v>The true story of a child's struggle with hunger, poverty, and war in El Salvador.</v>
          </cell>
          <cell r="D2090">
            <v>1500</v>
          </cell>
          <cell r="E2090">
            <v>1601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1417409940</v>
          </cell>
          <cell r="J2090">
            <v>1414765794</v>
          </cell>
          <cell r="K2090" t="b">
            <v>0</v>
          </cell>
          <cell r="L2090">
            <v>41</v>
          </cell>
          <cell r="M2090" t="b">
            <v>1</v>
          </cell>
          <cell r="N2090" t="str">
            <v>publishing/nonfiction</v>
          </cell>
          <cell r="O2090">
            <v>107</v>
          </cell>
          <cell r="P2090">
            <v>39.049999999999997</v>
          </cell>
        </row>
        <row r="2091">
          <cell r="B2091" t="str">
            <v>Brother's Keeper: Lessons Learned in Gaining Access</v>
          </cell>
          <cell r="C2091" t="str">
            <v>Strategies forged and lessons learned from accessing highly selective places where Black men have historically been underrepresented.</v>
          </cell>
          <cell r="D2091">
            <v>6000</v>
          </cell>
          <cell r="E2091">
            <v>9500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1407758629</v>
          </cell>
          <cell r="J2091">
            <v>1404907429</v>
          </cell>
          <cell r="K2091" t="b">
            <v>0</v>
          </cell>
          <cell r="L2091">
            <v>139</v>
          </cell>
          <cell r="M2091" t="b">
            <v>1</v>
          </cell>
          <cell r="N2091" t="str">
            <v>publishing/nonfiction</v>
          </cell>
          <cell r="O2091">
            <v>158</v>
          </cell>
          <cell r="P2091">
            <v>68.349999999999994</v>
          </cell>
        </row>
        <row r="2092">
          <cell r="B2092" t="str">
            <v>Gloriously Doomed - Search for Armada Shipwreck in Ireland</v>
          </cell>
          <cell r="C2092" t="str">
            <v>Book on the search for the San Marcos, shipwrecked off the coast of Ireland in 1588 and the mysteries that have drawn men to find her.</v>
          </cell>
          <cell r="D2092">
            <v>3000</v>
          </cell>
          <cell r="E2092">
            <v>3222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1434857482</v>
          </cell>
          <cell r="J2092">
            <v>1433647882</v>
          </cell>
          <cell r="K2092" t="b">
            <v>0</v>
          </cell>
          <cell r="L2092">
            <v>19</v>
          </cell>
          <cell r="M2092" t="b">
            <v>1</v>
          </cell>
          <cell r="N2092" t="str">
            <v>publishing/nonfiction</v>
          </cell>
          <cell r="O2092">
            <v>107</v>
          </cell>
          <cell r="P2092">
            <v>169.58</v>
          </cell>
        </row>
        <row r="2093">
          <cell r="B2093" t="str">
            <v>reVILNA: the vilna ghetto project</v>
          </cell>
          <cell r="C2093" t="str">
            <v>A revolutionary digital mapping project of the Vilna Ghetto</v>
          </cell>
          <cell r="D2093">
            <v>13000</v>
          </cell>
          <cell r="E2093">
            <v>13293.8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1370964806</v>
          </cell>
          <cell r="J2093">
            <v>1367940806</v>
          </cell>
          <cell r="K2093" t="b">
            <v>0</v>
          </cell>
          <cell r="L2093">
            <v>94</v>
          </cell>
          <cell r="M2093" t="b">
            <v>1</v>
          </cell>
          <cell r="N2093" t="str">
            <v>publishing/nonfiction</v>
          </cell>
          <cell r="O2093">
            <v>102</v>
          </cell>
          <cell r="P2093">
            <v>141.41999999999999</v>
          </cell>
        </row>
        <row r="2094">
          <cell r="B2094" t="str">
            <v>"My Life As Julia Roberts, Snapshots Of A LIfe</v>
          </cell>
          <cell r="C2094" t="str">
            <v>Thats right "My Life As Julia Robertsâ€¦Snapshots Of A Life" is going on the road! The first book tour! With Author Liane Langford!</v>
          </cell>
          <cell r="D2094">
            <v>1400</v>
          </cell>
          <cell r="E2094">
            <v>1550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1395435712</v>
          </cell>
          <cell r="J2094">
            <v>1392847312</v>
          </cell>
          <cell r="K2094" t="b">
            <v>0</v>
          </cell>
          <cell r="L2094">
            <v>23</v>
          </cell>
          <cell r="M2094" t="b">
            <v>1</v>
          </cell>
          <cell r="N2094" t="str">
            <v>publishing/nonfiction</v>
          </cell>
          <cell r="O2094">
            <v>111</v>
          </cell>
          <cell r="P2094">
            <v>67.39</v>
          </cell>
        </row>
        <row r="2095">
          <cell r="B2095" t="str">
            <v>A Tale as Rich as Soil: Preserving Valmont's History</v>
          </cell>
          <cell r="C2095" t="str">
            <v>Valmont is a town with a fertile history and a vibrant community. We aim to capture the magic in our People's History of Valmont!</v>
          </cell>
          <cell r="D2095">
            <v>550</v>
          </cell>
          <cell r="E2095">
            <v>814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1334610000</v>
          </cell>
          <cell r="J2095">
            <v>1332435685</v>
          </cell>
          <cell r="K2095" t="b">
            <v>0</v>
          </cell>
          <cell r="L2095">
            <v>15</v>
          </cell>
          <cell r="M2095" t="b">
            <v>1</v>
          </cell>
          <cell r="N2095" t="str">
            <v>publishing/nonfiction</v>
          </cell>
          <cell r="O2095">
            <v>148</v>
          </cell>
          <cell r="P2095">
            <v>54.27</v>
          </cell>
        </row>
        <row r="2096">
          <cell r="B2096" t="str">
            <v>A Revolutionary Leadership Resource Book</v>
          </cell>
          <cell r="C2096" t="str">
            <v>Join others to help create a world that is possible -- in your workplace, community and society!</v>
          </cell>
          <cell r="D2096">
            <v>5000</v>
          </cell>
          <cell r="E2096">
            <v>5116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1355439503</v>
          </cell>
          <cell r="J2096">
            <v>1352847503</v>
          </cell>
          <cell r="K2096" t="b">
            <v>0</v>
          </cell>
          <cell r="L2096">
            <v>62</v>
          </cell>
          <cell r="M2096" t="b">
            <v>1</v>
          </cell>
          <cell r="N2096" t="str">
            <v>publishing/nonfiction</v>
          </cell>
          <cell r="O2096">
            <v>102</v>
          </cell>
          <cell r="P2096">
            <v>82.52</v>
          </cell>
        </row>
        <row r="2097">
          <cell r="B2097" t="str">
            <v>Help Launch the Most Amazing Online Organizing Guide Ever.</v>
          </cell>
          <cell r="C2097" t="str">
            <v>Help launch a FREE guide that can help activists &amp; community organizers leverage social media tools for change like never before.</v>
          </cell>
          <cell r="D2097">
            <v>2220</v>
          </cell>
          <cell r="E2097">
            <v>3976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1367588645</v>
          </cell>
          <cell r="J2097">
            <v>1364996645</v>
          </cell>
          <cell r="K2097" t="b">
            <v>0</v>
          </cell>
          <cell r="L2097">
            <v>74</v>
          </cell>
          <cell r="M2097" t="b">
            <v>1</v>
          </cell>
          <cell r="N2097" t="str">
            <v>publishing/nonfiction</v>
          </cell>
          <cell r="O2097">
            <v>179</v>
          </cell>
          <cell r="P2097">
            <v>53.73</v>
          </cell>
        </row>
        <row r="2098">
          <cell r="B2098" t="str">
            <v>Attention: People With Body Parts</v>
          </cell>
          <cell r="C2098" t="str">
            <v>This is a book of letters. Letters to our body parts.</v>
          </cell>
          <cell r="D2098">
            <v>2987</v>
          </cell>
          <cell r="E2098">
            <v>3318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1348372740</v>
          </cell>
          <cell r="J2098">
            <v>1346806909</v>
          </cell>
          <cell r="K2098" t="b">
            <v>0</v>
          </cell>
          <cell r="L2098">
            <v>97</v>
          </cell>
          <cell r="M2098" t="b">
            <v>1</v>
          </cell>
          <cell r="N2098" t="str">
            <v>publishing/nonfiction</v>
          </cell>
          <cell r="O2098">
            <v>111</v>
          </cell>
          <cell r="P2098">
            <v>34.21</v>
          </cell>
        </row>
        <row r="2099">
          <cell r="B2099" t="str">
            <v>Trash is Treasure</v>
          </cell>
          <cell r="C2099" t="str">
            <v>My creations are born in different cultural environment around the globe with Â« what is already there Â» and act as a social impulse</v>
          </cell>
          <cell r="D2099">
            <v>7000</v>
          </cell>
          <cell r="E2099">
            <v>7003</v>
          </cell>
          <cell r="F2099" t="str">
            <v>successful</v>
          </cell>
          <cell r="G2099" t="str">
            <v>NL</v>
          </cell>
          <cell r="H2099" t="str">
            <v>EUR</v>
          </cell>
          <cell r="I2099">
            <v>1421319240</v>
          </cell>
          <cell r="J2099">
            <v>1418649019</v>
          </cell>
          <cell r="K2099" t="b">
            <v>0</v>
          </cell>
          <cell r="L2099">
            <v>55</v>
          </cell>
          <cell r="M2099" t="b">
            <v>1</v>
          </cell>
          <cell r="N2099" t="str">
            <v>publishing/nonfiction</v>
          </cell>
          <cell r="O2099">
            <v>100</v>
          </cell>
          <cell r="P2099">
            <v>127.33</v>
          </cell>
        </row>
        <row r="2100">
          <cell r="B2100" t="str">
            <v>Meditations for the Childbearing Year - a Book</v>
          </cell>
          <cell r="C2100" t="str">
            <v>Peace on Earth begins with birth. Educating pregnant women to create a more peaceful world is what this book is all about.</v>
          </cell>
          <cell r="D2100">
            <v>2000</v>
          </cell>
          <cell r="E2100">
            <v>2005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1407701966</v>
          </cell>
          <cell r="J2100">
            <v>1405109966</v>
          </cell>
          <cell r="K2100" t="b">
            <v>0</v>
          </cell>
          <cell r="L2100">
            <v>44</v>
          </cell>
          <cell r="M2100" t="b">
            <v>1</v>
          </cell>
          <cell r="N2100" t="str">
            <v>publishing/nonfiction</v>
          </cell>
          <cell r="O2100">
            <v>100</v>
          </cell>
          <cell r="P2100">
            <v>45.57</v>
          </cell>
        </row>
        <row r="2101">
          <cell r="B2101" t="str">
            <v>chartwellwest.com</v>
          </cell>
          <cell r="C2101" t="str">
            <v>A place for rational, fact and data based non-partisan political and societal commentary on things that matter to Americans.</v>
          </cell>
          <cell r="D2101">
            <v>10000</v>
          </cell>
          <cell r="E2101">
            <v>10556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1485642930</v>
          </cell>
          <cell r="J2101">
            <v>1483050930</v>
          </cell>
          <cell r="K2101" t="b">
            <v>0</v>
          </cell>
          <cell r="L2101">
            <v>110</v>
          </cell>
          <cell r="M2101" t="b">
            <v>1</v>
          </cell>
          <cell r="N2101" t="str">
            <v>publishing/nonfiction</v>
          </cell>
          <cell r="O2101">
            <v>106</v>
          </cell>
          <cell r="P2101">
            <v>95.96</v>
          </cell>
        </row>
        <row r="2102">
          <cell r="B2102" t="str">
            <v>A book no one should have to write-but everyone should read.</v>
          </cell>
          <cell r="C2102" t="str">
            <v>The epic adventure of a 33 year journey surviving 4 open heart surgeries- emotionally powerful. Graphic. Honest. Funny</v>
          </cell>
          <cell r="D2102">
            <v>4444</v>
          </cell>
          <cell r="E2102">
            <v>4559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1361739872</v>
          </cell>
          <cell r="J2102">
            <v>1359147872</v>
          </cell>
          <cell r="K2102" t="b">
            <v>0</v>
          </cell>
          <cell r="L2102">
            <v>59</v>
          </cell>
          <cell r="M2102" t="b">
            <v>1</v>
          </cell>
          <cell r="N2102" t="str">
            <v>publishing/nonfiction</v>
          </cell>
          <cell r="O2102">
            <v>103</v>
          </cell>
          <cell r="P2102">
            <v>77.27</v>
          </cell>
        </row>
        <row r="2103">
          <cell r="B2103" t="str">
            <v>Surviving the Journey: Letters from the Railroad</v>
          </cell>
          <cell r="C2103" t="str">
            <v>A young cancer survivor embarks on a cross country railroad adventure while writing her memoir through letters.</v>
          </cell>
          <cell r="D2103">
            <v>3000</v>
          </cell>
          <cell r="E2103">
            <v>3555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1312470475</v>
          </cell>
          <cell r="J2103">
            <v>1308496075</v>
          </cell>
          <cell r="K2103" t="b">
            <v>0</v>
          </cell>
          <cell r="L2103">
            <v>62</v>
          </cell>
          <cell r="M2103" t="b">
            <v>1</v>
          </cell>
          <cell r="N2103" t="str">
            <v>publishing/nonfiction</v>
          </cell>
          <cell r="O2103">
            <v>119</v>
          </cell>
          <cell r="P2103">
            <v>57.34</v>
          </cell>
        </row>
        <row r="2104">
          <cell r="B2104" t="str">
            <v>ELECTRO GIRL raises awareness to remove the fear of Epilepsy</v>
          </cell>
          <cell r="C2104" t="str">
            <v>A raw, honest encounter of my colourful journey trying to escape accepting I had Epilepsy &amp; how I found my super powers along the way</v>
          </cell>
          <cell r="D2104">
            <v>5000</v>
          </cell>
          <cell r="E2104">
            <v>5585</v>
          </cell>
          <cell r="F2104" t="str">
            <v>successful</v>
          </cell>
          <cell r="G2104" t="str">
            <v>AU</v>
          </cell>
          <cell r="H2104" t="str">
            <v>AUD</v>
          </cell>
          <cell r="I2104">
            <v>1476615600</v>
          </cell>
          <cell r="J2104">
            <v>1474884417</v>
          </cell>
          <cell r="K2104" t="b">
            <v>0</v>
          </cell>
          <cell r="L2104">
            <v>105</v>
          </cell>
          <cell r="M2104" t="b">
            <v>1</v>
          </cell>
          <cell r="N2104" t="str">
            <v>publishing/nonfiction</v>
          </cell>
          <cell r="O2104">
            <v>112</v>
          </cell>
          <cell r="P2104">
            <v>53.19</v>
          </cell>
        </row>
        <row r="2105">
          <cell r="B2105" t="str">
            <v>Dirshuni: Israeli Women Writing Midrash, volume 2</v>
          </cell>
          <cell r="C2105" t="str">
            <v>Finally, Jewish sacred texts by Israeli women, volume 2 of an  acclaimed, revolutionary series of powerful, witty, diverse Midrashim.</v>
          </cell>
          <cell r="D2105">
            <v>10000</v>
          </cell>
          <cell r="E2105">
            <v>12800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1423922991</v>
          </cell>
          <cell r="J2105">
            <v>1421330991</v>
          </cell>
          <cell r="K2105" t="b">
            <v>0</v>
          </cell>
          <cell r="L2105">
            <v>26</v>
          </cell>
          <cell r="M2105" t="b">
            <v>1</v>
          </cell>
          <cell r="N2105" t="str">
            <v>publishing/nonfiction</v>
          </cell>
          <cell r="O2105">
            <v>128</v>
          </cell>
          <cell r="P2105">
            <v>492.31</v>
          </cell>
        </row>
        <row r="2106">
          <cell r="B2106" t="str">
            <v>In Sickness and in Health- a couples journey through cancer</v>
          </cell>
          <cell r="C2106" t="str">
            <v>A book about a couples first year of marriage. Read the inspirational story of how God helped them overcome cancer, amputation and more</v>
          </cell>
          <cell r="D2106">
            <v>2000</v>
          </cell>
          <cell r="E2106">
            <v>2075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1357408721</v>
          </cell>
          <cell r="J2106">
            <v>1354816721</v>
          </cell>
          <cell r="K2106" t="b">
            <v>0</v>
          </cell>
          <cell r="L2106">
            <v>49</v>
          </cell>
          <cell r="M2106" t="b">
            <v>1</v>
          </cell>
          <cell r="N2106" t="str">
            <v>publishing/nonfiction</v>
          </cell>
          <cell r="O2106">
            <v>104</v>
          </cell>
          <cell r="P2106">
            <v>42.35</v>
          </cell>
        </row>
        <row r="2107">
          <cell r="B2107" t="str">
            <v>Rumble Yell: Discovering America's Biggest Bike Ride</v>
          </cell>
          <cell r="C2107" t="str">
            <v>The hilarious new book about RAGBRAI, America's greatest event that you've never heard of. Crotch lube is entirely optional.</v>
          </cell>
          <cell r="D2107">
            <v>2500</v>
          </cell>
          <cell r="E2107">
            <v>2547.69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1369010460</v>
          </cell>
          <cell r="J2107">
            <v>1366381877</v>
          </cell>
          <cell r="K2107" t="b">
            <v>0</v>
          </cell>
          <cell r="L2107">
            <v>68</v>
          </cell>
          <cell r="M2107" t="b">
            <v>1</v>
          </cell>
          <cell r="N2107" t="str">
            <v>publishing/nonfiction</v>
          </cell>
          <cell r="O2107">
            <v>102</v>
          </cell>
          <cell r="P2107">
            <v>37.47</v>
          </cell>
        </row>
        <row r="2108">
          <cell r="B2108" t="str">
            <v>Shemdegi Sadguri: photopoetic commentary on Eastern Europe</v>
          </cell>
          <cell r="C2108" t="str">
            <v xml:space="preserve">A mixed media (poetry, photo, prose and sound) text focusing on/inspired by rural life in former Communist republics. </v>
          </cell>
          <cell r="D2108">
            <v>700</v>
          </cell>
          <cell r="E2108">
            <v>824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1303147459</v>
          </cell>
          <cell r="J2108">
            <v>1297880659</v>
          </cell>
          <cell r="K2108" t="b">
            <v>0</v>
          </cell>
          <cell r="L2108">
            <v>22</v>
          </cell>
          <cell r="M2108" t="b">
            <v>1</v>
          </cell>
          <cell r="N2108" t="str">
            <v>publishing/nonfiction</v>
          </cell>
          <cell r="O2108">
            <v>118</v>
          </cell>
          <cell r="P2108">
            <v>37.450000000000003</v>
          </cell>
        </row>
        <row r="2109">
          <cell r="B2109" t="str">
            <v>Celebrating Orlando's Historic Haunts Release</v>
          </cell>
          <cell r="C2109" t="str">
            <v>This is for the book release event/photo gallery show. Funds will go to buy gallery prints &amp; copies of Orlando's Historic Haunts.</v>
          </cell>
          <cell r="D2109">
            <v>250</v>
          </cell>
          <cell r="E2109">
            <v>595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1354756714</v>
          </cell>
          <cell r="J2109">
            <v>1353547114</v>
          </cell>
          <cell r="K2109" t="b">
            <v>0</v>
          </cell>
          <cell r="L2109">
            <v>18</v>
          </cell>
          <cell r="M2109" t="b">
            <v>1</v>
          </cell>
          <cell r="N2109" t="str">
            <v>publishing/nonfiction</v>
          </cell>
          <cell r="O2109">
            <v>238</v>
          </cell>
          <cell r="P2109">
            <v>33.06</v>
          </cell>
        </row>
        <row r="2110">
          <cell r="B2110" t="str">
            <v>Publish Waiting On Humanity</v>
          </cell>
          <cell r="C2110" t="str">
            <v>I am publishing my book, Waiting on Humanity and need some finishing funds to do so.</v>
          </cell>
          <cell r="D2110">
            <v>2500</v>
          </cell>
          <cell r="E2110">
            <v>2550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1286568268</v>
          </cell>
          <cell r="J2110">
            <v>1283976268</v>
          </cell>
          <cell r="K2110" t="b">
            <v>0</v>
          </cell>
          <cell r="L2110">
            <v>19</v>
          </cell>
          <cell r="M2110" t="b">
            <v>1</v>
          </cell>
          <cell r="N2110" t="str">
            <v>publishing/nonfiction</v>
          </cell>
          <cell r="O2110">
            <v>102</v>
          </cell>
          <cell r="P2110">
            <v>134.21</v>
          </cell>
        </row>
        <row r="2111">
          <cell r="B2111" t="str">
            <v>Wild Ruins</v>
          </cell>
          <cell r="C2111" t="str">
            <v>Help me search for the lost ruins of the UK. A unique guide to  lesser known and somewhat known ruins of Britain.</v>
          </cell>
          <cell r="D2111">
            <v>5000</v>
          </cell>
          <cell r="E2111">
            <v>5096</v>
          </cell>
          <cell r="F2111" t="str">
            <v>successful</v>
          </cell>
          <cell r="G2111" t="str">
            <v>GB</v>
          </cell>
          <cell r="H2111" t="str">
            <v>GBP</v>
          </cell>
          <cell r="I2111">
            <v>1404892539</v>
          </cell>
          <cell r="J2111">
            <v>1401436539</v>
          </cell>
          <cell r="K2111" t="b">
            <v>0</v>
          </cell>
          <cell r="L2111">
            <v>99</v>
          </cell>
          <cell r="M2111" t="b">
            <v>1</v>
          </cell>
          <cell r="N2111" t="str">
            <v>publishing/nonfiction</v>
          </cell>
          <cell r="O2111">
            <v>102</v>
          </cell>
          <cell r="P2111">
            <v>51.47</v>
          </cell>
        </row>
        <row r="2112">
          <cell r="B2112" t="str">
            <v>A Masters Guide to The Way of the Warrior</v>
          </cell>
          <cell r="C2112" t="str">
            <v>The is the ultimate guide to applied Eastern philosophy, martial arts, and the path of the warrior from a scientific perspective.</v>
          </cell>
          <cell r="D2112">
            <v>1500</v>
          </cell>
          <cell r="E2112">
            <v>5666</v>
          </cell>
          <cell r="F2112" t="str">
            <v>successful</v>
          </cell>
          <cell r="G2112" t="str">
            <v>CA</v>
          </cell>
          <cell r="H2112" t="str">
            <v>CAD</v>
          </cell>
          <cell r="I2112">
            <v>1467313039</v>
          </cell>
          <cell r="J2112">
            <v>1464807439</v>
          </cell>
          <cell r="K2112" t="b">
            <v>0</v>
          </cell>
          <cell r="L2112">
            <v>139</v>
          </cell>
          <cell r="M2112" t="b">
            <v>1</v>
          </cell>
          <cell r="N2112" t="str">
            <v>publishing/nonfiction</v>
          </cell>
          <cell r="O2112">
            <v>378</v>
          </cell>
          <cell r="P2112">
            <v>40.76</v>
          </cell>
        </row>
        <row r="2113">
          <cell r="B2113" t="str">
            <v>Tell the World - My journey from Islam to Christianity</v>
          </cell>
          <cell r="C2113" t="str">
            <v>Peacefully taking you through my journey of being raised as a Muslim then becoming Christian, and sharing the truths I unveiled.</v>
          </cell>
          <cell r="D2113">
            <v>300</v>
          </cell>
          <cell r="E2113">
            <v>375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1405366359</v>
          </cell>
          <cell r="J2113">
            <v>1402342359</v>
          </cell>
          <cell r="K2113" t="b">
            <v>0</v>
          </cell>
          <cell r="L2113">
            <v>7</v>
          </cell>
          <cell r="M2113" t="b">
            <v>1</v>
          </cell>
          <cell r="N2113" t="str">
            <v>publishing/nonfiction</v>
          </cell>
          <cell r="O2113">
            <v>125</v>
          </cell>
          <cell r="P2113">
            <v>53.57</v>
          </cell>
        </row>
        <row r="2114">
          <cell r="B2114" t="str">
            <v>Anthology of Stories from LGBT Nepal</v>
          </cell>
          <cell r="C2114" t="str">
            <v>An anthology of nonfiction stories written by Nepal's Lesbian, Gay, Bisexual, and Transgender (LGBT) community.</v>
          </cell>
          <cell r="D2114">
            <v>4900</v>
          </cell>
          <cell r="E2114">
            <v>7219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1372297751</v>
          </cell>
          <cell r="J2114">
            <v>1369705751</v>
          </cell>
          <cell r="K2114" t="b">
            <v>0</v>
          </cell>
          <cell r="L2114">
            <v>149</v>
          </cell>
          <cell r="M2114" t="b">
            <v>1</v>
          </cell>
          <cell r="N2114" t="str">
            <v>publishing/nonfiction</v>
          </cell>
          <cell r="O2114">
            <v>147</v>
          </cell>
          <cell r="P2114">
            <v>48.45</v>
          </cell>
        </row>
        <row r="2115">
          <cell r="B2115" t="str">
            <v>Sharing the secrets of profitable specialty food marketing!</v>
          </cell>
          <cell r="C2115" t="str">
            <v>Must raise $2,500+ to republish &amp; spread the word about a guide Oprah's Magazine calls "a go-to book for any start-up food company."</v>
          </cell>
          <cell r="D2115">
            <v>2500</v>
          </cell>
          <cell r="E2115">
            <v>2555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1425741525</v>
          </cell>
          <cell r="J2115">
            <v>1423149525</v>
          </cell>
          <cell r="K2115" t="b">
            <v>0</v>
          </cell>
          <cell r="L2115">
            <v>31</v>
          </cell>
          <cell r="M2115" t="b">
            <v>1</v>
          </cell>
          <cell r="N2115" t="str">
            <v>publishing/nonfiction</v>
          </cell>
          <cell r="O2115">
            <v>102</v>
          </cell>
          <cell r="P2115">
            <v>82.42</v>
          </cell>
        </row>
        <row r="2116">
          <cell r="B2116" t="str">
            <v>Confessions of a Survivor â€” by Kathleen Barbee</v>
          </cell>
          <cell r="C2116" t="str">
            <v>South Florida. Honest &amp; dramatic &amp; engaging journal of overcoming serious illness. This book will keep you reading &amp; laughing. Really!</v>
          </cell>
          <cell r="D2116">
            <v>5875</v>
          </cell>
          <cell r="E2116">
            <v>5985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1418904533</v>
          </cell>
          <cell r="J2116">
            <v>1416485333</v>
          </cell>
          <cell r="K2116" t="b">
            <v>0</v>
          </cell>
          <cell r="L2116">
            <v>26</v>
          </cell>
          <cell r="M2116" t="b">
            <v>1</v>
          </cell>
          <cell r="N2116" t="str">
            <v>publishing/nonfiction</v>
          </cell>
          <cell r="O2116">
            <v>102</v>
          </cell>
          <cell r="P2116">
            <v>230.19</v>
          </cell>
        </row>
        <row r="2117">
          <cell r="B2117" t="str">
            <v>Northern Exposure A Jasper Rock Climbing Guidebook</v>
          </cell>
          <cell r="C2117" t="str">
            <v>The first modern Jasper guidebook including over five hundred rock routes from alpine to bouldering, sport to trad multipitch and more.</v>
          </cell>
          <cell r="D2117">
            <v>5000</v>
          </cell>
          <cell r="E2117">
            <v>10210</v>
          </cell>
          <cell r="F2117" t="str">
            <v>successful</v>
          </cell>
          <cell r="G2117" t="str">
            <v>CA</v>
          </cell>
          <cell r="H2117" t="str">
            <v>CAD</v>
          </cell>
          <cell r="I2117">
            <v>1450249140</v>
          </cell>
          <cell r="J2117">
            <v>1447055935</v>
          </cell>
          <cell r="K2117" t="b">
            <v>0</v>
          </cell>
          <cell r="L2117">
            <v>172</v>
          </cell>
          <cell r="M2117" t="b">
            <v>1</v>
          </cell>
          <cell r="N2117" t="str">
            <v>publishing/nonfiction</v>
          </cell>
          <cell r="O2117">
            <v>204</v>
          </cell>
          <cell r="P2117">
            <v>59.36</v>
          </cell>
        </row>
        <row r="2118">
          <cell r="B2118" t="str">
            <v>House of Dunbar-The Rise and Fall of a Scottish Noble Family</v>
          </cell>
          <cell r="C2118" t="str">
            <v>Illustrated historical book of impregnable Dunbar Castle and rise and fall of its powerful Scottish Earls of Dunbar from 1072-1435AD</v>
          </cell>
          <cell r="D2118">
            <v>5000</v>
          </cell>
          <cell r="E2118">
            <v>5202.5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1451089134</v>
          </cell>
          <cell r="J2118">
            <v>1448497134</v>
          </cell>
          <cell r="K2118" t="b">
            <v>0</v>
          </cell>
          <cell r="L2118">
            <v>78</v>
          </cell>
          <cell r="M2118" t="b">
            <v>1</v>
          </cell>
          <cell r="N2118" t="str">
            <v>publishing/nonfiction</v>
          </cell>
          <cell r="O2118">
            <v>104</v>
          </cell>
          <cell r="P2118">
            <v>66.7</v>
          </cell>
        </row>
        <row r="2119">
          <cell r="B2119" t="str">
            <v>Purpose: Your Journey To Find Meaning</v>
          </cell>
          <cell r="C2119" t="str">
            <v>Discover your purpose, live a more fulfilling life, leave a positive footprint on society.</v>
          </cell>
          <cell r="D2119">
            <v>20000</v>
          </cell>
          <cell r="E2119">
            <v>20253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1455299144</v>
          </cell>
          <cell r="J2119">
            <v>1452707144</v>
          </cell>
          <cell r="K2119" t="b">
            <v>0</v>
          </cell>
          <cell r="L2119">
            <v>120</v>
          </cell>
          <cell r="M2119" t="b">
            <v>1</v>
          </cell>
          <cell r="N2119" t="str">
            <v>publishing/nonfiction</v>
          </cell>
          <cell r="O2119">
            <v>101</v>
          </cell>
          <cell r="P2119">
            <v>168.78</v>
          </cell>
        </row>
        <row r="2120">
          <cell r="B2120" t="str">
            <v>Will's SmileBook Project</v>
          </cell>
          <cell r="C2120" t="str">
            <v>An important book, based on research, to make you and your learners smile again. Better smile sheets, better feedback, better learning!</v>
          </cell>
          <cell r="D2120">
            <v>10000</v>
          </cell>
          <cell r="E2120">
            <v>13614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1441425540</v>
          </cell>
          <cell r="J2120">
            <v>1436968366</v>
          </cell>
          <cell r="K2120" t="b">
            <v>0</v>
          </cell>
          <cell r="L2120">
            <v>227</v>
          </cell>
          <cell r="M2120" t="b">
            <v>1</v>
          </cell>
          <cell r="N2120" t="str">
            <v>publishing/nonfiction</v>
          </cell>
          <cell r="O2120">
            <v>136</v>
          </cell>
          <cell r="P2120">
            <v>59.97</v>
          </cell>
        </row>
        <row r="2121">
          <cell r="B2121" t="str">
            <v>Finish The Script! - A College Writing Course in Book Form</v>
          </cell>
          <cell r="C2121" t="str">
            <v>A book that teaches aspiring writers how to get from a basic idea to a fully rewritten screenplay.</v>
          </cell>
          <cell r="D2121">
            <v>1000</v>
          </cell>
          <cell r="E2121">
            <v>1336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1362960000</v>
          </cell>
          <cell r="J2121">
            <v>1359946188</v>
          </cell>
          <cell r="K2121" t="b">
            <v>0</v>
          </cell>
          <cell r="L2121">
            <v>42</v>
          </cell>
          <cell r="M2121" t="b">
            <v>1</v>
          </cell>
          <cell r="N2121" t="str">
            <v>publishing/nonfiction</v>
          </cell>
          <cell r="O2121">
            <v>134</v>
          </cell>
          <cell r="P2121">
            <v>31.81</v>
          </cell>
        </row>
        <row r="2122">
          <cell r="B2122" t="str">
            <v>We Beat Leukaemia: my family's journey with childhood cancer</v>
          </cell>
          <cell r="C2122" t="str">
            <v>Raising awareness of childhood cancer by publishing my diary of Andrew's diagnosis and his journey to remission 1235 days later.</v>
          </cell>
          <cell r="D2122">
            <v>1200</v>
          </cell>
          <cell r="E2122">
            <v>1563</v>
          </cell>
          <cell r="F2122" t="str">
            <v>successful</v>
          </cell>
          <cell r="G2122" t="str">
            <v>GB</v>
          </cell>
          <cell r="H2122" t="str">
            <v>GBP</v>
          </cell>
          <cell r="I2122">
            <v>1465672979</v>
          </cell>
          <cell r="J2122">
            <v>1463080979</v>
          </cell>
          <cell r="K2122" t="b">
            <v>0</v>
          </cell>
          <cell r="L2122">
            <v>64</v>
          </cell>
          <cell r="M2122" t="b">
            <v>1</v>
          </cell>
          <cell r="N2122" t="str">
            <v>publishing/nonfiction</v>
          </cell>
          <cell r="O2122">
            <v>130</v>
          </cell>
          <cell r="P2122">
            <v>24.42</v>
          </cell>
        </row>
        <row r="2123">
          <cell r="B2123" t="str">
            <v>Internationalisation of Sherlock's Home: The Empty House</v>
          </cell>
          <cell r="C2123" t="str">
            <v>Sherlock's Home was the most important Sherlock Holmes book of 2012 - about Undershaw - this project is to release language versions.</v>
          </cell>
          <cell r="D2123">
            <v>2500</v>
          </cell>
          <cell r="E2123">
            <v>3067</v>
          </cell>
          <cell r="F2123" t="str">
            <v>successful</v>
          </cell>
          <cell r="G2123" t="str">
            <v>GB</v>
          </cell>
          <cell r="H2123" t="str">
            <v>GBP</v>
          </cell>
          <cell r="I2123">
            <v>1354269600</v>
          </cell>
          <cell r="J2123">
            <v>1351663605</v>
          </cell>
          <cell r="K2123" t="b">
            <v>0</v>
          </cell>
          <cell r="L2123">
            <v>121</v>
          </cell>
          <cell r="M2123" t="b">
            <v>1</v>
          </cell>
          <cell r="N2123" t="str">
            <v>publishing/nonfiction</v>
          </cell>
          <cell r="O2123">
            <v>123</v>
          </cell>
          <cell r="P2123">
            <v>25.35</v>
          </cell>
        </row>
        <row r="2124">
          <cell r="B2124" t="str">
            <v>Kick-in-the-A** Starter: Between the Lines, the Book</v>
          </cell>
          <cell r="C2124" t="str">
            <v>At age 30, my husband Dan died from cancer. Left to recreate my life, I drew a line in my heart; became a nomad. This is a love story.</v>
          </cell>
          <cell r="D2124">
            <v>3400</v>
          </cell>
          <cell r="E2124">
            <v>6215.56</v>
          </cell>
          <cell r="F2124" t="str">
            <v>successful</v>
          </cell>
          <cell r="G2124" t="str">
            <v>US</v>
          </cell>
          <cell r="H2124" t="str">
            <v>USD</v>
          </cell>
          <cell r="I2124">
            <v>1372985760</v>
          </cell>
          <cell r="J2124">
            <v>1370393760</v>
          </cell>
          <cell r="K2124" t="b">
            <v>0</v>
          </cell>
          <cell r="L2124">
            <v>87</v>
          </cell>
          <cell r="M2124" t="b">
            <v>1</v>
          </cell>
          <cell r="N2124" t="str">
            <v>publishing/nonfiction</v>
          </cell>
          <cell r="O2124">
            <v>183</v>
          </cell>
          <cell r="P2124">
            <v>71.44</v>
          </cell>
        </row>
        <row r="2125">
          <cell r="B2125" t="str">
            <v>Becoming Alicia</v>
          </cell>
          <cell r="C2125" t="str">
            <v>The search for identity leads one young woman to Mexico, where she follows her grandfather's journey back to America.</v>
          </cell>
          <cell r="D2125">
            <v>2000</v>
          </cell>
          <cell r="E2125">
            <v>2506</v>
          </cell>
          <cell r="F2125" t="str">
            <v>successful</v>
          </cell>
          <cell r="G2125" t="str">
            <v>US</v>
          </cell>
          <cell r="H2125" t="str">
            <v>USD</v>
          </cell>
          <cell r="I2125">
            <v>1362117540</v>
          </cell>
          <cell r="J2125">
            <v>1359587137</v>
          </cell>
          <cell r="K2125" t="b">
            <v>0</v>
          </cell>
          <cell r="L2125">
            <v>65</v>
          </cell>
          <cell r="M2125" t="b">
            <v>1</v>
          </cell>
          <cell r="N2125" t="str">
            <v>publishing/nonfiction</v>
          </cell>
          <cell r="O2125">
            <v>125</v>
          </cell>
          <cell r="P2125">
            <v>38.549999999999997</v>
          </cell>
        </row>
        <row r="2126">
          <cell r="B2126" t="str">
            <v>The Masada Story Project</v>
          </cell>
          <cell r="C2126" t="str">
            <v>I am working on a book about what people do when they visit Masada, an ancient fortress in the Judean desert.</v>
          </cell>
          <cell r="D2126">
            <v>3000</v>
          </cell>
          <cell r="E2126">
            <v>3350</v>
          </cell>
          <cell r="F2126" t="str">
            <v>successful</v>
          </cell>
          <cell r="G2126" t="str">
            <v>US</v>
          </cell>
          <cell r="H2126" t="str">
            <v>USD</v>
          </cell>
          <cell r="I2126">
            <v>1309009323</v>
          </cell>
          <cell r="J2126">
            <v>1306417323</v>
          </cell>
          <cell r="K2126" t="b">
            <v>0</v>
          </cell>
          <cell r="L2126">
            <v>49</v>
          </cell>
          <cell r="M2126" t="b">
            <v>1</v>
          </cell>
          <cell r="N2126" t="str">
            <v>publishing/nonfiction</v>
          </cell>
          <cell r="O2126">
            <v>112</v>
          </cell>
          <cell r="P2126">
            <v>68.37</v>
          </cell>
        </row>
        <row r="2127">
          <cell r="B2127" t="str">
            <v>UnConventional - Worldcon 2011 Research</v>
          </cell>
          <cell r="C2127" t="str">
            <v>Funding for a 2011 trip to Worldcon for research for "UnConventional," a book on the history of the American fan convention.</v>
          </cell>
          <cell r="D2127">
            <v>660</v>
          </cell>
          <cell r="E2127">
            <v>764</v>
          </cell>
          <cell r="F2127" t="str">
            <v>successful</v>
          </cell>
          <cell r="G2127" t="str">
            <v>US</v>
          </cell>
          <cell r="H2127" t="str">
            <v>USD</v>
          </cell>
          <cell r="I2127">
            <v>1309980790</v>
          </cell>
          <cell r="J2127">
            <v>1304623990</v>
          </cell>
          <cell r="K2127" t="b">
            <v>0</v>
          </cell>
          <cell r="L2127">
            <v>19</v>
          </cell>
          <cell r="M2127" t="b">
            <v>1</v>
          </cell>
          <cell r="N2127" t="str">
            <v>publishing/nonfiction</v>
          </cell>
          <cell r="O2127">
            <v>116</v>
          </cell>
          <cell r="P2127">
            <v>40.21</v>
          </cell>
        </row>
        <row r="2128">
          <cell r="B2128" t="str">
            <v>So Bad, It's Good! - A Book of Bad Movies</v>
          </cell>
          <cell r="C2128" t="str">
            <v>So Bad, It's Good! is a guide to finding the best films for your bad movie night.</v>
          </cell>
          <cell r="D2128">
            <v>1500</v>
          </cell>
          <cell r="E2128">
            <v>2598</v>
          </cell>
          <cell r="F2128" t="str">
            <v>successful</v>
          </cell>
          <cell r="G2128" t="str">
            <v>US</v>
          </cell>
          <cell r="H2128" t="str">
            <v>USD</v>
          </cell>
          <cell r="I2128">
            <v>1343943420</v>
          </cell>
          <cell r="J2128">
            <v>1341524220</v>
          </cell>
          <cell r="K2128" t="b">
            <v>0</v>
          </cell>
          <cell r="L2128">
            <v>81</v>
          </cell>
          <cell r="M2128" t="b">
            <v>1</v>
          </cell>
          <cell r="N2128" t="str">
            <v>publishing/nonfiction</v>
          </cell>
          <cell r="O2128">
            <v>173</v>
          </cell>
          <cell r="P2128">
            <v>32.07</v>
          </cell>
        </row>
        <row r="2129">
          <cell r="B2129" t="str">
            <v>Me, Myself &amp; I - the dark art of big wall soloing</v>
          </cell>
          <cell r="C2129" t="str">
            <v>The forbidden dark art of roped soloing, for climbers who need to know in order to make the ultimate climb come true!</v>
          </cell>
          <cell r="D2129">
            <v>6000</v>
          </cell>
          <cell r="E2129">
            <v>7559</v>
          </cell>
          <cell r="F2129" t="str">
            <v>successful</v>
          </cell>
          <cell r="G2129" t="str">
            <v>GB</v>
          </cell>
          <cell r="H2129" t="str">
            <v>GBP</v>
          </cell>
          <cell r="I2129">
            <v>1403370772</v>
          </cell>
          <cell r="J2129">
            <v>1400778772</v>
          </cell>
          <cell r="K2129" t="b">
            <v>0</v>
          </cell>
          <cell r="L2129">
            <v>264</v>
          </cell>
          <cell r="M2129" t="b">
            <v>1</v>
          </cell>
          <cell r="N2129" t="str">
            <v>publishing/nonfiction</v>
          </cell>
          <cell r="O2129">
            <v>126</v>
          </cell>
          <cell r="P2129">
            <v>28.63</v>
          </cell>
        </row>
        <row r="2130">
          <cell r="B2130" t="str">
            <v>A Fantastic Affair: Karl Barth in America 1962â€“Research</v>
          </cell>
          <cell r="C2130" t="str">
            <v>The never-before-told story of Karl Barth's (first and only) journey to the United States in 1962.</v>
          </cell>
          <cell r="D2130">
            <v>1000</v>
          </cell>
          <cell r="E2130">
            <v>1091</v>
          </cell>
          <cell r="F2130" t="str">
            <v>successful</v>
          </cell>
          <cell r="G2130" t="str">
            <v>US</v>
          </cell>
          <cell r="H2130" t="str">
            <v>USD</v>
          </cell>
          <cell r="I2130">
            <v>1378592731</v>
          </cell>
          <cell r="J2130">
            <v>1373408731</v>
          </cell>
          <cell r="K2130" t="b">
            <v>0</v>
          </cell>
          <cell r="L2130">
            <v>25</v>
          </cell>
          <cell r="M2130" t="b">
            <v>1</v>
          </cell>
          <cell r="N2130" t="str">
            <v>publishing/nonfiction</v>
          </cell>
          <cell r="O2130">
            <v>109</v>
          </cell>
          <cell r="P2130">
            <v>43.64</v>
          </cell>
        </row>
        <row r="2131">
          <cell r="B2131" t="str">
            <v>A Book about Hidden Disease Causing Products we use Everyday</v>
          </cell>
          <cell r="C2131" t="str">
            <v>Identifying cancer and disease products we use everyday and are totally unaware of. Then substituting them with healthy alternatives</v>
          </cell>
          <cell r="D2131">
            <v>200</v>
          </cell>
          <cell r="E2131">
            <v>200</v>
          </cell>
          <cell r="F2131" t="str">
            <v>successful</v>
          </cell>
          <cell r="G2131" t="str">
            <v>US</v>
          </cell>
          <cell r="H2131" t="str">
            <v>USD</v>
          </cell>
          <cell r="I2131">
            <v>1455523140</v>
          </cell>
          <cell r="J2131">
            <v>1453925727</v>
          </cell>
          <cell r="K2131" t="b">
            <v>0</v>
          </cell>
          <cell r="L2131">
            <v>5</v>
          </cell>
          <cell r="M2131" t="b">
            <v>1</v>
          </cell>
          <cell r="N2131" t="str">
            <v>publishing/nonfiction</v>
          </cell>
          <cell r="O2131">
            <v>100</v>
          </cell>
          <cell r="P2131">
            <v>40</v>
          </cell>
        </row>
        <row r="2132">
          <cell r="B2132" t="str">
            <v>Random Thoughts from a Random Mind</v>
          </cell>
          <cell r="C2132" t="str">
            <v>I am publishing my 5th book, I am looking to publish a book of short stories, all based on random thoughts that flash through my mind.</v>
          </cell>
          <cell r="D2132">
            <v>2200</v>
          </cell>
          <cell r="E2132">
            <v>0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1480188013</v>
          </cell>
          <cell r="J2132">
            <v>1477592413</v>
          </cell>
          <cell r="K2132" t="b">
            <v>0</v>
          </cell>
          <cell r="L2132">
            <v>0</v>
          </cell>
          <cell r="M2132" t="b">
            <v>0</v>
          </cell>
          <cell r="N2132" t="str">
            <v>publishing/fiction</v>
          </cell>
          <cell r="O2132">
            <v>0</v>
          </cell>
          <cell r="P2132">
            <v>0</v>
          </cell>
        </row>
        <row r="2133">
          <cell r="B2133" t="str">
            <v>DONE WITH DEATH</v>
          </cell>
          <cell r="C2133" t="str">
            <v>The day Chuck died was the day everything changed. Now he has to save the afterlife from extinction or die again trying.</v>
          </cell>
          <cell r="D2133">
            <v>5000</v>
          </cell>
          <cell r="E2133">
            <v>235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1391364126</v>
          </cell>
          <cell r="J2133">
            <v>1388772126</v>
          </cell>
          <cell r="K2133" t="b">
            <v>0</v>
          </cell>
          <cell r="L2133">
            <v>6</v>
          </cell>
          <cell r="M2133" t="b">
            <v>0</v>
          </cell>
          <cell r="N2133" t="str">
            <v>publishing/fiction</v>
          </cell>
          <cell r="O2133">
            <v>5</v>
          </cell>
          <cell r="P2133">
            <v>39.17</v>
          </cell>
        </row>
        <row r="2134">
          <cell r="B2134" t="str">
            <v>Where we used to live - eBook (PROJECT 80%)</v>
          </cell>
          <cell r="C2134" t="str">
            <v>An original-well-done eBook. Mainly about fiction, action, adventure, and mystery. A story that you've never read!</v>
          </cell>
          <cell r="D2134">
            <v>3500</v>
          </cell>
          <cell r="E2134">
            <v>0</v>
          </cell>
          <cell r="F2134" t="str">
            <v>failed</v>
          </cell>
          <cell r="G2134" t="str">
            <v>MX</v>
          </cell>
          <cell r="H2134" t="str">
            <v>MXN</v>
          </cell>
          <cell r="I2134">
            <v>1480831200</v>
          </cell>
          <cell r="J2134">
            <v>1479328570</v>
          </cell>
          <cell r="K2134" t="b">
            <v>0</v>
          </cell>
          <cell r="L2134">
            <v>0</v>
          </cell>
          <cell r="M2134" t="b">
            <v>0</v>
          </cell>
          <cell r="N2134" t="str">
            <v>publishing/fiction</v>
          </cell>
          <cell r="O2134">
            <v>0</v>
          </cell>
          <cell r="P2134">
            <v>0</v>
          </cell>
        </row>
        <row r="2135">
          <cell r="B2135" t="str">
            <v>Highland Sabre - A Black Beast Books Project</v>
          </cell>
          <cell r="C2135" t="str">
            <v>Highland Sabre explores a possible yet terrifying explanation for the mystery big cats said to prowl the British countryside.</v>
          </cell>
          <cell r="D2135">
            <v>4290</v>
          </cell>
          <cell r="E2135">
            <v>5</v>
          </cell>
          <cell r="F2135" t="str">
            <v>failed</v>
          </cell>
          <cell r="G2135" t="str">
            <v>GB</v>
          </cell>
          <cell r="H2135" t="str">
            <v>GBP</v>
          </cell>
          <cell r="I2135">
            <v>1376563408</v>
          </cell>
          <cell r="J2135">
            <v>1373971408</v>
          </cell>
          <cell r="K2135" t="b">
            <v>0</v>
          </cell>
          <cell r="L2135">
            <v>1</v>
          </cell>
          <cell r="M2135" t="b">
            <v>0</v>
          </cell>
          <cell r="N2135" t="str">
            <v>publishing/fiction</v>
          </cell>
          <cell r="O2135">
            <v>0</v>
          </cell>
          <cell r="P2135">
            <v>5</v>
          </cell>
        </row>
        <row r="2136">
          <cell r="B2136" t="str">
            <v>[JOE]KES</v>
          </cell>
          <cell r="C2136" t="str">
            <v>[JOE]KES is a book full of over 200 original, sometimes funny, pun-ish Joekes. If you hate the book, use it as a coster!</v>
          </cell>
          <cell r="D2136">
            <v>5000</v>
          </cell>
          <cell r="E2136">
            <v>0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1441858161</v>
          </cell>
          <cell r="J2136">
            <v>1439266161</v>
          </cell>
          <cell r="K2136" t="b">
            <v>0</v>
          </cell>
          <cell r="L2136">
            <v>0</v>
          </cell>
          <cell r="M2136" t="b">
            <v>0</v>
          </cell>
          <cell r="N2136" t="str">
            <v>publishing/fiction</v>
          </cell>
          <cell r="O2136">
            <v>0</v>
          </cell>
          <cell r="P2136">
            <v>0</v>
          </cell>
        </row>
        <row r="2137">
          <cell r="B2137" t="str">
            <v>Dirty Quiet Money</v>
          </cell>
          <cell r="C2137" t="str">
            <v>To survive, an American socialite must fight with a Mafia boss in the French Resistance, but will his underworld ruin her in the end?</v>
          </cell>
          <cell r="D2137">
            <v>7000</v>
          </cell>
          <cell r="E2137">
            <v>2521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1413723684</v>
          </cell>
          <cell r="J2137">
            <v>1411131684</v>
          </cell>
          <cell r="K2137" t="b">
            <v>0</v>
          </cell>
          <cell r="L2137">
            <v>44</v>
          </cell>
          <cell r="M2137" t="b">
            <v>0</v>
          </cell>
          <cell r="N2137" t="str">
            <v>publishing/fiction</v>
          </cell>
          <cell r="O2137">
            <v>36</v>
          </cell>
          <cell r="P2137">
            <v>57.3</v>
          </cell>
        </row>
        <row r="2138">
          <cell r="B2138" t="str">
            <v>Memories of Italy &amp; Olive Oil</v>
          </cell>
          <cell r="C2138" t="str">
            <v>I am writing about my nonna's life in Southern Italy and what it was like to grow up in a Fascist regime before immigrating to Canada.</v>
          </cell>
          <cell r="D2138">
            <v>4000</v>
          </cell>
          <cell r="E2138">
            <v>0</v>
          </cell>
          <cell r="F2138" t="str">
            <v>failed</v>
          </cell>
          <cell r="G2138" t="str">
            <v>CA</v>
          </cell>
          <cell r="H2138" t="str">
            <v>CAD</v>
          </cell>
          <cell r="I2138">
            <v>1424112483</v>
          </cell>
          <cell r="J2138">
            <v>1421520483</v>
          </cell>
          <cell r="K2138" t="b">
            <v>0</v>
          </cell>
          <cell r="L2138">
            <v>0</v>
          </cell>
          <cell r="M2138" t="b">
            <v>0</v>
          </cell>
          <cell r="N2138" t="str">
            <v>publishing/fiction</v>
          </cell>
          <cell r="O2138">
            <v>0</v>
          </cell>
          <cell r="P2138">
            <v>0</v>
          </cell>
        </row>
        <row r="2139">
          <cell r="B2139" t="str">
            <v>Jury of Peers: A Novel of Online Justice</v>
          </cell>
          <cell r="C2139" t="str">
            <v>Jury of Peers is a complete novel, and it's good.
All it needs now?  
More readers.  About ten million more.
Let's get 'em.</v>
          </cell>
          <cell r="D2139">
            <v>5000</v>
          </cell>
          <cell r="E2139">
            <v>177</v>
          </cell>
          <cell r="F2139" t="str">
            <v>failed</v>
          </cell>
          <cell r="G2139" t="str">
            <v>US</v>
          </cell>
          <cell r="H2139" t="str">
            <v>USD</v>
          </cell>
          <cell r="I2139">
            <v>1432178810</v>
          </cell>
          <cell r="J2139">
            <v>1429586810</v>
          </cell>
          <cell r="K2139" t="b">
            <v>0</v>
          </cell>
          <cell r="L2139">
            <v>3</v>
          </cell>
          <cell r="M2139" t="b">
            <v>0</v>
          </cell>
          <cell r="N2139" t="str">
            <v>publishing/fiction</v>
          </cell>
          <cell r="O2139">
            <v>4</v>
          </cell>
          <cell r="P2139">
            <v>59</v>
          </cell>
        </row>
        <row r="2140">
          <cell r="B2140" t="str">
            <v>A dream of becoming an upcoming Author</v>
          </cell>
          <cell r="C2140" t="str">
            <v>Haunted by a wrong decision and hunted by a Tall Dark Stranger, a misguided teen struggles to find her way home ..or will she make it?</v>
          </cell>
          <cell r="D2140">
            <v>2500</v>
          </cell>
          <cell r="E2140">
            <v>0</v>
          </cell>
          <cell r="F2140" t="str">
            <v>failed</v>
          </cell>
          <cell r="G2140" t="str">
            <v>US</v>
          </cell>
          <cell r="H2140" t="str">
            <v>USD</v>
          </cell>
          <cell r="I2140">
            <v>1387169890</v>
          </cell>
          <cell r="J2140">
            <v>1384577890</v>
          </cell>
          <cell r="K2140" t="b">
            <v>0</v>
          </cell>
          <cell r="L2140">
            <v>0</v>
          </cell>
          <cell r="M2140" t="b">
            <v>0</v>
          </cell>
          <cell r="N2140" t="str">
            <v>publishing/fiction</v>
          </cell>
          <cell r="O2140">
            <v>0</v>
          </cell>
          <cell r="P2140">
            <v>0</v>
          </cell>
        </row>
        <row r="2141">
          <cell r="B2141" t="str">
            <v>Sorry I Tripped in Your Yard</v>
          </cell>
          <cell r="C2141" t="str">
            <v>Over a year of dedication has produced amazing photos and stirring words. The last step is to help those words appear in a printed book</v>
          </cell>
          <cell r="D2141">
            <v>4000</v>
          </cell>
          <cell r="E2141">
            <v>1656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1388102094</v>
          </cell>
          <cell r="J2141">
            <v>1385510094</v>
          </cell>
          <cell r="K2141" t="b">
            <v>0</v>
          </cell>
          <cell r="L2141">
            <v>52</v>
          </cell>
          <cell r="M2141" t="b">
            <v>0</v>
          </cell>
          <cell r="N2141" t="str">
            <v>publishing/fiction</v>
          </cell>
          <cell r="O2141">
            <v>41</v>
          </cell>
          <cell r="P2141">
            <v>31.85</v>
          </cell>
        </row>
        <row r="2142">
          <cell r="B2142" t="str">
            <v>Open Door: The Call -- Young Reader's Fiction Book</v>
          </cell>
          <cell r="C2142" t="str">
            <v>Daniel was an ordinary boy, until unordinary events began to occur. Danny had never been exposed to supernatural activity until now...</v>
          </cell>
          <cell r="D2142">
            <v>17500</v>
          </cell>
          <cell r="E2142">
            <v>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1361750369</v>
          </cell>
          <cell r="J2142">
            <v>1358294369</v>
          </cell>
          <cell r="K2142" t="b">
            <v>0</v>
          </cell>
          <cell r="L2142">
            <v>0</v>
          </cell>
          <cell r="M2142" t="b">
            <v>0</v>
          </cell>
          <cell r="N2142" t="str">
            <v>publishing/fiction</v>
          </cell>
          <cell r="O2142">
            <v>0</v>
          </cell>
          <cell r="P2142">
            <v>0</v>
          </cell>
        </row>
        <row r="2143">
          <cell r="B2143" t="str">
            <v>Donald Trump Presidential Stress Cube</v>
          </cell>
          <cell r="C2143" t="str">
            <v>A satire gift, the stress cube has original artwork, comes on a custom mahogany stand and has a funny exercise booklet.</v>
          </cell>
          <cell r="D2143">
            <v>38000</v>
          </cell>
          <cell r="E2143">
            <v>10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1454183202</v>
          </cell>
          <cell r="J2143">
            <v>1449863202</v>
          </cell>
          <cell r="K2143" t="b">
            <v>0</v>
          </cell>
          <cell r="L2143">
            <v>1</v>
          </cell>
          <cell r="M2143" t="b">
            <v>0</v>
          </cell>
          <cell r="N2143" t="str">
            <v>publishing/fiction</v>
          </cell>
          <cell r="O2143">
            <v>0</v>
          </cell>
          <cell r="P2143">
            <v>10</v>
          </cell>
        </row>
        <row r="2144">
          <cell r="B2144" t="str">
            <v>This is NOT the Bible I was taught in Sunday School</v>
          </cell>
          <cell r="C2144" t="str">
            <v>What if the stories in the Bible, especially those about strong women, were retuld by their own characters? I've completed 5 and am ready to publish.</v>
          </cell>
          <cell r="D2144">
            <v>1500</v>
          </cell>
          <cell r="E2144">
            <v>50</v>
          </cell>
          <cell r="F2144" t="str">
            <v>failed</v>
          </cell>
          <cell r="G2144" t="str">
            <v>US</v>
          </cell>
          <cell r="H2144" t="str">
            <v>USD</v>
          </cell>
          <cell r="I2144">
            <v>1257047940</v>
          </cell>
          <cell r="J2144">
            <v>1252718519</v>
          </cell>
          <cell r="K2144" t="b">
            <v>0</v>
          </cell>
          <cell r="L2144">
            <v>1</v>
          </cell>
          <cell r="M2144" t="b">
            <v>0</v>
          </cell>
          <cell r="N2144" t="str">
            <v>publishing/fiction</v>
          </cell>
          <cell r="O2144">
            <v>3</v>
          </cell>
          <cell r="P2144">
            <v>50</v>
          </cell>
        </row>
        <row r="2145">
          <cell r="B2145" t="str">
            <v>Expansion of The Mortis Chronicles</v>
          </cell>
          <cell r="C2145" t="str">
            <v>The Mortis Chronicles is a hard hitting, thought provoking and action packed indie published series. You know you want to read!</v>
          </cell>
          <cell r="D2145">
            <v>3759</v>
          </cell>
          <cell r="E2145">
            <v>32</v>
          </cell>
          <cell r="F2145" t="str">
            <v>failed</v>
          </cell>
          <cell r="G2145" t="str">
            <v>GB</v>
          </cell>
          <cell r="H2145" t="str">
            <v>GBP</v>
          </cell>
          <cell r="I2145">
            <v>1431298860</v>
          </cell>
          <cell r="J2145">
            <v>1428341985</v>
          </cell>
          <cell r="K2145" t="b">
            <v>0</v>
          </cell>
          <cell r="L2145">
            <v>2</v>
          </cell>
          <cell r="M2145" t="b">
            <v>0</v>
          </cell>
          <cell r="N2145" t="str">
            <v>publishing/fiction</v>
          </cell>
          <cell r="O2145">
            <v>1</v>
          </cell>
          <cell r="P2145">
            <v>16</v>
          </cell>
        </row>
        <row r="2146">
          <cell r="B2146" t="str">
            <v>Arabella makes her novel Pants On FIre! an audio book!</v>
          </cell>
          <cell r="C2146" t="str">
            <v>Arabella seeks studio time to professionally read her novel, making it available to listeners as an audio book on audible.com</v>
          </cell>
          <cell r="D2146">
            <v>500</v>
          </cell>
          <cell r="E2146">
            <v>351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1393181018</v>
          </cell>
          <cell r="J2146">
            <v>1390589018</v>
          </cell>
          <cell r="K2146" t="b">
            <v>0</v>
          </cell>
          <cell r="L2146">
            <v>9</v>
          </cell>
          <cell r="M2146" t="b">
            <v>0</v>
          </cell>
          <cell r="N2146" t="str">
            <v>publishing/fiction</v>
          </cell>
          <cell r="O2146">
            <v>70</v>
          </cell>
          <cell r="P2146">
            <v>39</v>
          </cell>
        </row>
        <row r="2147">
          <cell r="B2147" t="str">
            <v>Scorned: A LeKrista Scott, Vampire Hunted Novel</v>
          </cell>
          <cell r="C2147" t="str">
            <v>Scorned is the first in a series that I have been working on for two years and it's time to get it published.</v>
          </cell>
          <cell r="D2147">
            <v>10000</v>
          </cell>
          <cell r="E2147">
            <v>170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1323998795</v>
          </cell>
          <cell r="J2147">
            <v>1321406795</v>
          </cell>
          <cell r="K2147" t="b">
            <v>0</v>
          </cell>
          <cell r="L2147">
            <v>5</v>
          </cell>
          <cell r="M2147" t="b">
            <v>0</v>
          </cell>
          <cell r="N2147" t="str">
            <v>publishing/fiction</v>
          </cell>
          <cell r="O2147">
            <v>2</v>
          </cell>
          <cell r="P2147">
            <v>34</v>
          </cell>
        </row>
        <row r="2148">
          <cell r="B2148" t="str">
            <v>Run Ragged</v>
          </cell>
          <cell r="C2148" t="str">
            <v>Would anything change if women were in charge? Book Clubs, readers, and critics herald the latest by award-winning author, Aguila.</v>
          </cell>
          <cell r="D2148">
            <v>7000</v>
          </cell>
          <cell r="E2148">
            <v>3598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1444539600</v>
          </cell>
          <cell r="J2148">
            <v>1441297645</v>
          </cell>
          <cell r="K2148" t="b">
            <v>0</v>
          </cell>
          <cell r="L2148">
            <v>57</v>
          </cell>
          <cell r="M2148" t="b">
            <v>0</v>
          </cell>
          <cell r="N2148" t="str">
            <v>publishing/fiction</v>
          </cell>
          <cell r="O2148">
            <v>51</v>
          </cell>
          <cell r="P2148">
            <v>63.12</v>
          </cell>
        </row>
        <row r="2149">
          <cell r="B2149" t="str">
            <v>One Minute Gone: Manhattan Noir: a novel and backstory book</v>
          </cell>
          <cell r="C2149" t="str">
            <v>One Minute Gone is a murder mystery drawn from real people and events. Read Chapter One at http://davidhansardblog.wordpress.com.</v>
          </cell>
          <cell r="D2149">
            <v>3000</v>
          </cell>
          <cell r="E2149">
            <v>21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1375313577</v>
          </cell>
          <cell r="J2149">
            <v>1372721577</v>
          </cell>
          <cell r="K2149" t="b">
            <v>0</v>
          </cell>
          <cell r="L2149">
            <v>3</v>
          </cell>
          <cell r="M2149" t="b">
            <v>0</v>
          </cell>
          <cell r="N2149" t="str">
            <v>publishing/fiction</v>
          </cell>
          <cell r="O2149">
            <v>1</v>
          </cell>
          <cell r="P2149">
            <v>7</v>
          </cell>
        </row>
        <row r="2150">
          <cell r="B2150" t="str">
            <v>Summers' Love, A Cute and Funny Cinderella Love Story</v>
          </cell>
          <cell r="C2150" t="str">
            <v>Laughter, tears and good times in the warm glow of Summer s Love. The perfect recipe for the winter blahs.</v>
          </cell>
          <cell r="D2150">
            <v>500</v>
          </cell>
          <cell r="E2150">
            <v>2</v>
          </cell>
          <cell r="F2150" t="str">
            <v>failed</v>
          </cell>
          <cell r="G2150" t="str">
            <v>US</v>
          </cell>
          <cell r="H2150" t="str">
            <v>USD</v>
          </cell>
          <cell r="I2150">
            <v>1398876680</v>
          </cell>
          <cell r="J2150">
            <v>1396284680</v>
          </cell>
          <cell r="K2150" t="b">
            <v>0</v>
          </cell>
          <cell r="L2150">
            <v>1</v>
          </cell>
          <cell r="M2150" t="b">
            <v>0</v>
          </cell>
          <cell r="N2150" t="str">
            <v>publishing/fiction</v>
          </cell>
          <cell r="O2150">
            <v>0</v>
          </cell>
          <cell r="P2150">
            <v>2</v>
          </cell>
        </row>
        <row r="2151">
          <cell r="B2151" t="str">
            <v>Silenus March: A Novel</v>
          </cell>
          <cell r="C2151" t="str">
            <v xml:space="preserve">A novel. Beautiful. Sparse. The truth behind the American Dream seen from the eyes of a young wanderer in the midst of the economic collapse. </v>
          </cell>
          <cell r="D2151">
            <v>15000</v>
          </cell>
          <cell r="E2151">
            <v>400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1287115200</v>
          </cell>
          <cell r="J2151">
            <v>1284567905</v>
          </cell>
          <cell r="K2151" t="b">
            <v>0</v>
          </cell>
          <cell r="L2151">
            <v>6</v>
          </cell>
          <cell r="M2151" t="b">
            <v>0</v>
          </cell>
          <cell r="N2151" t="str">
            <v>publishing/fiction</v>
          </cell>
          <cell r="O2151">
            <v>3</v>
          </cell>
          <cell r="P2151">
            <v>66.67</v>
          </cell>
        </row>
        <row r="2152">
          <cell r="B2152" t="str">
            <v>Downloads From My Mind - Science Fiction Short Stories</v>
          </cell>
          <cell r="C2152" t="str">
            <v>This will be my first collection of short stories, written from ideas and scraps of ideas that I've had since I was a young child.</v>
          </cell>
          <cell r="D2152">
            <v>5000</v>
          </cell>
          <cell r="E2152">
            <v>105</v>
          </cell>
          <cell r="F2152" t="str">
            <v>failed</v>
          </cell>
          <cell r="G2152" t="str">
            <v>CA</v>
          </cell>
          <cell r="H2152" t="str">
            <v>CAD</v>
          </cell>
          <cell r="I2152">
            <v>1383430145</v>
          </cell>
          <cell r="J2152">
            <v>1380838145</v>
          </cell>
          <cell r="K2152" t="b">
            <v>0</v>
          </cell>
          <cell r="L2152">
            <v>6</v>
          </cell>
          <cell r="M2152" t="b">
            <v>0</v>
          </cell>
          <cell r="N2152" t="str">
            <v>publishing/fiction</v>
          </cell>
          <cell r="O2152">
            <v>2</v>
          </cell>
          <cell r="P2152">
            <v>17.5</v>
          </cell>
        </row>
        <row r="2153">
          <cell r="B2153" t="str">
            <v>Black Matter: Reality is in the eyes of the beholder</v>
          </cell>
          <cell r="C2153" t="str">
            <v>Those who believe, call them Gods.
Those who don't believe, call them aliens.
Either way, you can't stop the war.</v>
          </cell>
          <cell r="D2153">
            <v>5000</v>
          </cell>
          <cell r="E2153">
            <v>5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1347004260</v>
          </cell>
          <cell r="J2153">
            <v>1345062936</v>
          </cell>
          <cell r="K2153" t="b">
            <v>0</v>
          </cell>
          <cell r="L2153">
            <v>1</v>
          </cell>
          <cell r="M2153" t="b">
            <v>0</v>
          </cell>
          <cell r="N2153" t="str">
            <v>publishing/fiction</v>
          </cell>
          <cell r="O2153">
            <v>0</v>
          </cell>
          <cell r="P2153">
            <v>5</v>
          </cell>
        </row>
        <row r="2154">
          <cell r="B2154" t="str">
            <v>The Book Club Rebellion</v>
          </cell>
          <cell r="C2154" t="str">
            <v>When three social outcasts discover that Fictional characters are invading their world, they must form a team to stop this evil force.</v>
          </cell>
          <cell r="D2154">
            <v>7000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1469162275</v>
          </cell>
          <cell r="J2154">
            <v>1467002275</v>
          </cell>
          <cell r="K2154" t="b">
            <v>0</v>
          </cell>
          <cell r="L2154">
            <v>2</v>
          </cell>
          <cell r="M2154" t="b">
            <v>0</v>
          </cell>
          <cell r="N2154" t="str">
            <v>publishing/fiction</v>
          </cell>
          <cell r="O2154">
            <v>1</v>
          </cell>
          <cell r="P2154">
            <v>25</v>
          </cell>
        </row>
        <row r="2155">
          <cell r="B2155" t="str">
            <v>a book called filtered down thru the stars</v>
          </cell>
          <cell r="C2155" t="str">
            <v>The mussings of an old wizard</v>
          </cell>
          <cell r="D2155">
            <v>2000</v>
          </cell>
          <cell r="E2155">
            <v>0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1342882260</v>
          </cell>
          <cell r="J2155">
            <v>1337834963</v>
          </cell>
          <cell r="K2155" t="b">
            <v>0</v>
          </cell>
          <cell r="L2155">
            <v>0</v>
          </cell>
          <cell r="M2155" t="b">
            <v>0</v>
          </cell>
          <cell r="N2155" t="str">
            <v>publishing/fiction</v>
          </cell>
          <cell r="O2155">
            <v>0</v>
          </cell>
          <cell r="P2155">
            <v>0</v>
          </cell>
        </row>
        <row r="2156">
          <cell r="B2156" t="str">
            <v>Covenant Kept - A Christian novel</v>
          </cell>
          <cell r="C2156" t="str">
            <v>Covenant Kept is a unique story that follows an ordinary woman through an extraordinary spiritual journey. Please help fund me.</v>
          </cell>
          <cell r="D2156">
            <v>6700</v>
          </cell>
          <cell r="E2156">
            <v>150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1434827173</v>
          </cell>
          <cell r="J2156">
            <v>1430939173</v>
          </cell>
          <cell r="K2156" t="b">
            <v>0</v>
          </cell>
          <cell r="L2156">
            <v>3</v>
          </cell>
          <cell r="M2156" t="b">
            <v>0</v>
          </cell>
          <cell r="N2156" t="str">
            <v>publishing/fiction</v>
          </cell>
          <cell r="O2156">
            <v>2</v>
          </cell>
          <cell r="P2156">
            <v>50</v>
          </cell>
        </row>
        <row r="2157">
          <cell r="B2157" t="str">
            <v>I Died. Yesterday by Pamela Norton Docken</v>
          </cell>
          <cell r="C2157" t="str">
            <v>Follow the intimate and intense journey of a young woman's last moments of her unexpected death and journey to the continuance of life.</v>
          </cell>
          <cell r="D2157">
            <v>20000</v>
          </cell>
          <cell r="E2157">
            <v>48</v>
          </cell>
          <cell r="F2157" t="str">
            <v>failed</v>
          </cell>
          <cell r="G2157" t="str">
            <v>US</v>
          </cell>
          <cell r="H2157" t="str">
            <v>USD</v>
          </cell>
          <cell r="I2157">
            <v>1425009761</v>
          </cell>
          <cell r="J2157">
            <v>1422417761</v>
          </cell>
          <cell r="K2157" t="b">
            <v>0</v>
          </cell>
          <cell r="L2157">
            <v>3</v>
          </cell>
          <cell r="M2157" t="b">
            <v>0</v>
          </cell>
          <cell r="N2157" t="str">
            <v>publishing/fiction</v>
          </cell>
          <cell r="O2157">
            <v>0</v>
          </cell>
          <cell r="P2157">
            <v>16</v>
          </cell>
        </row>
        <row r="2158">
          <cell r="B2158" t="str">
            <v>You Killed Me First</v>
          </cell>
          <cell r="C2158" t="str">
            <v>A lover becomes an enemy when a line has been crossed. Torn between memories and reality, his mask of sanity is slipping.</v>
          </cell>
          <cell r="D2158">
            <v>10000</v>
          </cell>
          <cell r="E2158">
            <v>0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1470175271</v>
          </cell>
          <cell r="J2158">
            <v>1467583271</v>
          </cell>
          <cell r="K2158" t="b">
            <v>0</v>
          </cell>
          <cell r="L2158">
            <v>0</v>
          </cell>
          <cell r="M2158" t="b">
            <v>0</v>
          </cell>
          <cell r="N2158" t="str">
            <v>publishing/fiction</v>
          </cell>
          <cell r="O2158">
            <v>0</v>
          </cell>
          <cell r="P2158">
            <v>0</v>
          </cell>
        </row>
        <row r="2159">
          <cell r="B2159" t="str">
            <v>Nanolution</v>
          </cell>
          <cell r="C2159" t="str">
            <v>A blockbuster sci-fi adventure. What would you do if one day your life changed to beyond the imaginable?</v>
          </cell>
          <cell r="D2159">
            <v>15000</v>
          </cell>
          <cell r="E2159">
            <v>360</v>
          </cell>
          <cell r="F2159" t="str">
            <v>failed</v>
          </cell>
          <cell r="G2159" t="str">
            <v>AU</v>
          </cell>
          <cell r="H2159" t="str">
            <v>AUD</v>
          </cell>
          <cell r="I2159">
            <v>1388928660</v>
          </cell>
          <cell r="J2159">
            <v>1386336660</v>
          </cell>
          <cell r="K2159" t="b">
            <v>0</v>
          </cell>
          <cell r="L2159">
            <v>6</v>
          </cell>
          <cell r="M2159" t="b">
            <v>0</v>
          </cell>
          <cell r="N2159" t="str">
            <v>publishing/fiction</v>
          </cell>
          <cell r="O2159">
            <v>2</v>
          </cell>
          <cell r="P2159">
            <v>60</v>
          </cell>
        </row>
        <row r="2160">
          <cell r="B2160" t="str">
            <v>QUIET ENJOYMENT, a novel of two gay friends, life and AIDS</v>
          </cell>
          <cell r="C2160" t="str">
            <v>My project is a novel, QUIET ENJOYMENT. It is a funny and serious story of one friend helping another deal with AIDS.</v>
          </cell>
          <cell r="D2160">
            <v>5000</v>
          </cell>
          <cell r="E2160">
            <v>0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1352994052</v>
          </cell>
          <cell r="J2160">
            <v>1350398452</v>
          </cell>
          <cell r="K2160" t="b">
            <v>0</v>
          </cell>
          <cell r="L2160">
            <v>0</v>
          </cell>
          <cell r="M2160" t="b">
            <v>0</v>
          </cell>
          <cell r="N2160" t="str">
            <v>publishing/fiction</v>
          </cell>
          <cell r="O2160">
            <v>0</v>
          </cell>
          <cell r="P2160">
            <v>0</v>
          </cell>
        </row>
        <row r="2161">
          <cell r="B2161" t="str">
            <v>Publishing Book ll of The Merlin Chronicles Trilogy</v>
          </cell>
          <cell r="C2161" t="str">
            <v>Book ll of The Merlin Chronicles is ready to publish- just need that great cover art like Book l has: Kickstarter Book Cover Project</v>
          </cell>
          <cell r="D2161">
            <v>2900</v>
          </cell>
          <cell r="E2161">
            <v>895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1380720474</v>
          </cell>
          <cell r="J2161">
            <v>1378214874</v>
          </cell>
          <cell r="K2161" t="b">
            <v>0</v>
          </cell>
          <cell r="L2161">
            <v>19</v>
          </cell>
          <cell r="M2161" t="b">
            <v>0</v>
          </cell>
          <cell r="N2161" t="str">
            <v>publishing/fiction</v>
          </cell>
          <cell r="O2161">
            <v>31</v>
          </cell>
          <cell r="P2161">
            <v>47.11</v>
          </cell>
        </row>
        <row r="2162">
          <cell r="B2162" t="str">
            <v>Tales of guns, gold and a beagle in the Old West</v>
          </cell>
          <cell r="C2162" t="str">
            <v>What do you get when you take outlaws, guns, gold and and old beagle in the old west? Adventure!</v>
          </cell>
          <cell r="D2162">
            <v>1200</v>
          </cell>
          <cell r="E2162">
            <v>100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1424014680</v>
          </cell>
          <cell r="J2162">
            <v>1418922443</v>
          </cell>
          <cell r="K2162" t="b">
            <v>0</v>
          </cell>
          <cell r="L2162">
            <v>1</v>
          </cell>
          <cell r="M2162" t="b">
            <v>0</v>
          </cell>
          <cell r="N2162" t="str">
            <v>publishing/fiction</v>
          </cell>
          <cell r="O2162">
            <v>8</v>
          </cell>
          <cell r="P2162">
            <v>100</v>
          </cell>
        </row>
        <row r="2163">
          <cell r="B2163" t="str">
            <v>The Grym Brothers Series</v>
          </cell>
          <cell r="C2163" t="str">
            <v>The Grym Brothers is a series about two brothers who are grim reapers, hunting down souls that canâ€™t or wonâ€™t move on the afterlife.</v>
          </cell>
          <cell r="D2163">
            <v>4000</v>
          </cell>
          <cell r="E2163">
            <v>30</v>
          </cell>
          <cell r="F2163" t="str">
            <v>failed</v>
          </cell>
          <cell r="G2163" t="str">
            <v>US</v>
          </cell>
          <cell r="H2163" t="str">
            <v>USD</v>
          </cell>
          <cell r="I2163">
            <v>1308431646</v>
          </cell>
          <cell r="J2163">
            <v>1305839646</v>
          </cell>
          <cell r="K2163" t="b">
            <v>0</v>
          </cell>
          <cell r="L2163">
            <v>2</v>
          </cell>
          <cell r="M2163" t="b">
            <v>0</v>
          </cell>
          <cell r="N2163" t="str">
            <v>publishing/fiction</v>
          </cell>
          <cell r="O2163">
            <v>1</v>
          </cell>
          <cell r="P2163">
            <v>15</v>
          </cell>
        </row>
        <row r="2164">
          <cell r="B2164" t="str">
            <v>The Great Grand Zeppelin Chase</v>
          </cell>
          <cell r="C2164" t="str">
            <v>Help illustrate the sequel to the bestselling 
The Transylvania Flying Squad of Detectives</v>
          </cell>
          <cell r="D2164">
            <v>2400</v>
          </cell>
          <cell r="E2164">
            <v>0</v>
          </cell>
          <cell r="F2164" t="str">
            <v>failed</v>
          </cell>
          <cell r="G2164" t="str">
            <v>US</v>
          </cell>
          <cell r="H2164" t="str">
            <v>USD</v>
          </cell>
          <cell r="I2164">
            <v>1371415675</v>
          </cell>
          <cell r="J2164">
            <v>1368823675</v>
          </cell>
          <cell r="K2164" t="b">
            <v>0</v>
          </cell>
          <cell r="L2164">
            <v>0</v>
          </cell>
          <cell r="M2164" t="b">
            <v>0</v>
          </cell>
          <cell r="N2164" t="str">
            <v>publishing/fiction</v>
          </cell>
          <cell r="O2164">
            <v>0</v>
          </cell>
          <cell r="P2164">
            <v>0</v>
          </cell>
        </row>
        <row r="2165">
          <cell r="B2165" t="str">
            <v>Six Days in September: A Civil War Novel</v>
          </cell>
          <cell r="C2165" t="str">
            <v>Help this story of the 1862 Confederate invasion of Maryland be published! It is to Sharpsburg as The Killer Angels is to Gettysburg.</v>
          </cell>
          <cell r="D2165">
            <v>5000</v>
          </cell>
          <cell r="E2165">
            <v>445</v>
          </cell>
          <cell r="F2165" t="str">
            <v>failed</v>
          </cell>
          <cell r="G2165" t="str">
            <v>US</v>
          </cell>
          <cell r="H2165" t="str">
            <v>USD</v>
          </cell>
          <cell r="I2165">
            <v>1428075480</v>
          </cell>
          <cell r="J2165">
            <v>1425489613</v>
          </cell>
          <cell r="K2165" t="b">
            <v>0</v>
          </cell>
          <cell r="L2165">
            <v>11</v>
          </cell>
          <cell r="M2165" t="b">
            <v>0</v>
          </cell>
          <cell r="N2165" t="str">
            <v>publishing/fiction</v>
          </cell>
          <cell r="O2165">
            <v>9</v>
          </cell>
          <cell r="P2165">
            <v>40.450000000000003</v>
          </cell>
        </row>
        <row r="2166">
          <cell r="B2166" t="str">
            <v>A Magical Bildungsroman with a Female Heroine</v>
          </cell>
          <cell r="C2166" t="str">
            <v>The Adventures of Penelope Hawthorne. Part One: The Spellbook of Dracone.</v>
          </cell>
          <cell r="D2166">
            <v>2000</v>
          </cell>
          <cell r="E2166">
            <v>0</v>
          </cell>
          <cell r="F2166" t="str">
            <v>failed</v>
          </cell>
          <cell r="G2166" t="str">
            <v>US</v>
          </cell>
          <cell r="H2166" t="str">
            <v>USD</v>
          </cell>
          <cell r="I2166">
            <v>1314471431</v>
          </cell>
          <cell r="J2166">
            <v>1311879431</v>
          </cell>
          <cell r="K2166" t="b">
            <v>0</v>
          </cell>
          <cell r="L2166">
            <v>0</v>
          </cell>
          <cell r="M2166" t="b">
            <v>0</v>
          </cell>
          <cell r="N2166" t="str">
            <v>publishing/fiction</v>
          </cell>
          <cell r="O2166">
            <v>0</v>
          </cell>
          <cell r="P2166">
            <v>0</v>
          </cell>
        </row>
        <row r="2167">
          <cell r="B2167" t="str">
            <v>Tainted Steel (Series 1 - 4)</v>
          </cell>
          <cell r="C2167" t="str">
            <v>Capturing the awe-inspiring magic of the likes of LoTR, Tainted Steel tells the story of one mans' struggle against Destiny.</v>
          </cell>
          <cell r="D2167">
            <v>1500</v>
          </cell>
          <cell r="E2167">
            <v>0</v>
          </cell>
          <cell r="F2167" t="str">
            <v>failed</v>
          </cell>
          <cell r="G2167" t="str">
            <v>US</v>
          </cell>
          <cell r="H2167" t="str">
            <v>USD</v>
          </cell>
          <cell r="I2167">
            <v>1410866659</v>
          </cell>
          <cell r="J2167">
            <v>1405682659</v>
          </cell>
          <cell r="K2167" t="b">
            <v>0</v>
          </cell>
          <cell r="L2167">
            <v>0</v>
          </cell>
          <cell r="M2167" t="b">
            <v>0</v>
          </cell>
          <cell r="N2167" t="str">
            <v>publishing/fiction</v>
          </cell>
          <cell r="O2167">
            <v>0</v>
          </cell>
          <cell r="P2167">
            <v>0</v>
          </cell>
        </row>
        <row r="2168">
          <cell r="B2168" t="str">
            <v>Daddy</v>
          </cell>
          <cell r="C2168" t="str">
            <v>After 25 years apart, a father and son's reunion is less magical and more explosive as the revelations come out and the gloves come off</v>
          </cell>
          <cell r="D2168">
            <v>15000</v>
          </cell>
          <cell r="E2168">
            <v>1</v>
          </cell>
          <cell r="F2168" t="str">
            <v>failed</v>
          </cell>
          <cell r="G2168" t="str">
            <v>US</v>
          </cell>
          <cell r="H2168" t="str">
            <v>USD</v>
          </cell>
          <cell r="I2168">
            <v>1375299780</v>
          </cell>
          <cell r="J2168">
            <v>1371655522</v>
          </cell>
          <cell r="K2168" t="b">
            <v>0</v>
          </cell>
          <cell r="L2168">
            <v>1</v>
          </cell>
          <cell r="M2168" t="b">
            <v>0</v>
          </cell>
          <cell r="N2168" t="str">
            <v>publishing/fiction</v>
          </cell>
          <cell r="O2168">
            <v>0</v>
          </cell>
          <cell r="P2168">
            <v>1</v>
          </cell>
        </row>
        <row r="2169">
          <cell r="B2169" t="str">
            <v>Alexis' Aggravation: Murder in the Southwest. A Crime Novel</v>
          </cell>
          <cell r="C2169" t="str">
            <v>Is a dead body in her bar enough to make this cop return to the force? She tried to retire . . but can she? A page-turning crime novel.</v>
          </cell>
          <cell r="D2169">
            <v>3000</v>
          </cell>
          <cell r="E2169">
            <v>57</v>
          </cell>
          <cell r="F2169" t="str">
            <v>failed</v>
          </cell>
          <cell r="G2169" t="str">
            <v>US</v>
          </cell>
          <cell r="H2169" t="str">
            <v>USD</v>
          </cell>
          <cell r="I2169">
            <v>1409787378</v>
          </cell>
          <cell r="J2169">
            <v>1405899378</v>
          </cell>
          <cell r="K2169" t="b">
            <v>0</v>
          </cell>
          <cell r="L2169">
            <v>3</v>
          </cell>
          <cell r="M2169" t="b">
            <v>0</v>
          </cell>
          <cell r="N2169" t="str">
            <v>publishing/fiction</v>
          </cell>
          <cell r="O2169">
            <v>2</v>
          </cell>
          <cell r="P2169">
            <v>19</v>
          </cell>
        </row>
        <row r="2170">
          <cell r="B2170" t="str">
            <v>The Second Renaissance</v>
          </cell>
          <cell r="C2170" t="str">
            <v>Coming soon, a new science fiction novel about human evolution and sorcery. In the near future, you are either forced to adapt or die</v>
          </cell>
          <cell r="D2170">
            <v>2000</v>
          </cell>
          <cell r="E2170">
            <v>5</v>
          </cell>
          <cell r="F2170" t="str">
            <v>failed</v>
          </cell>
          <cell r="G2170" t="str">
            <v>US</v>
          </cell>
          <cell r="H2170" t="str">
            <v>USD</v>
          </cell>
          <cell r="I2170">
            <v>1470355833</v>
          </cell>
          <cell r="J2170">
            <v>1465171833</v>
          </cell>
          <cell r="K2170" t="b">
            <v>0</v>
          </cell>
          <cell r="L2170">
            <v>1</v>
          </cell>
          <cell r="M2170" t="b">
            <v>0</v>
          </cell>
          <cell r="N2170" t="str">
            <v>publishing/fiction</v>
          </cell>
          <cell r="O2170">
            <v>0</v>
          </cell>
          <cell r="P2170">
            <v>5</v>
          </cell>
        </row>
        <row r="2171">
          <cell r="B2171" t="str">
            <v>Tarnish: A Fantasy Novel by J. D. Brink</v>
          </cell>
          <cell r="C2171" t="str">
            <v>A young hero, sword play, epic tales, swamp monsters, a gang of thieves, and romance and betrayal. Forging your own destiny ain't easy.</v>
          </cell>
          <cell r="D2171">
            <v>2800</v>
          </cell>
          <cell r="E2171">
            <v>701</v>
          </cell>
          <cell r="F2171" t="str">
            <v>failed</v>
          </cell>
          <cell r="G2171" t="str">
            <v>US</v>
          </cell>
          <cell r="H2171" t="str">
            <v>USD</v>
          </cell>
          <cell r="I2171">
            <v>1367444557</v>
          </cell>
          <cell r="J2171">
            <v>1364852557</v>
          </cell>
          <cell r="K2171" t="b">
            <v>0</v>
          </cell>
          <cell r="L2171">
            <v>15</v>
          </cell>
          <cell r="M2171" t="b">
            <v>0</v>
          </cell>
          <cell r="N2171" t="str">
            <v>publishing/fiction</v>
          </cell>
          <cell r="O2171">
            <v>25</v>
          </cell>
          <cell r="P2171">
            <v>46.73</v>
          </cell>
        </row>
        <row r="2172">
          <cell r="B2172" t="str">
            <v>Mrs. Brown and Her Lost Puppy.</v>
          </cell>
          <cell r="C2172" t="str">
            <v>Help me publish my 1st children's book as an aspiring author!</v>
          </cell>
          <cell r="D2172">
            <v>8000</v>
          </cell>
          <cell r="E2172">
            <v>35</v>
          </cell>
          <cell r="F2172" t="str">
            <v>failed</v>
          </cell>
          <cell r="G2172" t="str">
            <v>US</v>
          </cell>
          <cell r="H2172" t="str">
            <v>USD</v>
          </cell>
          <cell r="I2172">
            <v>1413770820</v>
          </cell>
          <cell r="J2172">
            <v>1412005602</v>
          </cell>
          <cell r="K2172" t="b">
            <v>0</v>
          </cell>
          <cell r="L2172">
            <v>4</v>
          </cell>
          <cell r="M2172" t="b">
            <v>0</v>
          </cell>
          <cell r="N2172" t="str">
            <v>publishing/children's books</v>
          </cell>
          <cell r="O2172">
            <v>0</v>
          </cell>
          <cell r="P2172">
            <v>8.75</v>
          </cell>
        </row>
        <row r="2173">
          <cell r="B2173" t="str">
            <v>What a Zoo!</v>
          </cell>
          <cell r="C2173" t="str">
            <v>The pachyderms at the Denver Zoo are moving. Follow along on the convoluted journey to their new home.</v>
          </cell>
          <cell r="D2173">
            <v>2500</v>
          </cell>
          <cell r="E2173">
            <v>731</v>
          </cell>
          <cell r="F2173" t="str">
            <v>failed</v>
          </cell>
          <cell r="G2173" t="str">
            <v>US</v>
          </cell>
          <cell r="H2173" t="str">
            <v>USD</v>
          </cell>
          <cell r="I2173">
            <v>1337102187</v>
          </cell>
          <cell r="J2173">
            <v>1335892587</v>
          </cell>
          <cell r="K2173" t="b">
            <v>0</v>
          </cell>
          <cell r="L2173">
            <v>18</v>
          </cell>
          <cell r="M2173" t="b">
            <v>0</v>
          </cell>
          <cell r="N2173" t="str">
            <v>publishing/children's books</v>
          </cell>
          <cell r="O2173">
            <v>29</v>
          </cell>
          <cell r="P2173">
            <v>40.61</v>
          </cell>
        </row>
        <row r="2174">
          <cell r="B2174" t="str">
            <v>St. Nick Jr</v>
          </cell>
          <cell r="C2174" t="str">
            <v>One Christmas every child was naughty, and Santa's son 
St. Nick Jr sacrifices all his gifts over his whole life, for the children</v>
          </cell>
          <cell r="D2174">
            <v>5999</v>
          </cell>
          <cell r="E2174">
            <v>0</v>
          </cell>
          <cell r="F2174" t="str">
            <v>failed</v>
          </cell>
          <cell r="G2174" t="str">
            <v>US</v>
          </cell>
          <cell r="H2174" t="str">
            <v>USD</v>
          </cell>
          <cell r="I2174">
            <v>1476863607</v>
          </cell>
          <cell r="J2174">
            <v>1474271607</v>
          </cell>
          <cell r="K2174" t="b">
            <v>0</v>
          </cell>
          <cell r="L2174">
            <v>0</v>
          </cell>
          <cell r="M2174" t="b">
            <v>0</v>
          </cell>
          <cell r="N2174" t="str">
            <v>publishing/children's books</v>
          </cell>
          <cell r="O2174">
            <v>0</v>
          </cell>
          <cell r="P2174">
            <v>0</v>
          </cell>
        </row>
        <row r="2175">
          <cell r="B2175" t="str">
            <v>Honey Bees Children's Book: How to Save Our Food</v>
          </cell>
          <cell r="C2175" t="str">
            <v>A fun &amp; exciting story to educate kids and their parents about the importance of honeybees &amp; the easy &amp; fun ways we can help the world.</v>
          </cell>
          <cell r="D2175">
            <v>16000</v>
          </cell>
          <cell r="E2175">
            <v>835</v>
          </cell>
          <cell r="F2175" t="str">
            <v>failed</v>
          </cell>
          <cell r="G2175" t="str">
            <v>US</v>
          </cell>
          <cell r="H2175" t="str">
            <v>USD</v>
          </cell>
          <cell r="I2175">
            <v>1330478998</v>
          </cell>
          <cell r="J2175">
            <v>1327886998</v>
          </cell>
          <cell r="K2175" t="b">
            <v>0</v>
          </cell>
          <cell r="L2175">
            <v>22</v>
          </cell>
          <cell r="M2175" t="b">
            <v>0</v>
          </cell>
          <cell r="N2175" t="str">
            <v>publishing/children's books</v>
          </cell>
          <cell r="O2175">
            <v>5</v>
          </cell>
          <cell r="P2175">
            <v>37.950000000000003</v>
          </cell>
        </row>
        <row r="2176">
          <cell r="B2176" t="str">
            <v>SERENDIPITY'S Pumpkin Pie Surprise</v>
          </cell>
          <cell r="C2176" t="str">
            <v>A spunky little girl, driven by a love of pumpkin pie, overcomes her fears and serendipitiously discovers what she'll be for Halloween</v>
          </cell>
          <cell r="D2176">
            <v>8000</v>
          </cell>
          <cell r="E2176">
            <v>1751</v>
          </cell>
          <cell r="F2176" t="str">
            <v>failed</v>
          </cell>
          <cell r="G2176" t="str">
            <v>US</v>
          </cell>
          <cell r="H2176" t="str">
            <v>USD</v>
          </cell>
          <cell r="I2176">
            <v>1342309368</v>
          </cell>
          <cell r="J2176">
            <v>1337125368</v>
          </cell>
          <cell r="K2176" t="b">
            <v>0</v>
          </cell>
          <cell r="L2176">
            <v>49</v>
          </cell>
          <cell r="M2176" t="b">
            <v>0</v>
          </cell>
          <cell r="N2176" t="str">
            <v>publishing/children's books</v>
          </cell>
          <cell r="O2176">
            <v>22</v>
          </cell>
          <cell r="P2176">
            <v>35.729999999999997</v>
          </cell>
        </row>
        <row r="2177">
          <cell r="B2177" t="str">
            <v>How many marbles do YOU have?</v>
          </cell>
          <cell r="C2177" t="str">
            <v>An easy fun way for children to understand the physical limitations of someone with CFIDS and Fibromyalgia using marbles and a jar.</v>
          </cell>
          <cell r="D2177">
            <v>3000</v>
          </cell>
          <cell r="E2177">
            <v>801</v>
          </cell>
          <cell r="F2177" t="str">
            <v>failed</v>
          </cell>
          <cell r="G2177" t="str">
            <v>US</v>
          </cell>
          <cell r="H2177" t="str">
            <v>USD</v>
          </cell>
          <cell r="I2177">
            <v>1409337911</v>
          </cell>
          <cell r="J2177">
            <v>1406745911</v>
          </cell>
          <cell r="K2177" t="b">
            <v>0</v>
          </cell>
          <cell r="L2177">
            <v>19</v>
          </cell>
          <cell r="M2177" t="b">
            <v>0</v>
          </cell>
          <cell r="N2177" t="str">
            <v>publishing/children's books</v>
          </cell>
          <cell r="O2177">
            <v>27</v>
          </cell>
          <cell r="P2177">
            <v>42.16</v>
          </cell>
        </row>
        <row r="2178">
          <cell r="B2178" t="str">
            <v>Magic, Giggles and Love  A collection of children's poetry</v>
          </cell>
          <cell r="C2178" t="str">
            <v>A collection of childrens poems written to educate, inspire and create quality time with parents. Beautifully illustrated, 44 pp.</v>
          </cell>
          <cell r="D2178">
            <v>500</v>
          </cell>
          <cell r="E2178">
            <v>140</v>
          </cell>
          <cell r="F2178" t="str">
            <v>failed</v>
          </cell>
          <cell r="G2178" t="str">
            <v>US</v>
          </cell>
          <cell r="H2178" t="str">
            <v>USD</v>
          </cell>
          <cell r="I2178">
            <v>1339816200</v>
          </cell>
          <cell r="J2178">
            <v>1337095997</v>
          </cell>
          <cell r="K2178" t="b">
            <v>0</v>
          </cell>
          <cell r="L2178">
            <v>4</v>
          </cell>
          <cell r="M2178" t="b">
            <v>0</v>
          </cell>
          <cell r="N2178" t="str">
            <v>publishing/children's books</v>
          </cell>
          <cell r="O2178">
            <v>28</v>
          </cell>
          <cell r="P2178">
            <v>35</v>
          </cell>
        </row>
        <row r="2179">
          <cell r="B2179" t="str">
            <v>Native American Language Book for Children</v>
          </cell>
          <cell r="C2179" t="str">
            <v>Interactive Book with Audio to learn the Ojibwe Language for Children.  Website, Ebook and more!</v>
          </cell>
          <cell r="D2179">
            <v>5000</v>
          </cell>
          <cell r="E2179">
            <v>53</v>
          </cell>
          <cell r="F2179" t="str">
            <v>failed</v>
          </cell>
          <cell r="G2179" t="str">
            <v>US</v>
          </cell>
          <cell r="H2179" t="str">
            <v>USD</v>
          </cell>
          <cell r="I2179">
            <v>1472835802</v>
          </cell>
          <cell r="J2179">
            <v>1470243802</v>
          </cell>
          <cell r="K2179" t="b">
            <v>0</v>
          </cell>
          <cell r="L2179">
            <v>4</v>
          </cell>
          <cell r="M2179" t="b">
            <v>0</v>
          </cell>
          <cell r="N2179" t="str">
            <v>publishing/children's books</v>
          </cell>
          <cell r="O2179">
            <v>1</v>
          </cell>
          <cell r="P2179">
            <v>13.25</v>
          </cell>
        </row>
        <row r="2180">
          <cell r="B2180" t="str">
            <v>A Tree is a Tree, no matter what you see.  CHILDREN'S BOOK</v>
          </cell>
          <cell r="C2180" t="str">
            <v>Self-publishing my children's book.</v>
          </cell>
          <cell r="D2180">
            <v>10000</v>
          </cell>
          <cell r="E2180">
            <v>110</v>
          </cell>
          <cell r="F2180" t="str">
            <v>failed</v>
          </cell>
          <cell r="G2180" t="str">
            <v>US</v>
          </cell>
          <cell r="H2180" t="str">
            <v>USD</v>
          </cell>
          <cell r="I2180">
            <v>1428171037</v>
          </cell>
          <cell r="J2180">
            <v>1425582637</v>
          </cell>
          <cell r="K2180" t="b">
            <v>0</v>
          </cell>
          <cell r="L2180">
            <v>2</v>
          </cell>
          <cell r="M2180" t="b">
            <v>0</v>
          </cell>
          <cell r="N2180" t="str">
            <v>publishing/children's books</v>
          </cell>
          <cell r="O2180">
            <v>1</v>
          </cell>
          <cell r="P2180">
            <v>55</v>
          </cell>
        </row>
        <row r="2181">
          <cell r="B2181" t="str">
            <v>My Child, My Blessing</v>
          </cell>
          <cell r="C2181" t="str">
            <v>This is a journal where parents daily write something positive about their child.  Places for pictures, too.</v>
          </cell>
          <cell r="D2181">
            <v>1999</v>
          </cell>
          <cell r="E2181">
            <v>0</v>
          </cell>
          <cell r="F2181" t="str">
            <v>failed</v>
          </cell>
          <cell r="G2181" t="str">
            <v>US</v>
          </cell>
          <cell r="H2181" t="str">
            <v>USD</v>
          </cell>
          <cell r="I2181">
            <v>1341086400</v>
          </cell>
          <cell r="J2181">
            <v>1340055345</v>
          </cell>
          <cell r="K2181" t="b">
            <v>0</v>
          </cell>
          <cell r="L2181">
            <v>0</v>
          </cell>
          <cell r="M2181" t="b">
            <v>0</v>
          </cell>
          <cell r="N2181" t="str">
            <v>publishing/children's books</v>
          </cell>
          <cell r="O2181">
            <v>0</v>
          </cell>
          <cell r="P2181">
            <v>0</v>
          </cell>
        </row>
        <row r="2182">
          <cell r="B2182" t="str">
            <v>"DADDY WHAT'S A DIVORCE?" CHILDREN"S BOOK</v>
          </cell>
          <cell r="C2182" t="str">
            <v>"Daddy what's a divorce?" A child gains insight and wisdom to the miracles of GOD and helps a family reunite; in " GRACE SAVES THE DAY"</v>
          </cell>
          <cell r="D2182">
            <v>3274</v>
          </cell>
          <cell r="E2182">
            <v>0</v>
          </cell>
          <cell r="F2182" t="str">
            <v>failed</v>
          </cell>
          <cell r="G2182" t="str">
            <v>US</v>
          </cell>
          <cell r="H2182" t="str">
            <v>USD</v>
          </cell>
          <cell r="I2182">
            <v>1403039842</v>
          </cell>
          <cell r="J2182">
            <v>1397855842</v>
          </cell>
          <cell r="K2182" t="b">
            <v>0</v>
          </cell>
          <cell r="L2182">
            <v>0</v>
          </cell>
          <cell r="M2182" t="b">
            <v>0</v>
          </cell>
          <cell r="N2182" t="str">
            <v>publishing/children's books</v>
          </cell>
          <cell r="O2182">
            <v>0</v>
          </cell>
          <cell r="P2182">
            <v>0</v>
          </cell>
        </row>
        <row r="2183">
          <cell r="B2183" t="str">
            <v>An Ordinary Toad's Extraordinary Night!</v>
          </cell>
          <cell r="C2183" t="str">
            <v>Andrew wonders if his life would be more exciting if he'd been hatched a frog. Shiny and green just seems more exciting to him. Until..</v>
          </cell>
          <cell r="D2183">
            <v>4800</v>
          </cell>
          <cell r="E2183">
            <v>550</v>
          </cell>
          <cell r="F2183" t="str">
            <v>failed</v>
          </cell>
          <cell r="G2183" t="str">
            <v>US</v>
          </cell>
          <cell r="H2183" t="str">
            <v>USD</v>
          </cell>
          <cell r="I2183">
            <v>1324232504</v>
          </cell>
          <cell r="J2183">
            <v>1320776504</v>
          </cell>
          <cell r="K2183" t="b">
            <v>0</v>
          </cell>
          <cell r="L2183">
            <v>14</v>
          </cell>
          <cell r="M2183" t="b">
            <v>0</v>
          </cell>
          <cell r="N2183" t="str">
            <v>publishing/children's books</v>
          </cell>
          <cell r="O2183">
            <v>11</v>
          </cell>
          <cell r="P2183">
            <v>39.29</v>
          </cell>
        </row>
        <row r="2184">
          <cell r="B2184" t="str">
            <v>Dust Bunnies &amp; the Carpet Rat publishing push</v>
          </cell>
          <cell r="C2184" t="str">
            <v>Written by my daughter and myself, illustrated by Jack Wiens. Everything is complete except for publishing.</v>
          </cell>
          <cell r="D2184">
            <v>2000</v>
          </cell>
          <cell r="E2184">
            <v>380</v>
          </cell>
          <cell r="F2184" t="str">
            <v>failed</v>
          </cell>
          <cell r="G2184" t="str">
            <v>US</v>
          </cell>
          <cell r="H2184" t="str">
            <v>USD</v>
          </cell>
          <cell r="I2184">
            <v>1346017023</v>
          </cell>
          <cell r="J2184">
            <v>1343425023</v>
          </cell>
          <cell r="K2184" t="b">
            <v>0</v>
          </cell>
          <cell r="L2184">
            <v>8</v>
          </cell>
          <cell r="M2184" t="b">
            <v>0</v>
          </cell>
          <cell r="N2184" t="str">
            <v>publishing/children's books</v>
          </cell>
          <cell r="O2184">
            <v>19</v>
          </cell>
          <cell r="P2184">
            <v>47.5</v>
          </cell>
        </row>
        <row r="2185">
          <cell r="B2185" t="str">
            <v>From here...to there!</v>
          </cell>
          <cell r="C2185" t="str">
            <v>I have been a writer all my life. But until recently never a parent. I want to write a children book for my children, and yours!</v>
          </cell>
          <cell r="D2185">
            <v>10000</v>
          </cell>
          <cell r="E2185">
            <v>0</v>
          </cell>
          <cell r="F2185" t="str">
            <v>failed</v>
          </cell>
          <cell r="G2185" t="str">
            <v>US</v>
          </cell>
          <cell r="H2185" t="str">
            <v>USD</v>
          </cell>
          <cell r="I2185">
            <v>1410448551</v>
          </cell>
          <cell r="J2185">
            <v>1407856551</v>
          </cell>
          <cell r="K2185" t="b">
            <v>0</v>
          </cell>
          <cell r="L2185">
            <v>0</v>
          </cell>
          <cell r="M2185" t="b">
            <v>0</v>
          </cell>
          <cell r="N2185" t="str">
            <v>publishing/children's books</v>
          </cell>
          <cell r="O2185">
            <v>0</v>
          </cell>
          <cell r="P2185">
            <v>0</v>
          </cell>
        </row>
        <row r="2186">
          <cell r="B2186" t="str">
            <v>Children's book app: "The story of Setanta"</v>
          </cell>
          <cell r="C2186" t="str">
            <v>Colourful and imaginative book app for children, will be relished especially by those with Irish roots.</v>
          </cell>
          <cell r="D2186">
            <v>500</v>
          </cell>
          <cell r="E2186">
            <v>260</v>
          </cell>
          <cell r="F2186" t="str">
            <v>failed</v>
          </cell>
          <cell r="G2186" t="str">
            <v>IE</v>
          </cell>
          <cell r="H2186" t="str">
            <v>EUR</v>
          </cell>
          <cell r="I2186">
            <v>1428519527</v>
          </cell>
          <cell r="J2186">
            <v>1425927527</v>
          </cell>
          <cell r="K2186" t="b">
            <v>0</v>
          </cell>
          <cell r="L2186">
            <v>15</v>
          </cell>
          <cell r="M2186" t="b">
            <v>0</v>
          </cell>
          <cell r="N2186" t="str">
            <v>publishing/children's books</v>
          </cell>
          <cell r="O2186">
            <v>52</v>
          </cell>
          <cell r="P2186">
            <v>17.329999999999998</v>
          </cell>
        </row>
        <row r="2187">
          <cell r="B2187" t="str">
            <v>The Most Basic of Truths</v>
          </cell>
          <cell r="C2187" t="str">
            <v>We all pray to the same God no matter what name we might refer to Him as.  Our children deserve to know this basic truth.</v>
          </cell>
          <cell r="D2187">
            <v>10000</v>
          </cell>
          <cell r="E2187">
            <v>1048</v>
          </cell>
          <cell r="F2187" t="str">
            <v>failed</v>
          </cell>
          <cell r="G2187" t="str">
            <v>US</v>
          </cell>
          <cell r="H2187" t="str">
            <v>USD</v>
          </cell>
          <cell r="I2187">
            <v>1389476201</v>
          </cell>
          <cell r="J2187">
            <v>1386884201</v>
          </cell>
          <cell r="K2187" t="b">
            <v>0</v>
          </cell>
          <cell r="L2187">
            <v>33</v>
          </cell>
          <cell r="M2187" t="b">
            <v>0</v>
          </cell>
          <cell r="N2187" t="str">
            <v>publishing/children's books</v>
          </cell>
          <cell r="O2187">
            <v>10</v>
          </cell>
          <cell r="P2187">
            <v>31.76</v>
          </cell>
        </row>
        <row r="2188">
          <cell r="B2188" t="str">
            <v>C is for Crooked</v>
          </cell>
          <cell r="C2188" t="str">
            <v>A children's letter book that Lampoons Hillary Clinton</v>
          </cell>
          <cell r="D2188">
            <v>1500</v>
          </cell>
          <cell r="E2188">
            <v>10</v>
          </cell>
          <cell r="F2188" t="str">
            <v>failed</v>
          </cell>
          <cell r="G2188" t="str">
            <v>US</v>
          </cell>
          <cell r="H2188" t="str">
            <v>USD</v>
          </cell>
          <cell r="I2188">
            <v>1470498332</v>
          </cell>
          <cell r="J2188">
            <v>1469202332</v>
          </cell>
          <cell r="K2188" t="b">
            <v>0</v>
          </cell>
          <cell r="L2188">
            <v>2</v>
          </cell>
          <cell r="M2188" t="b">
            <v>0</v>
          </cell>
          <cell r="N2188" t="str">
            <v>publishing/children's books</v>
          </cell>
          <cell r="O2188">
            <v>1</v>
          </cell>
          <cell r="P2188">
            <v>5</v>
          </cell>
        </row>
        <row r="2189">
          <cell r="B2189" t="str">
            <v>Printing Soraya Yvette's Children's books</v>
          </cell>
          <cell r="C2189" t="str">
            <v>Water Bomb Fight, Swooped &amp; Moon You Are Unique by Soraya Yvette are Christ centred Aussie outdoor fun adventure books for tween/teens</v>
          </cell>
          <cell r="D2189">
            <v>2000</v>
          </cell>
          <cell r="E2189">
            <v>234</v>
          </cell>
          <cell r="F2189" t="str">
            <v>failed</v>
          </cell>
          <cell r="G2189" t="str">
            <v>AU</v>
          </cell>
          <cell r="H2189" t="str">
            <v>AUD</v>
          </cell>
          <cell r="I2189">
            <v>1476095783</v>
          </cell>
          <cell r="J2189">
            <v>1474886183</v>
          </cell>
          <cell r="K2189" t="b">
            <v>0</v>
          </cell>
          <cell r="L2189">
            <v>6</v>
          </cell>
          <cell r="M2189" t="b">
            <v>0</v>
          </cell>
          <cell r="N2189" t="str">
            <v>publishing/children's books</v>
          </cell>
          <cell r="O2189">
            <v>12</v>
          </cell>
          <cell r="P2189">
            <v>39</v>
          </cell>
        </row>
        <row r="2190">
          <cell r="B2190" t="str">
            <v>Bunyip Magic - Epic kids Adventures of the Mythical Bunyip!</v>
          </cell>
          <cell r="C2190" t="str">
            <v>READY TO PRINT. A fun 38 page full color, hand illustrated children's book based on Australian animals and Indigenous Legends.</v>
          </cell>
          <cell r="D2190">
            <v>1000</v>
          </cell>
          <cell r="E2190">
            <v>105</v>
          </cell>
          <cell r="F2190" t="str">
            <v>failed</v>
          </cell>
          <cell r="G2190" t="str">
            <v>AU</v>
          </cell>
          <cell r="H2190" t="str">
            <v>AUD</v>
          </cell>
          <cell r="I2190">
            <v>1468658866</v>
          </cell>
          <cell r="J2190">
            <v>1464943666</v>
          </cell>
          <cell r="K2190" t="b">
            <v>0</v>
          </cell>
          <cell r="L2190">
            <v>2</v>
          </cell>
          <cell r="M2190" t="b">
            <v>0</v>
          </cell>
          <cell r="N2190" t="str">
            <v>publishing/children's books</v>
          </cell>
          <cell r="O2190">
            <v>11</v>
          </cell>
          <cell r="P2190">
            <v>52.5</v>
          </cell>
        </row>
        <row r="2191">
          <cell r="B2191" t="str">
            <v>BOSLEY BEATS THE BURGLARS - A Lovable Children's Adventure</v>
          </cell>
          <cell r="C2191" t="str">
            <v>A fantastic Doggie Adventure filled with laughter, tears and heroics. Lets get a fresh New Edition of Bosley published for all to enjoy</v>
          </cell>
          <cell r="D2191">
            <v>5000</v>
          </cell>
          <cell r="E2191">
            <v>0</v>
          </cell>
          <cell r="F2191" t="str">
            <v>failed</v>
          </cell>
          <cell r="G2191" t="str">
            <v>GB</v>
          </cell>
          <cell r="H2191" t="str">
            <v>GBP</v>
          </cell>
          <cell r="I2191">
            <v>1371726258</v>
          </cell>
          <cell r="J2191">
            <v>1369134258</v>
          </cell>
          <cell r="K2191" t="b">
            <v>0</v>
          </cell>
          <cell r="L2191">
            <v>0</v>
          </cell>
          <cell r="M2191" t="b">
            <v>0</v>
          </cell>
          <cell r="N2191" t="str">
            <v>publishing/children's books</v>
          </cell>
          <cell r="O2191">
            <v>0</v>
          </cell>
          <cell r="P2191">
            <v>0</v>
          </cell>
        </row>
        <row r="2192">
          <cell r="B2192" t="str">
            <v>Learn U.S. Geography: Dreaming my way across The U.S.</v>
          </cell>
          <cell r="C2192" t="str">
            <v>Help me give away 500 copies of my picture book so more kids will know US geography!</v>
          </cell>
          <cell r="D2192">
            <v>5000</v>
          </cell>
          <cell r="E2192">
            <v>36</v>
          </cell>
          <cell r="F2192" t="str">
            <v>failed</v>
          </cell>
          <cell r="G2192" t="str">
            <v>US</v>
          </cell>
          <cell r="H2192" t="str">
            <v>USD</v>
          </cell>
          <cell r="I2192">
            <v>1357176693</v>
          </cell>
          <cell r="J2192">
            <v>1354584693</v>
          </cell>
          <cell r="K2192" t="b">
            <v>0</v>
          </cell>
          <cell r="L2192">
            <v>4</v>
          </cell>
          <cell r="M2192" t="b">
            <v>0</v>
          </cell>
          <cell r="N2192" t="str">
            <v>publishing/children's books</v>
          </cell>
          <cell r="O2192">
            <v>1</v>
          </cell>
          <cell r="P2192">
            <v>9</v>
          </cell>
        </row>
        <row r="2193">
          <cell r="B2193" t="str">
            <v>How to Create Your Own Magic World. Toy-making guide.</v>
          </cell>
          <cell r="C2193" t="str">
            <v>How-to book of toys and games constructed from materials found in nature, recyclable and easily available.</v>
          </cell>
          <cell r="D2193">
            <v>3250</v>
          </cell>
          <cell r="E2193">
            <v>25</v>
          </cell>
          <cell r="F2193" t="str">
            <v>failed</v>
          </cell>
          <cell r="G2193" t="str">
            <v>US</v>
          </cell>
          <cell r="H2193" t="str">
            <v>USD</v>
          </cell>
          <cell r="I2193">
            <v>1332114795</v>
          </cell>
          <cell r="J2193">
            <v>1326934395</v>
          </cell>
          <cell r="K2193" t="b">
            <v>0</v>
          </cell>
          <cell r="L2193">
            <v>1</v>
          </cell>
          <cell r="M2193" t="b">
            <v>0</v>
          </cell>
          <cell r="N2193" t="str">
            <v>publishing/children's books</v>
          </cell>
          <cell r="O2193">
            <v>1</v>
          </cell>
          <cell r="P2193">
            <v>25</v>
          </cell>
        </row>
        <row r="2194">
          <cell r="B2194" t="str">
            <v>My Christmas Star</v>
          </cell>
          <cell r="C2194" t="str">
            <v>How Santa finds childrens homes without getting lost by following certain stars.</v>
          </cell>
          <cell r="D2194">
            <v>39400</v>
          </cell>
          <cell r="E2194">
            <v>90</v>
          </cell>
          <cell r="F2194" t="str">
            <v>failed</v>
          </cell>
          <cell r="G2194" t="str">
            <v>US</v>
          </cell>
          <cell r="H2194" t="str">
            <v>USD</v>
          </cell>
          <cell r="I2194">
            <v>1369403684</v>
          </cell>
          <cell r="J2194">
            <v>1365515684</v>
          </cell>
          <cell r="K2194" t="b">
            <v>0</v>
          </cell>
          <cell r="L2194">
            <v>3</v>
          </cell>
          <cell r="M2194" t="b">
            <v>0</v>
          </cell>
          <cell r="N2194" t="str">
            <v>publishing/children's books</v>
          </cell>
          <cell r="O2194">
            <v>0</v>
          </cell>
          <cell r="P2194">
            <v>30</v>
          </cell>
        </row>
        <row r="2195">
          <cell r="B2195" t="str">
            <v>A Growing Adventure</v>
          </cell>
          <cell r="C2195" t="str">
            <v>My Budding Bears are four teddy bears living in an enchanted garden sharing friendship, tea parties and delightful adventures.</v>
          </cell>
          <cell r="D2195">
            <v>4000</v>
          </cell>
          <cell r="E2195">
            <v>45</v>
          </cell>
          <cell r="F2195" t="str">
            <v>failed</v>
          </cell>
          <cell r="G2195" t="str">
            <v>US</v>
          </cell>
          <cell r="H2195" t="str">
            <v>USD</v>
          </cell>
          <cell r="I2195">
            <v>1338404400</v>
          </cell>
          <cell r="J2195">
            <v>1335855631</v>
          </cell>
          <cell r="K2195" t="b">
            <v>0</v>
          </cell>
          <cell r="L2195">
            <v>4</v>
          </cell>
          <cell r="M2195" t="b">
            <v>0</v>
          </cell>
          <cell r="N2195" t="str">
            <v>publishing/children's books</v>
          </cell>
          <cell r="O2195">
            <v>1</v>
          </cell>
          <cell r="P2195">
            <v>11.25</v>
          </cell>
        </row>
        <row r="2196">
          <cell r="B2196" t="str">
            <v>A Story Book For Kids: Technology and Everyday Life</v>
          </cell>
          <cell r="C2196" t="str">
            <v>I am writing an illustrated book for children ages 3 to 7 that meshes technology in everyday life stories.</v>
          </cell>
          <cell r="D2196">
            <v>4000</v>
          </cell>
          <cell r="E2196">
            <v>0</v>
          </cell>
          <cell r="F2196" t="str">
            <v>failed</v>
          </cell>
          <cell r="G2196" t="str">
            <v>US</v>
          </cell>
          <cell r="H2196" t="str">
            <v>USD</v>
          </cell>
          <cell r="I2196">
            <v>1351432428</v>
          </cell>
          <cell r="J2196">
            <v>1350050028</v>
          </cell>
          <cell r="K2196" t="b">
            <v>0</v>
          </cell>
          <cell r="L2196">
            <v>0</v>
          </cell>
          <cell r="M2196" t="b">
            <v>0</v>
          </cell>
          <cell r="N2196" t="str">
            <v>publishing/children's books</v>
          </cell>
          <cell r="O2196">
            <v>0</v>
          </cell>
          <cell r="P2196">
            <v>0</v>
          </cell>
        </row>
        <row r="2197">
          <cell r="B2197" t="str">
            <v>Jambie</v>
          </cell>
          <cell r="C2197" t="str">
            <v>Jambie is a children's book geared towards kids ages 4-9 years of age. This book teaches young children about making wise decisions.</v>
          </cell>
          <cell r="D2197">
            <v>5000</v>
          </cell>
          <cell r="E2197">
            <v>100</v>
          </cell>
          <cell r="F2197" t="str">
            <v>failed</v>
          </cell>
          <cell r="G2197" t="str">
            <v>US</v>
          </cell>
          <cell r="H2197" t="str">
            <v>USD</v>
          </cell>
          <cell r="I2197">
            <v>1313078518</v>
          </cell>
          <cell r="J2197">
            <v>1310486518</v>
          </cell>
          <cell r="K2197" t="b">
            <v>0</v>
          </cell>
          <cell r="L2197">
            <v>4</v>
          </cell>
          <cell r="M2197" t="b">
            <v>0</v>
          </cell>
          <cell r="N2197" t="str">
            <v>publishing/children's books</v>
          </cell>
          <cell r="O2197">
            <v>2</v>
          </cell>
          <cell r="P2197">
            <v>25</v>
          </cell>
        </row>
        <row r="2198">
          <cell r="B2198" t="str">
            <v>the Giant Turnip</v>
          </cell>
          <cell r="C2198" t="str">
            <v>An animated bedtime story with Dedka, Babka and the rest of the family working together on a BIG problem</v>
          </cell>
          <cell r="D2198">
            <v>4000</v>
          </cell>
          <cell r="E2198">
            <v>34</v>
          </cell>
          <cell r="F2198" t="str">
            <v>failed</v>
          </cell>
          <cell r="G2198" t="str">
            <v>CA</v>
          </cell>
          <cell r="H2198" t="str">
            <v>CAD</v>
          </cell>
          <cell r="I2198">
            <v>1439766050</v>
          </cell>
          <cell r="J2198">
            <v>1434582050</v>
          </cell>
          <cell r="K2198" t="b">
            <v>0</v>
          </cell>
          <cell r="L2198">
            <v>3</v>
          </cell>
          <cell r="M2198" t="b">
            <v>0</v>
          </cell>
          <cell r="N2198" t="str">
            <v>publishing/children's books</v>
          </cell>
          <cell r="O2198">
            <v>1</v>
          </cell>
          <cell r="P2198">
            <v>11.33</v>
          </cell>
        </row>
        <row r="2199">
          <cell r="B2199" t="str">
            <v>It's Okay To Wait</v>
          </cell>
          <cell r="C2199" t="str">
            <v>â€œItâ€™s Okay to Waitâ€ is the story of a father who sits down with his adolescent daughter to have â€œthe talkâ€ about sex.</v>
          </cell>
          <cell r="D2199">
            <v>7000</v>
          </cell>
          <cell r="E2199">
            <v>1002</v>
          </cell>
          <cell r="F2199" t="str">
            <v>failed</v>
          </cell>
          <cell r="G2199" t="str">
            <v>US</v>
          </cell>
          <cell r="H2199" t="str">
            <v>USD</v>
          </cell>
          <cell r="I2199">
            <v>1333028723</v>
          </cell>
          <cell r="J2199">
            <v>1330440323</v>
          </cell>
          <cell r="K2199" t="b">
            <v>0</v>
          </cell>
          <cell r="L2199">
            <v>34</v>
          </cell>
          <cell r="M2199" t="b">
            <v>0</v>
          </cell>
          <cell r="N2199" t="str">
            <v>publishing/children's books</v>
          </cell>
          <cell r="O2199">
            <v>14</v>
          </cell>
          <cell r="P2199">
            <v>29.47</v>
          </cell>
        </row>
        <row r="2200">
          <cell r="B2200" t="str">
            <v>Raph the Ninja Giraffe</v>
          </cell>
          <cell r="C2200" t="str">
            <v>Raph the Ninja Giraffe is a project that is my 5 year old sons idea, &amp; I am working with him to bring his idea to life.</v>
          </cell>
          <cell r="D2200">
            <v>800</v>
          </cell>
          <cell r="E2200">
            <v>2</v>
          </cell>
          <cell r="F2200" t="str">
            <v>failed</v>
          </cell>
          <cell r="G2200" t="str">
            <v>GB</v>
          </cell>
          <cell r="H2200" t="str">
            <v>GBP</v>
          </cell>
          <cell r="I2200">
            <v>1401997790</v>
          </cell>
          <cell r="J2200">
            <v>1397677790</v>
          </cell>
          <cell r="K2200" t="b">
            <v>0</v>
          </cell>
          <cell r="L2200">
            <v>2</v>
          </cell>
          <cell r="M2200" t="b">
            <v>0</v>
          </cell>
          <cell r="N2200" t="str">
            <v>publishing/children's books</v>
          </cell>
          <cell r="O2200">
            <v>0</v>
          </cell>
          <cell r="P2200">
            <v>1</v>
          </cell>
        </row>
        <row r="2201">
          <cell r="B2201" t="str">
            <v>The Story Of Circle And Square</v>
          </cell>
          <cell r="C2201" t="str">
            <v>A story about two friends who part ways because they are different, then reunite after learning they both are made of atoms.</v>
          </cell>
          <cell r="D2201">
            <v>20000</v>
          </cell>
          <cell r="E2201">
            <v>2082.25</v>
          </cell>
          <cell r="F2201" t="str">
            <v>failed</v>
          </cell>
          <cell r="G2201" t="str">
            <v>US</v>
          </cell>
          <cell r="H2201" t="str">
            <v>USD</v>
          </cell>
          <cell r="I2201">
            <v>1395158130</v>
          </cell>
          <cell r="J2201">
            <v>1392569730</v>
          </cell>
          <cell r="K2201" t="b">
            <v>0</v>
          </cell>
          <cell r="L2201">
            <v>33</v>
          </cell>
          <cell r="M2201" t="b">
            <v>0</v>
          </cell>
          <cell r="N2201" t="str">
            <v>publishing/children's books</v>
          </cell>
          <cell r="O2201">
            <v>10</v>
          </cell>
          <cell r="P2201">
            <v>63.1</v>
          </cell>
        </row>
        <row r="2202">
          <cell r="B2202" t="str">
            <v>Hello Vermont (4 Seasons Children's Books)</v>
          </cell>
          <cell r="C2202" t="str">
            <v>Hello Vermont are books that demonstrate the 4 seasons. Subtitles: Soggy Spring, Sizzling Summer, Fabulous Fall &amp; Winter Wonderland.</v>
          </cell>
          <cell r="D2202">
            <v>19980</v>
          </cell>
          <cell r="E2202">
            <v>0</v>
          </cell>
          <cell r="F2202" t="str">
            <v>failed</v>
          </cell>
          <cell r="G2202" t="str">
            <v>US</v>
          </cell>
          <cell r="H2202" t="str">
            <v>USD</v>
          </cell>
          <cell r="I2202">
            <v>1359738000</v>
          </cell>
          <cell r="J2202">
            <v>1355489140</v>
          </cell>
          <cell r="K2202" t="b">
            <v>0</v>
          </cell>
          <cell r="L2202">
            <v>0</v>
          </cell>
          <cell r="M2202" t="b">
            <v>0</v>
          </cell>
          <cell r="N2202" t="str">
            <v>publishing/children's books</v>
          </cell>
          <cell r="O2202">
            <v>0</v>
          </cell>
          <cell r="P2202">
            <v>0</v>
          </cell>
        </row>
        <row r="2203">
          <cell r="B2203" t="str">
            <v>Why Won't This Kid Go To Sleep?!? Goodnight, Kaiden!</v>
          </cell>
          <cell r="C2203" t="str">
            <v>See the little boy in the photo? Doesn't he look angelic? Wouldn't you like to read his story? Take a look at this.......</v>
          </cell>
          <cell r="D2203">
            <v>8000</v>
          </cell>
          <cell r="E2203">
            <v>0</v>
          </cell>
          <cell r="F2203" t="str">
            <v>failed</v>
          </cell>
          <cell r="G2203" t="str">
            <v>US</v>
          </cell>
          <cell r="H2203" t="str">
            <v>USD</v>
          </cell>
          <cell r="I2203">
            <v>1381006294</v>
          </cell>
          <cell r="J2203">
            <v>1379710294</v>
          </cell>
          <cell r="K2203" t="b">
            <v>0</v>
          </cell>
          <cell r="L2203">
            <v>0</v>
          </cell>
          <cell r="M2203" t="b">
            <v>0</v>
          </cell>
          <cell r="N2203" t="str">
            <v>publishing/children's books</v>
          </cell>
          <cell r="O2203">
            <v>0</v>
          </cell>
          <cell r="P2203">
            <v>0</v>
          </cell>
        </row>
        <row r="2204">
          <cell r="B2204" t="str">
            <v>The Boat That Couldn't Float</v>
          </cell>
          <cell r="C2204" t="str">
            <v>Parents know the pain of rereading bad bedtime stories. I want to write stories that all ages will enjoy</v>
          </cell>
          <cell r="D2204">
            <v>530</v>
          </cell>
          <cell r="E2204">
            <v>1</v>
          </cell>
          <cell r="F2204" t="str">
            <v>failed</v>
          </cell>
          <cell r="G2204" t="str">
            <v>CA</v>
          </cell>
          <cell r="H2204" t="str">
            <v>CAD</v>
          </cell>
          <cell r="I2204">
            <v>1461530721</v>
          </cell>
          <cell r="J2204">
            <v>1460666721</v>
          </cell>
          <cell r="K2204" t="b">
            <v>0</v>
          </cell>
          <cell r="L2204">
            <v>1</v>
          </cell>
          <cell r="M2204" t="b">
            <v>0</v>
          </cell>
          <cell r="N2204" t="str">
            <v>publishing/children's books</v>
          </cell>
          <cell r="O2204">
            <v>0</v>
          </cell>
          <cell r="P2204">
            <v>1</v>
          </cell>
        </row>
        <row r="2205">
          <cell r="B2205" t="str">
            <v>Welcome to Jangala Tribal Warriors: Book One</v>
          </cell>
          <cell r="C2205" t="str">
            <v>Building the inner wealth of children builds stronger families, schools and communities. Peaceful and positive relationships flourish.</v>
          </cell>
          <cell r="D2205">
            <v>4000</v>
          </cell>
          <cell r="E2205">
            <v>570</v>
          </cell>
          <cell r="F2205" t="str">
            <v>failed</v>
          </cell>
          <cell r="G2205" t="str">
            <v>US</v>
          </cell>
          <cell r="H2205" t="str">
            <v>USD</v>
          </cell>
          <cell r="I2205">
            <v>1362711728</v>
          </cell>
          <cell r="J2205">
            <v>1360119728</v>
          </cell>
          <cell r="K2205" t="b">
            <v>0</v>
          </cell>
          <cell r="L2205">
            <v>13</v>
          </cell>
          <cell r="M2205" t="b">
            <v>0</v>
          </cell>
          <cell r="N2205" t="str">
            <v>publishing/children's books</v>
          </cell>
          <cell r="O2205">
            <v>14</v>
          </cell>
          <cell r="P2205">
            <v>43.85</v>
          </cell>
        </row>
        <row r="2206">
          <cell r="B2206" t="str">
            <v>Kids Radio Klassics and Kids Radio Theatre</v>
          </cell>
          <cell r="C2206" t="str">
            <v>Kids Radio Theatre is a radio show played on National Pubic Radio to teach children all about theatre every Sunday 20 states.</v>
          </cell>
          <cell r="D2206">
            <v>5000</v>
          </cell>
          <cell r="E2206">
            <v>150</v>
          </cell>
          <cell r="F2206" t="str">
            <v>failed</v>
          </cell>
          <cell r="G2206" t="str">
            <v>US</v>
          </cell>
          <cell r="H2206" t="str">
            <v>USD</v>
          </cell>
          <cell r="I2206">
            <v>1323994754</v>
          </cell>
          <cell r="J2206">
            <v>1321402754</v>
          </cell>
          <cell r="K2206" t="b">
            <v>0</v>
          </cell>
          <cell r="L2206">
            <v>2</v>
          </cell>
          <cell r="M2206" t="b">
            <v>0</v>
          </cell>
          <cell r="N2206" t="str">
            <v>publishing/children's books</v>
          </cell>
          <cell r="O2206">
            <v>3</v>
          </cell>
          <cell r="P2206">
            <v>75</v>
          </cell>
        </row>
        <row r="2207">
          <cell r="B2207" t="str">
            <v>Superheroes That Make Differences</v>
          </cell>
          <cell r="C2207" t="str">
            <v>A young girlâ€™s journey into a world of superheroesâ€”exploring love, compassion and acceptance with mystical creatures from far away.</v>
          </cell>
          <cell r="D2207">
            <v>21000</v>
          </cell>
          <cell r="E2207">
            <v>1655</v>
          </cell>
          <cell r="F2207" t="str">
            <v>failed</v>
          </cell>
          <cell r="G2207" t="str">
            <v>US</v>
          </cell>
          <cell r="H2207" t="str">
            <v>USD</v>
          </cell>
          <cell r="I2207">
            <v>1434092876</v>
          </cell>
          <cell r="J2207">
            <v>1431414476</v>
          </cell>
          <cell r="K2207" t="b">
            <v>0</v>
          </cell>
          <cell r="L2207">
            <v>36</v>
          </cell>
          <cell r="M2207" t="b">
            <v>0</v>
          </cell>
          <cell r="N2207" t="str">
            <v>publishing/children's books</v>
          </cell>
          <cell r="O2207">
            <v>8</v>
          </cell>
          <cell r="P2207">
            <v>45.97</v>
          </cell>
        </row>
        <row r="2208">
          <cell r="B2208" t="str">
            <v>Mystical Woods    Micheal learns a lesson.     (Thank-you)</v>
          </cell>
          <cell r="C2208" t="str">
            <v>Thisis a children's story.It teaches family values and about other animals in the forest.It teaches the value of friendship also.Thanks</v>
          </cell>
          <cell r="D2208">
            <v>3000</v>
          </cell>
          <cell r="E2208">
            <v>10</v>
          </cell>
          <cell r="F2208" t="str">
            <v>failed</v>
          </cell>
          <cell r="G2208" t="str">
            <v>US</v>
          </cell>
          <cell r="H2208" t="str">
            <v>USD</v>
          </cell>
          <cell r="I2208">
            <v>1437149004</v>
          </cell>
          <cell r="J2208">
            <v>1434557004</v>
          </cell>
          <cell r="K2208" t="b">
            <v>0</v>
          </cell>
          <cell r="L2208">
            <v>1</v>
          </cell>
          <cell r="M2208" t="b">
            <v>0</v>
          </cell>
          <cell r="N2208" t="str">
            <v>publishing/children's books</v>
          </cell>
          <cell r="O2208">
            <v>0</v>
          </cell>
          <cell r="P2208">
            <v>10</v>
          </cell>
        </row>
        <row r="2209">
          <cell r="B2209" t="str">
            <v>Mariah - A Children's Book with Included Doll Patterns</v>
          </cell>
          <cell r="C2209" t="str">
            <v>Mariah is an illustrated story of a girl and a tiny Mermaid.
Make  your own Mermaid Doll with the included knitting or sewing pattern!</v>
          </cell>
          <cell r="D2209">
            <v>5500</v>
          </cell>
          <cell r="E2209">
            <v>1405</v>
          </cell>
          <cell r="F2209" t="str">
            <v>failed</v>
          </cell>
          <cell r="G2209" t="str">
            <v>US</v>
          </cell>
          <cell r="H2209" t="str">
            <v>USD</v>
          </cell>
          <cell r="I2209">
            <v>1409009306</v>
          </cell>
          <cell r="J2209">
            <v>1406417306</v>
          </cell>
          <cell r="K2209" t="b">
            <v>0</v>
          </cell>
          <cell r="L2209">
            <v>15</v>
          </cell>
          <cell r="M2209" t="b">
            <v>0</v>
          </cell>
          <cell r="N2209" t="str">
            <v>publishing/children's books</v>
          </cell>
          <cell r="O2209">
            <v>26</v>
          </cell>
          <cell r="P2209">
            <v>93.67</v>
          </cell>
        </row>
        <row r="2210">
          <cell r="B2210" t="str">
            <v>Our Moon... A book on life for both parents and children.</v>
          </cell>
          <cell r="C2210" t="str">
            <v>Our Moon is a simple book based on a nightly tradition my mother and youngest son started while I was working away.</v>
          </cell>
          <cell r="D2210">
            <v>2500</v>
          </cell>
          <cell r="E2210">
            <v>53</v>
          </cell>
          <cell r="F2210" t="str">
            <v>failed</v>
          </cell>
          <cell r="G2210" t="str">
            <v>US</v>
          </cell>
          <cell r="H2210" t="str">
            <v>USD</v>
          </cell>
          <cell r="I2210">
            <v>1448204621</v>
          </cell>
          <cell r="J2210">
            <v>1445609021</v>
          </cell>
          <cell r="K2210" t="b">
            <v>0</v>
          </cell>
          <cell r="L2210">
            <v>1</v>
          </cell>
          <cell r="M2210" t="b">
            <v>0</v>
          </cell>
          <cell r="N2210" t="str">
            <v>publishing/children's books</v>
          </cell>
          <cell r="O2210">
            <v>2</v>
          </cell>
          <cell r="P2210">
            <v>53</v>
          </cell>
        </row>
        <row r="2211">
          <cell r="B2211" t="str">
            <v>Travel with baby</v>
          </cell>
          <cell r="C2211" t="str">
            <v>Turn the World with my kids, and then write a book with the advice for traveling with baby</v>
          </cell>
          <cell r="D2211">
            <v>100000</v>
          </cell>
          <cell r="E2211">
            <v>0</v>
          </cell>
          <cell r="F2211" t="str">
            <v>failed</v>
          </cell>
          <cell r="G2211" t="str">
            <v>IT</v>
          </cell>
          <cell r="H2211" t="str">
            <v>EUR</v>
          </cell>
          <cell r="I2211">
            <v>1489142688</v>
          </cell>
          <cell r="J2211">
            <v>1486550688</v>
          </cell>
          <cell r="K2211" t="b">
            <v>0</v>
          </cell>
          <cell r="L2211">
            <v>0</v>
          </cell>
          <cell r="M2211" t="b">
            <v>0</v>
          </cell>
          <cell r="N2211" t="str">
            <v>publishing/children's books</v>
          </cell>
          <cell r="O2211">
            <v>0</v>
          </cell>
          <cell r="P2211">
            <v>0</v>
          </cell>
        </row>
        <row r="2212">
          <cell r="B2212" t="str">
            <v>The Content of Character Book Series, Volume I, 1750 - 1940</v>
          </cell>
          <cell r="C2212" t="str">
            <v>An illustrated retrospective of the journey from African to African American using a collection of fine art engravings &amp; photographs.</v>
          </cell>
          <cell r="D2212">
            <v>10000</v>
          </cell>
          <cell r="E2212">
            <v>67</v>
          </cell>
          <cell r="F2212" t="str">
            <v>canceled</v>
          </cell>
          <cell r="G2212" t="str">
            <v>US</v>
          </cell>
          <cell r="H2212" t="str">
            <v>USD</v>
          </cell>
          <cell r="I2212">
            <v>1383789603</v>
          </cell>
          <cell r="J2212">
            <v>1381194003</v>
          </cell>
          <cell r="K2212" t="b">
            <v>0</v>
          </cell>
          <cell r="L2212">
            <v>1</v>
          </cell>
          <cell r="M2212" t="b">
            <v>0</v>
          </cell>
          <cell r="N2212" t="str">
            <v>publishing/art books</v>
          </cell>
          <cell r="O2212">
            <v>1</v>
          </cell>
          <cell r="P2212">
            <v>67</v>
          </cell>
        </row>
        <row r="2213">
          <cell r="B2213" t="str">
            <v>"The Dreams Of Little Red Scooter"  an artists hope to interact with other humans!! (Canceled)</v>
          </cell>
          <cell r="C2213" t="str">
            <v>My project is writing and illustrating a childrens book using my little Red Vespa to be able to obtain..yes a red scooter. The world calls to me!!</v>
          </cell>
          <cell r="D2213">
            <v>4000</v>
          </cell>
          <cell r="E2213">
            <v>0</v>
          </cell>
          <cell r="F2213" t="str">
            <v>canceled</v>
          </cell>
          <cell r="G2213" t="str">
            <v>US</v>
          </cell>
          <cell r="H2213" t="str">
            <v>USD</v>
          </cell>
          <cell r="I2213">
            <v>1259715000</v>
          </cell>
          <cell r="J2213">
            <v>1253712916</v>
          </cell>
          <cell r="K2213" t="b">
            <v>0</v>
          </cell>
          <cell r="L2213">
            <v>0</v>
          </cell>
          <cell r="M2213" t="b">
            <v>0</v>
          </cell>
          <cell r="N2213" t="str">
            <v>publishing/art books</v>
          </cell>
          <cell r="O2213">
            <v>0</v>
          </cell>
          <cell r="P2213">
            <v>0</v>
          </cell>
        </row>
        <row r="2214">
          <cell r="B2214" t="str">
            <v>Expedition into the Empty Quarter - The Book (Canceled)</v>
          </cell>
          <cell r="C2214" t="str">
            <v>Unique book revealing my discoveries in the Empty Quarter of Oman. Collection of travel writing, poetry, artwork and science!</v>
          </cell>
          <cell r="D2214">
            <v>6000</v>
          </cell>
          <cell r="E2214">
            <v>85</v>
          </cell>
          <cell r="F2214" t="str">
            <v>canceled</v>
          </cell>
          <cell r="G2214" t="str">
            <v>GB</v>
          </cell>
          <cell r="H2214" t="str">
            <v>GBP</v>
          </cell>
          <cell r="I2214">
            <v>1394815751</v>
          </cell>
          <cell r="J2214">
            <v>1389635351</v>
          </cell>
          <cell r="K2214" t="b">
            <v>0</v>
          </cell>
          <cell r="L2214">
            <v>2</v>
          </cell>
          <cell r="M2214" t="b">
            <v>0</v>
          </cell>
          <cell r="N2214" t="str">
            <v>publishing/art books</v>
          </cell>
          <cell r="O2214">
            <v>1</v>
          </cell>
          <cell r="P2214">
            <v>42.5</v>
          </cell>
        </row>
        <row r="2215">
          <cell r="B2215" t="str">
            <v>coming apart at the stitches... (Canceled)</v>
          </cell>
          <cell r="C2215" t="str">
            <v>This is a book of art and poetry that highlights the highs and lows of a young 20 something coming to terms with her bipolar.</v>
          </cell>
          <cell r="D2215">
            <v>10000</v>
          </cell>
          <cell r="E2215">
            <v>10</v>
          </cell>
          <cell r="F2215" t="str">
            <v>canceled</v>
          </cell>
          <cell r="G2215" t="str">
            <v>US</v>
          </cell>
          <cell r="H2215" t="str">
            <v>USD</v>
          </cell>
          <cell r="I2215">
            <v>1432843500</v>
          </cell>
          <cell r="J2215">
            <v>1430124509</v>
          </cell>
          <cell r="K2215" t="b">
            <v>0</v>
          </cell>
          <cell r="L2215">
            <v>1</v>
          </cell>
          <cell r="M2215" t="b">
            <v>0</v>
          </cell>
          <cell r="N2215" t="str">
            <v>publishing/art books</v>
          </cell>
          <cell r="O2215">
            <v>0</v>
          </cell>
          <cell r="P2215">
            <v>10</v>
          </cell>
        </row>
        <row r="2216">
          <cell r="B2216" t="str">
            <v>The National Forests Passport Project (Canceled)</v>
          </cell>
          <cell r="C2216" t="str">
            <v>Award-winning artists compete to have their art featured in the National Forests Passport Book depicting 9 Forest Regions of the US.</v>
          </cell>
          <cell r="D2216">
            <v>4000</v>
          </cell>
          <cell r="E2216">
            <v>100</v>
          </cell>
          <cell r="F2216" t="str">
            <v>canceled</v>
          </cell>
          <cell r="G2216" t="str">
            <v>US</v>
          </cell>
          <cell r="H2216" t="str">
            <v>USD</v>
          </cell>
          <cell r="I2216">
            <v>1307554261</v>
          </cell>
          <cell r="J2216">
            <v>1304962261</v>
          </cell>
          <cell r="K2216" t="b">
            <v>0</v>
          </cell>
          <cell r="L2216">
            <v>1</v>
          </cell>
          <cell r="M2216" t="b">
            <v>0</v>
          </cell>
          <cell r="N2216" t="str">
            <v>publishing/art books</v>
          </cell>
          <cell r="O2216">
            <v>3</v>
          </cell>
          <cell r="P2216">
            <v>100</v>
          </cell>
        </row>
        <row r="2217">
          <cell r="B2217" t="str">
            <v>DeVito Art Skull Island Kongstarter (Canceled)</v>
          </cell>
          <cell r="C2217" t="str">
            <v>Joe DeVito's first Art Book and original King Kong novellas available in both Limited and Deluxe Editions.</v>
          </cell>
          <cell r="D2217">
            <v>30000</v>
          </cell>
          <cell r="E2217">
            <v>6375</v>
          </cell>
          <cell r="F2217" t="str">
            <v>canceled</v>
          </cell>
          <cell r="G2217" t="str">
            <v>US</v>
          </cell>
          <cell r="H2217" t="str">
            <v>USD</v>
          </cell>
          <cell r="I2217">
            <v>1469656800</v>
          </cell>
          <cell r="J2217">
            <v>1467151204</v>
          </cell>
          <cell r="K2217" t="b">
            <v>0</v>
          </cell>
          <cell r="L2217">
            <v>59</v>
          </cell>
          <cell r="M2217" t="b">
            <v>0</v>
          </cell>
          <cell r="N2217" t="str">
            <v>publishing/art books</v>
          </cell>
          <cell r="O2217">
            <v>21</v>
          </cell>
          <cell r="P2217">
            <v>108.05</v>
          </cell>
        </row>
        <row r="2218">
          <cell r="B2218" t="str">
            <v>Kickstart a Traveling Heart (Canceled)</v>
          </cell>
          <cell r="C2218" t="str">
            <v>Traveling to create a book of my photography! Help support my trip and buy a book! Also limited edition t-shirts and prints for sale!</v>
          </cell>
          <cell r="D2218">
            <v>8500</v>
          </cell>
          <cell r="E2218">
            <v>350</v>
          </cell>
          <cell r="F2218" t="str">
            <v>canceled</v>
          </cell>
          <cell r="G2218" t="str">
            <v>US</v>
          </cell>
          <cell r="H2218" t="str">
            <v>USD</v>
          </cell>
          <cell r="I2218">
            <v>1392595200</v>
          </cell>
          <cell r="J2218">
            <v>1391293745</v>
          </cell>
          <cell r="K2218" t="b">
            <v>0</v>
          </cell>
          <cell r="L2218">
            <v>13</v>
          </cell>
          <cell r="M2218" t="b">
            <v>0</v>
          </cell>
          <cell r="N2218" t="str">
            <v>publishing/art books</v>
          </cell>
          <cell r="O2218">
            <v>4</v>
          </cell>
          <cell r="P2218">
            <v>26.92</v>
          </cell>
        </row>
        <row r="2219">
          <cell r="B2219" t="str">
            <v>Map &amp; Palette: Chronicling The Voyage of Three Young Artists</v>
          </cell>
          <cell r="C2219" t="str">
            <v>A world adventure to seek culture and inspiration through art. Putting a visual documentation of our journey into a book.</v>
          </cell>
          <cell r="D2219">
            <v>25000</v>
          </cell>
          <cell r="E2219">
            <v>3410</v>
          </cell>
          <cell r="F2219" t="str">
            <v>canceled</v>
          </cell>
          <cell r="G2219" t="str">
            <v>US</v>
          </cell>
          <cell r="H2219" t="str">
            <v>USD</v>
          </cell>
          <cell r="I2219">
            <v>1419384585</v>
          </cell>
          <cell r="J2219">
            <v>1416360585</v>
          </cell>
          <cell r="K2219" t="b">
            <v>0</v>
          </cell>
          <cell r="L2219">
            <v>22</v>
          </cell>
          <cell r="M2219" t="b">
            <v>0</v>
          </cell>
          <cell r="N2219" t="str">
            <v>publishing/art books</v>
          </cell>
          <cell r="O2219">
            <v>14</v>
          </cell>
          <cell r="P2219">
            <v>155</v>
          </cell>
        </row>
        <row r="2220">
          <cell r="B2220" t="str">
            <v>to be removed (Canceled)</v>
          </cell>
          <cell r="C2220" t="str">
            <v>to be removed</v>
          </cell>
          <cell r="D2220">
            <v>30000</v>
          </cell>
          <cell r="E2220">
            <v>0</v>
          </cell>
          <cell r="F2220" t="str">
            <v>canceled</v>
          </cell>
          <cell r="G2220" t="str">
            <v>US</v>
          </cell>
          <cell r="H2220" t="str">
            <v>USD</v>
          </cell>
          <cell r="I2220">
            <v>1369498714</v>
          </cell>
          <cell r="J2220">
            <v>1366906714</v>
          </cell>
          <cell r="K2220" t="b">
            <v>0</v>
          </cell>
          <cell r="L2220">
            <v>0</v>
          </cell>
          <cell r="M2220" t="b">
            <v>0</v>
          </cell>
          <cell r="N2220" t="str">
            <v>publishing/art books</v>
          </cell>
          <cell r="O2220">
            <v>0</v>
          </cell>
          <cell r="P2220">
            <v>0</v>
          </cell>
        </row>
        <row r="2221">
          <cell r="B2221" t="str">
            <v>BEAUTIFUL DREAMERS: An Adult Coloring Book (Canceled)</v>
          </cell>
          <cell r="C2221" t="str">
            <v>A Coloring Book of Breathtaking Beauties
To Calm the Heart and Soul</v>
          </cell>
          <cell r="D2221">
            <v>6000</v>
          </cell>
          <cell r="E2221">
            <v>2484</v>
          </cell>
          <cell r="F2221" t="str">
            <v>canceled</v>
          </cell>
          <cell r="G2221" t="str">
            <v>US</v>
          </cell>
          <cell r="H2221" t="str">
            <v>USD</v>
          </cell>
          <cell r="I2221">
            <v>1460140282</v>
          </cell>
          <cell r="J2221">
            <v>1457551882</v>
          </cell>
          <cell r="K2221" t="b">
            <v>0</v>
          </cell>
          <cell r="L2221">
            <v>52</v>
          </cell>
          <cell r="M2221" t="b">
            <v>0</v>
          </cell>
          <cell r="N2221" t="str">
            <v>publishing/art books</v>
          </cell>
          <cell r="O2221">
            <v>41</v>
          </cell>
          <cell r="P2221">
            <v>47.77</v>
          </cell>
        </row>
        <row r="2222">
          <cell r="B2222" t="str">
            <v>CAUCASUS - on the untrodden roads (Canceled)</v>
          </cell>
          <cell r="C2222" t="str">
            <v>An inspiring photo book about an unique Caucasus Expedition by two backpackers - Erna Gaspar (photographer) &amp; Adrian Lorincz (writer).</v>
          </cell>
          <cell r="D2222">
            <v>12100</v>
          </cell>
          <cell r="E2222">
            <v>80</v>
          </cell>
          <cell r="F2222" t="str">
            <v>canceled</v>
          </cell>
          <cell r="G2222" t="str">
            <v>GB</v>
          </cell>
          <cell r="H2222" t="str">
            <v>GBP</v>
          </cell>
          <cell r="I2222">
            <v>1434738483</v>
          </cell>
          <cell r="J2222">
            <v>1432146483</v>
          </cell>
          <cell r="K2222" t="b">
            <v>0</v>
          </cell>
          <cell r="L2222">
            <v>4</v>
          </cell>
          <cell r="M2222" t="b">
            <v>0</v>
          </cell>
          <cell r="N2222" t="str">
            <v>publishing/art books</v>
          </cell>
          <cell r="O2222">
            <v>1</v>
          </cell>
          <cell r="P2222">
            <v>20</v>
          </cell>
        </row>
        <row r="2223">
          <cell r="B2223" t="str">
            <v>A Countrified Wedding: A Guide to an English Country Wedding</v>
          </cell>
          <cell r="C2223" t="str">
            <v>So many brides want a country wedding, but where to start? Whether you want a barn or a tipi, this guide can help you plan your day.</v>
          </cell>
          <cell r="D2223">
            <v>2500</v>
          </cell>
          <cell r="E2223">
            <v>125</v>
          </cell>
          <cell r="F2223" t="str">
            <v>canceled</v>
          </cell>
          <cell r="G2223" t="str">
            <v>GB</v>
          </cell>
          <cell r="H2223" t="str">
            <v>GBP</v>
          </cell>
          <cell r="I2223">
            <v>1456703940</v>
          </cell>
          <cell r="J2223">
            <v>1454546859</v>
          </cell>
          <cell r="K2223" t="b">
            <v>0</v>
          </cell>
          <cell r="L2223">
            <v>3</v>
          </cell>
          <cell r="M2223" t="b">
            <v>0</v>
          </cell>
          <cell r="N2223" t="str">
            <v>publishing/art books</v>
          </cell>
          <cell r="O2223">
            <v>5</v>
          </cell>
          <cell r="P2223">
            <v>41.67</v>
          </cell>
        </row>
        <row r="2224">
          <cell r="B2224" t="str">
            <v>150 Years of Awesome Canada: Trading Card Coffee Table Book (Canceled)</v>
          </cell>
          <cell r="C2224" t="str">
            <v>This is a first-of-its-kind 12"x12" trading card coffee table book featuring over 100 cards celebrating the awesomeness of Canada</v>
          </cell>
          <cell r="D2224">
            <v>9000</v>
          </cell>
          <cell r="E2224">
            <v>223</v>
          </cell>
          <cell r="F2224" t="str">
            <v>canceled</v>
          </cell>
          <cell r="G2224" t="str">
            <v>CA</v>
          </cell>
          <cell r="H2224" t="str">
            <v>CAD</v>
          </cell>
          <cell r="I2224">
            <v>1491019140</v>
          </cell>
          <cell r="J2224">
            <v>1487548802</v>
          </cell>
          <cell r="K2224" t="b">
            <v>0</v>
          </cell>
          <cell r="L2224">
            <v>3</v>
          </cell>
          <cell r="M2224" t="b">
            <v>0</v>
          </cell>
          <cell r="N2224" t="str">
            <v>publishing/art books</v>
          </cell>
          <cell r="O2224">
            <v>2</v>
          </cell>
          <cell r="P2224">
            <v>74.33</v>
          </cell>
        </row>
        <row r="2225">
          <cell r="B2225" t="str">
            <v>BLK/MTL the Illustrated Works of Carmine Diaz (Canceled)</v>
          </cell>
          <cell r="C2225" t="str">
            <v>BLK/MTL's Illustrated Works 100's of Hi-Res Pics ft. Custom Artist Carmine Diaz's popular Paintings packed into 1 Coffee table Art Book</v>
          </cell>
          <cell r="D2225">
            <v>10000</v>
          </cell>
          <cell r="E2225">
            <v>506</v>
          </cell>
          <cell r="F2225" t="str">
            <v>canceled</v>
          </cell>
          <cell r="G2225" t="str">
            <v>US</v>
          </cell>
          <cell r="H2225" t="str">
            <v>USD</v>
          </cell>
          <cell r="I2225">
            <v>1424211329</v>
          </cell>
          <cell r="J2225">
            <v>1421187329</v>
          </cell>
          <cell r="K2225" t="b">
            <v>0</v>
          </cell>
          <cell r="L2225">
            <v>6</v>
          </cell>
          <cell r="M2225" t="b">
            <v>0</v>
          </cell>
          <cell r="N2225" t="str">
            <v>publishing/art books</v>
          </cell>
          <cell r="O2225">
            <v>5</v>
          </cell>
          <cell r="P2225">
            <v>84.33</v>
          </cell>
        </row>
        <row r="2226">
          <cell r="B2226" t="str">
            <v>Underwater Colors Of The Channel Islands (Canceled)</v>
          </cell>
          <cell r="C2226" t="str">
            <v>A stunning, limited-edition photography book displaying the colorful and exotic marine life in the waters along the Channel Islands</v>
          </cell>
          <cell r="D2226">
            <v>10000</v>
          </cell>
          <cell r="E2226">
            <v>2291</v>
          </cell>
          <cell r="F2226" t="str">
            <v>canceled</v>
          </cell>
          <cell r="G2226" t="str">
            <v>US</v>
          </cell>
          <cell r="H2226" t="str">
            <v>USD</v>
          </cell>
          <cell r="I2226">
            <v>1404909296</v>
          </cell>
          <cell r="J2226">
            <v>1402317296</v>
          </cell>
          <cell r="K2226" t="b">
            <v>0</v>
          </cell>
          <cell r="L2226">
            <v>35</v>
          </cell>
          <cell r="M2226" t="b">
            <v>0</v>
          </cell>
          <cell r="N2226" t="str">
            <v>publishing/art books</v>
          </cell>
          <cell r="O2226">
            <v>23</v>
          </cell>
          <cell r="P2226">
            <v>65.459999999999994</v>
          </cell>
        </row>
        <row r="2227">
          <cell r="B2227" t="str">
            <v>The Obsessive Line Collection (Canceled)</v>
          </cell>
          <cell r="C2227" t="str">
            <v>For the publication of my first 3 books: an Art book, a graphic novel, and a coloring book</v>
          </cell>
          <cell r="D2227">
            <v>5000</v>
          </cell>
          <cell r="E2227">
            <v>650</v>
          </cell>
          <cell r="F2227" t="str">
            <v>canceled</v>
          </cell>
          <cell r="G2227" t="str">
            <v>US</v>
          </cell>
          <cell r="H2227" t="str">
            <v>USD</v>
          </cell>
          <cell r="I2227">
            <v>1435698368</v>
          </cell>
          <cell r="J2227">
            <v>1431810368</v>
          </cell>
          <cell r="K2227" t="b">
            <v>0</v>
          </cell>
          <cell r="L2227">
            <v>10</v>
          </cell>
          <cell r="M2227" t="b">
            <v>0</v>
          </cell>
          <cell r="N2227" t="str">
            <v>publishing/art books</v>
          </cell>
          <cell r="O2227">
            <v>13</v>
          </cell>
          <cell r="P2227">
            <v>65</v>
          </cell>
        </row>
        <row r="2228">
          <cell r="B2228" t="str">
            <v>Abstract Image Photography Coffee Table Book (Canceled)</v>
          </cell>
          <cell r="C2228" t="str">
            <v>I've been putting together a portfolio of fine abstract photography of the highest quality, color, and design. A vision of beauty!</v>
          </cell>
          <cell r="D2228">
            <v>10000</v>
          </cell>
          <cell r="E2228">
            <v>55</v>
          </cell>
          <cell r="F2228" t="str">
            <v>canceled</v>
          </cell>
          <cell r="G2228" t="str">
            <v>US</v>
          </cell>
          <cell r="H2228" t="str">
            <v>USD</v>
          </cell>
          <cell r="I2228">
            <v>1343161248</v>
          </cell>
          <cell r="J2228">
            <v>1337977248</v>
          </cell>
          <cell r="K2228" t="b">
            <v>0</v>
          </cell>
          <cell r="L2228">
            <v>2</v>
          </cell>
          <cell r="M2228" t="b">
            <v>0</v>
          </cell>
          <cell r="N2228" t="str">
            <v>publishing/art books</v>
          </cell>
          <cell r="O2228">
            <v>1</v>
          </cell>
          <cell r="P2228">
            <v>27.5</v>
          </cell>
        </row>
        <row r="2229">
          <cell r="B2229" t="str">
            <v>LATENT TALENT: Leaping from de Poverty Line (Canceled)</v>
          </cell>
          <cell r="C2229" t="str">
            <v>2 artists, 1 month, 1 laptop, minimum wage, plenty of coffee proving a transmedia production worth noticing doesn't need a million dollar budget.</v>
          </cell>
          <cell r="D2229">
            <v>1897</v>
          </cell>
          <cell r="E2229">
            <v>205</v>
          </cell>
          <cell r="F2229" t="str">
            <v>canceled</v>
          </cell>
          <cell r="G2229" t="str">
            <v>US</v>
          </cell>
          <cell r="H2229" t="str">
            <v>USD</v>
          </cell>
          <cell r="I2229">
            <v>1283392800</v>
          </cell>
          <cell r="J2229">
            <v>1281317691</v>
          </cell>
          <cell r="K2229" t="b">
            <v>0</v>
          </cell>
          <cell r="L2229">
            <v>4</v>
          </cell>
          <cell r="M2229" t="b">
            <v>0</v>
          </cell>
          <cell r="N2229" t="str">
            <v>publishing/art books</v>
          </cell>
          <cell r="O2229">
            <v>11</v>
          </cell>
          <cell r="P2229">
            <v>51.25</v>
          </cell>
        </row>
        <row r="2230">
          <cell r="B2230" t="str">
            <v>psyÂ·choÂ·miÂ·metÂ·ic: The EsÂ·sence of Life (Canceled)</v>
          </cell>
          <cell r="C2230" t="str">
            <v>'Compilation of visual and literary art through fine art photography, graphic art, and poetry.</v>
          </cell>
          <cell r="D2230">
            <v>3333</v>
          </cell>
          <cell r="E2230">
            <v>28</v>
          </cell>
          <cell r="F2230" t="str">
            <v>canceled</v>
          </cell>
          <cell r="G2230" t="str">
            <v>US</v>
          </cell>
          <cell r="H2230" t="str">
            <v>USD</v>
          </cell>
          <cell r="I2230">
            <v>1377734091</v>
          </cell>
          <cell r="J2230">
            <v>1374882891</v>
          </cell>
          <cell r="K2230" t="b">
            <v>0</v>
          </cell>
          <cell r="L2230">
            <v>2</v>
          </cell>
          <cell r="M2230" t="b">
            <v>0</v>
          </cell>
          <cell r="N2230" t="str">
            <v>publishing/art books</v>
          </cell>
          <cell r="O2230">
            <v>1</v>
          </cell>
          <cell r="P2230">
            <v>14</v>
          </cell>
        </row>
        <row r="2231">
          <cell r="B2231" t="str">
            <v>Faces &amp; Places In Brevard County (Canceled)</v>
          </cell>
          <cell r="C2231" t="str">
            <v>Creating my 2nd book depicting the people and places in Brevard County w/current images + traveling to obtain new ones.</v>
          </cell>
          <cell r="D2231">
            <v>1750</v>
          </cell>
          <cell r="E2231">
            <v>0</v>
          </cell>
          <cell r="F2231" t="str">
            <v>canceled</v>
          </cell>
          <cell r="G2231" t="str">
            <v>US</v>
          </cell>
          <cell r="H2231" t="str">
            <v>USD</v>
          </cell>
          <cell r="I2231">
            <v>1337562726</v>
          </cell>
          <cell r="J2231">
            <v>1332378726</v>
          </cell>
          <cell r="K2231" t="b">
            <v>0</v>
          </cell>
          <cell r="L2231">
            <v>0</v>
          </cell>
          <cell r="M2231" t="b">
            <v>0</v>
          </cell>
          <cell r="N2231" t="str">
            <v>publishing/art books</v>
          </cell>
          <cell r="O2231">
            <v>0</v>
          </cell>
          <cell r="P2231">
            <v>0</v>
          </cell>
        </row>
        <row r="2232">
          <cell r="B2232" t="str">
            <v>The Sharper Image</v>
          </cell>
          <cell r="C2232" t="str">
            <v>Photographic canvas prints depicting different scenes from around the globe, including local images taken in Sussex England.</v>
          </cell>
          <cell r="D2232">
            <v>1000</v>
          </cell>
          <cell r="E2232">
            <v>5</v>
          </cell>
          <cell r="F2232" t="str">
            <v>failed</v>
          </cell>
          <cell r="G2232" t="str">
            <v>GB</v>
          </cell>
          <cell r="H2232" t="str">
            <v>GBP</v>
          </cell>
          <cell r="I2232">
            <v>1450521990</v>
          </cell>
          <cell r="J2232">
            <v>1447757190</v>
          </cell>
          <cell r="K2232" t="b">
            <v>0</v>
          </cell>
          <cell r="L2232">
            <v>1</v>
          </cell>
          <cell r="M2232" t="b">
            <v>0</v>
          </cell>
          <cell r="N2232" t="str">
            <v>photography/places</v>
          </cell>
          <cell r="O2232">
            <v>1</v>
          </cell>
          <cell r="P2232">
            <v>5</v>
          </cell>
        </row>
        <row r="2233">
          <cell r="B2233" t="str">
            <v>Scenes from New Orleans</v>
          </cell>
          <cell r="C2233" t="str">
            <v>I create canvas prints of images from in and around New Orleans</v>
          </cell>
          <cell r="D2233">
            <v>1000</v>
          </cell>
          <cell r="E2233">
            <v>93</v>
          </cell>
          <cell r="F2233" t="str">
            <v>failed</v>
          </cell>
          <cell r="G2233" t="str">
            <v>US</v>
          </cell>
          <cell r="H2233" t="str">
            <v>USD</v>
          </cell>
          <cell r="I2233">
            <v>1445894400</v>
          </cell>
          <cell r="J2233">
            <v>1440961053</v>
          </cell>
          <cell r="K2233" t="b">
            <v>0</v>
          </cell>
          <cell r="L2233">
            <v>3</v>
          </cell>
          <cell r="M2233" t="b">
            <v>0</v>
          </cell>
          <cell r="N2233" t="str">
            <v>photography/places</v>
          </cell>
          <cell r="O2233">
            <v>9</v>
          </cell>
          <cell r="P2233">
            <v>31</v>
          </cell>
        </row>
        <row r="2234">
          <cell r="B2234" t="str">
            <v>Follow in footsteps an awesome book adventure</v>
          </cell>
          <cell r="C2234" t="str">
            <v>I am a photographer who is inspired by the original Jules Verne story. I will make a thousands of photo and video materials for You.</v>
          </cell>
          <cell r="D2234">
            <v>20000</v>
          </cell>
          <cell r="E2234">
            <v>15</v>
          </cell>
          <cell r="F2234" t="str">
            <v>failed</v>
          </cell>
          <cell r="G2234" t="str">
            <v>GB</v>
          </cell>
          <cell r="H2234" t="str">
            <v>GBP</v>
          </cell>
          <cell r="I2234">
            <v>1411681391</v>
          </cell>
          <cell r="J2234">
            <v>1409089391</v>
          </cell>
          <cell r="K2234" t="b">
            <v>0</v>
          </cell>
          <cell r="L2234">
            <v>1</v>
          </cell>
          <cell r="M2234" t="b">
            <v>0</v>
          </cell>
          <cell r="N2234" t="str">
            <v>photography/places</v>
          </cell>
          <cell r="O2234">
            <v>0</v>
          </cell>
          <cell r="P2234">
            <v>15</v>
          </cell>
        </row>
        <row r="2235">
          <cell r="B2235" t="str">
            <v>Lets see Kansas together!</v>
          </cell>
          <cell r="C2235" t="str">
            <v>25 Kansas State Parks in the next year. What a great adventure to take together. Join me. Together we can photo this beautiful state.</v>
          </cell>
          <cell r="D2235">
            <v>1200</v>
          </cell>
          <cell r="E2235">
            <v>0</v>
          </cell>
          <cell r="F2235" t="str">
            <v>failed</v>
          </cell>
          <cell r="G2235" t="str">
            <v>US</v>
          </cell>
          <cell r="H2235" t="str">
            <v>USD</v>
          </cell>
          <cell r="I2235">
            <v>1401464101</v>
          </cell>
          <cell r="J2235">
            <v>1400600101</v>
          </cell>
          <cell r="K2235" t="b">
            <v>0</v>
          </cell>
          <cell r="L2235">
            <v>0</v>
          </cell>
          <cell r="M2235" t="b">
            <v>0</v>
          </cell>
          <cell r="N2235" t="str">
            <v>photography/places</v>
          </cell>
          <cell r="O2235">
            <v>0</v>
          </cell>
          <cell r="P2235">
            <v>0</v>
          </cell>
        </row>
        <row r="2236">
          <cell r="B2236" t="str">
            <v>Live 4 The Rush: Palooza Pics</v>
          </cell>
          <cell r="C2236" t="str">
            <v>We've explored some of the most amazing places in New Zealand and can't think of a better way to share our experiences than a photo :)</v>
          </cell>
          <cell r="D2236">
            <v>2000</v>
          </cell>
          <cell r="E2236">
            <v>1580</v>
          </cell>
          <cell r="F2236" t="str">
            <v>failed</v>
          </cell>
          <cell r="G2236" t="str">
            <v>CA</v>
          </cell>
          <cell r="H2236" t="str">
            <v>CAD</v>
          </cell>
          <cell r="I2236">
            <v>1482663600</v>
          </cell>
          <cell r="J2236">
            <v>1480800568</v>
          </cell>
          <cell r="K2236" t="b">
            <v>0</v>
          </cell>
          <cell r="L2236">
            <v>12</v>
          </cell>
          <cell r="M2236" t="b">
            <v>0</v>
          </cell>
          <cell r="N2236" t="str">
            <v>photography/places</v>
          </cell>
          <cell r="O2236">
            <v>79</v>
          </cell>
          <cell r="P2236">
            <v>131.66999999999999</v>
          </cell>
        </row>
        <row r="2237">
          <cell r="B2237" t="str">
            <v>Missouri In Pictures</v>
          </cell>
          <cell r="C2237" t="str">
            <v>Show the world the beauty that is in all of our back yards!</v>
          </cell>
          <cell r="D2237">
            <v>1500</v>
          </cell>
          <cell r="E2237">
            <v>0</v>
          </cell>
          <cell r="F2237" t="str">
            <v>failed</v>
          </cell>
          <cell r="G2237" t="str">
            <v>US</v>
          </cell>
          <cell r="H2237" t="str">
            <v>USD</v>
          </cell>
          <cell r="I2237">
            <v>1428197422</v>
          </cell>
          <cell r="J2237">
            <v>1425609022</v>
          </cell>
          <cell r="K2237" t="b">
            <v>0</v>
          </cell>
          <cell r="L2237">
            <v>0</v>
          </cell>
          <cell r="M2237" t="b">
            <v>0</v>
          </cell>
          <cell r="N2237" t="str">
            <v>photography/places</v>
          </cell>
          <cell r="O2237">
            <v>0</v>
          </cell>
          <cell r="P2237">
            <v>0</v>
          </cell>
        </row>
        <row r="2238">
          <cell r="B2238" t="str">
            <v>Aerial Photography :  Americas Most Impressive Structures</v>
          </cell>
          <cell r="C2238" t="str">
            <v>Aerial Photographs of Historical Structures and Landmarks across the US. Experience the Antique structures from the most Unique Angles!</v>
          </cell>
          <cell r="D2238">
            <v>7500</v>
          </cell>
          <cell r="E2238">
            <v>1</v>
          </cell>
          <cell r="F2238" t="str">
            <v>failed</v>
          </cell>
          <cell r="G2238" t="str">
            <v>US</v>
          </cell>
          <cell r="H2238" t="str">
            <v>USD</v>
          </cell>
          <cell r="I2238">
            <v>1418510965</v>
          </cell>
          <cell r="J2238">
            <v>1415918965</v>
          </cell>
          <cell r="K2238" t="b">
            <v>0</v>
          </cell>
          <cell r="L2238">
            <v>1</v>
          </cell>
          <cell r="M2238" t="b">
            <v>0</v>
          </cell>
          <cell r="N2238" t="str">
            <v>photography/places</v>
          </cell>
          <cell r="O2238">
            <v>0</v>
          </cell>
          <cell r="P2238">
            <v>1</v>
          </cell>
        </row>
        <row r="2239">
          <cell r="B2239" t="str">
            <v>The Right Side of Texas</v>
          </cell>
          <cell r="C2239" t="str">
            <v>Southeast Texas as seen through the lens of a cell phone camera</v>
          </cell>
          <cell r="D2239">
            <v>516</v>
          </cell>
          <cell r="E2239">
            <v>0</v>
          </cell>
          <cell r="F2239" t="str">
            <v>failed</v>
          </cell>
          <cell r="G2239" t="str">
            <v>US</v>
          </cell>
          <cell r="H2239" t="str">
            <v>USD</v>
          </cell>
          <cell r="I2239">
            <v>1422735120</v>
          </cell>
          <cell r="J2239">
            <v>1420091999</v>
          </cell>
          <cell r="K2239" t="b">
            <v>0</v>
          </cell>
          <cell r="L2239">
            <v>0</v>
          </cell>
          <cell r="M2239" t="b">
            <v>0</v>
          </cell>
          <cell r="N2239" t="str">
            <v>photography/places</v>
          </cell>
          <cell r="O2239">
            <v>0</v>
          </cell>
          <cell r="P2239">
            <v>0</v>
          </cell>
        </row>
        <row r="2240">
          <cell r="B2240" t="str">
            <v>A Side Of The World In Canvas</v>
          </cell>
          <cell r="C2240" t="str">
            <v>I want to be able to have my own photography inside a canvas and have it be displayed everywhere.</v>
          </cell>
          <cell r="D2240">
            <v>1200</v>
          </cell>
          <cell r="E2240">
            <v>0</v>
          </cell>
          <cell r="F2240" t="str">
            <v>failed</v>
          </cell>
          <cell r="G2240" t="str">
            <v>US</v>
          </cell>
          <cell r="H2240" t="str">
            <v>USD</v>
          </cell>
          <cell r="I2240">
            <v>1444433886</v>
          </cell>
          <cell r="J2240">
            <v>1441841886</v>
          </cell>
          <cell r="K2240" t="b">
            <v>0</v>
          </cell>
          <cell r="L2240">
            <v>0</v>
          </cell>
          <cell r="M2240" t="b">
            <v>0</v>
          </cell>
          <cell r="N2240" t="str">
            <v>photography/places</v>
          </cell>
          <cell r="O2240">
            <v>0</v>
          </cell>
          <cell r="P2240">
            <v>0</v>
          </cell>
        </row>
        <row r="2241">
          <cell r="B2241" t="str">
            <v>An Italian Adventure</v>
          </cell>
          <cell r="C2241" t="str">
            <v>Discover Italy through photography.</v>
          </cell>
          <cell r="D2241">
            <v>60000</v>
          </cell>
          <cell r="E2241">
            <v>1020</v>
          </cell>
          <cell r="F2241" t="str">
            <v>failed</v>
          </cell>
          <cell r="G2241" t="str">
            <v>IT</v>
          </cell>
          <cell r="H2241" t="str">
            <v>EUR</v>
          </cell>
          <cell r="I2241">
            <v>1443040464</v>
          </cell>
          <cell r="J2241">
            <v>1440448464</v>
          </cell>
          <cell r="K2241" t="b">
            <v>0</v>
          </cell>
          <cell r="L2241">
            <v>2</v>
          </cell>
          <cell r="M2241" t="b">
            <v>0</v>
          </cell>
          <cell r="N2241" t="str">
            <v>photography/places</v>
          </cell>
          <cell r="O2241">
            <v>2</v>
          </cell>
          <cell r="P2241">
            <v>510</v>
          </cell>
        </row>
        <row r="2242">
          <cell r="B2242" t="str">
            <v>Ireland from a Kite, a unique photographic book</v>
          </cell>
          <cell r="C2242" t="str">
            <v>Hi, my name is CiarÃ¡n May &amp; i'm a photographer from Co Fermanagh, Ireland. With your support  we can bring this wonderful book to life.</v>
          </cell>
          <cell r="D2242">
            <v>14000</v>
          </cell>
          <cell r="E2242">
            <v>4092</v>
          </cell>
          <cell r="F2242" t="str">
            <v>failed</v>
          </cell>
          <cell r="G2242" t="str">
            <v>GB</v>
          </cell>
          <cell r="H2242" t="str">
            <v>GBP</v>
          </cell>
          <cell r="I2242">
            <v>1459700741</v>
          </cell>
          <cell r="J2242">
            <v>1457112341</v>
          </cell>
          <cell r="K2242" t="b">
            <v>0</v>
          </cell>
          <cell r="L2242">
            <v>92</v>
          </cell>
          <cell r="M2242" t="b">
            <v>0</v>
          </cell>
          <cell r="N2242" t="str">
            <v>photography/places</v>
          </cell>
          <cell r="O2242">
            <v>29</v>
          </cell>
          <cell r="P2242">
            <v>44.48</v>
          </cell>
        </row>
        <row r="2243">
          <cell r="B2243" t="str">
            <v>The Views of Pittsburgh</v>
          </cell>
          <cell r="C2243" t="str">
            <v>A portfolio collage of beautiful pictures of authentic Pittsburgh locations and scenery.</v>
          </cell>
          <cell r="D2243">
            <v>25</v>
          </cell>
          <cell r="E2243">
            <v>0</v>
          </cell>
          <cell r="F2243" t="str">
            <v>failed</v>
          </cell>
          <cell r="G2243" t="str">
            <v>US</v>
          </cell>
          <cell r="H2243" t="str">
            <v>USD</v>
          </cell>
          <cell r="I2243">
            <v>1427503485</v>
          </cell>
          <cell r="J2243">
            <v>1423619085</v>
          </cell>
          <cell r="K2243" t="b">
            <v>0</v>
          </cell>
          <cell r="L2243">
            <v>0</v>
          </cell>
          <cell r="M2243" t="b">
            <v>0</v>
          </cell>
          <cell r="N2243" t="str">
            <v>photography/places</v>
          </cell>
          <cell r="O2243">
            <v>0</v>
          </cell>
          <cell r="P2243">
            <v>0</v>
          </cell>
        </row>
        <row r="2244">
          <cell r="B2244" t="str">
            <v>Picturing Italy</v>
          </cell>
          <cell r="C2244" t="str">
            <v>A trip to fulfill a dream of capturing the wonders and history of ancient Italy in person.</v>
          </cell>
          <cell r="D2244">
            <v>22000</v>
          </cell>
          <cell r="E2244">
            <v>3</v>
          </cell>
          <cell r="F2244" t="str">
            <v>failed</v>
          </cell>
          <cell r="G2244" t="str">
            <v>US</v>
          </cell>
          <cell r="H2244" t="str">
            <v>USD</v>
          </cell>
          <cell r="I2244">
            <v>1425154655</v>
          </cell>
          <cell r="J2244">
            <v>1422562655</v>
          </cell>
          <cell r="K2244" t="b">
            <v>0</v>
          </cell>
          <cell r="L2244">
            <v>3</v>
          </cell>
          <cell r="M2244" t="b">
            <v>0</v>
          </cell>
          <cell r="N2244" t="str">
            <v>photography/places</v>
          </cell>
          <cell r="O2244">
            <v>0</v>
          </cell>
          <cell r="P2244">
            <v>1</v>
          </cell>
        </row>
        <row r="2245">
          <cell r="B2245" t="str">
            <v>Scenes and Things from New Orleans</v>
          </cell>
          <cell r="C2245" t="str">
            <v>I photograph my love of New Orleans, create canvases and share those memories with you.</v>
          </cell>
          <cell r="D2245">
            <v>1000</v>
          </cell>
          <cell r="E2245">
            <v>205</v>
          </cell>
          <cell r="F2245" t="str">
            <v>failed</v>
          </cell>
          <cell r="G2245" t="str">
            <v>US</v>
          </cell>
          <cell r="H2245" t="str">
            <v>USD</v>
          </cell>
          <cell r="I2245">
            <v>1463329260</v>
          </cell>
          <cell r="J2245">
            <v>1458147982</v>
          </cell>
          <cell r="K2245" t="b">
            <v>0</v>
          </cell>
          <cell r="L2245">
            <v>10</v>
          </cell>
          <cell r="M2245" t="b">
            <v>0</v>
          </cell>
          <cell r="N2245" t="str">
            <v>photography/places</v>
          </cell>
          <cell r="O2245">
            <v>21</v>
          </cell>
          <cell r="P2245">
            <v>20.5</v>
          </cell>
        </row>
        <row r="2246">
          <cell r="B2246" t="str">
            <v>Civil war battlefields and forts</v>
          </cell>
          <cell r="C2246" t="str">
            <v>To make a coffee table book,  displaying civil war battlefields and forts,  taken at the same time of year the battles were fought.</v>
          </cell>
          <cell r="D2246">
            <v>100000</v>
          </cell>
          <cell r="E2246">
            <v>280</v>
          </cell>
          <cell r="F2246" t="str">
            <v>failed</v>
          </cell>
          <cell r="G2246" t="str">
            <v>US</v>
          </cell>
          <cell r="H2246" t="str">
            <v>USD</v>
          </cell>
          <cell r="I2246">
            <v>1403122380</v>
          </cell>
          <cell r="J2246">
            <v>1400634728</v>
          </cell>
          <cell r="K2246" t="b">
            <v>0</v>
          </cell>
          <cell r="L2246">
            <v>7</v>
          </cell>
          <cell r="M2246" t="b">
            <v>0</v>
          </cell>
          <cell r="N2246" t="str">
            <v>photography/places</v>
          </cell>
          <cell r="O2246">
            <v>0</v>
          </cell>
          <cell r="P2246">
            <v>40</v>
          </cell>
        </row>
        <row r="2247">
          <cell r="B2247" t="str">
            <v>The Town We Live In</v>
          </cell>
          <cell r="C2247" t="str">
            <v>London is beautiful. I want to create a book of stunning images from in and around our great city</v>
          </cell>
          <cell r="D2247">
            <v>3250</v>
          </cell>
          <cell r="E2247">
            <v>75</v>
          </cell>
          <cell r="F2247" t="str">
            <v>failed</v>
          </cell>
          <cell r="G2247" t="str">
            <v>GB</v>
          </cell>
          <cell r="H2247" t="str">
            <v>GBP</v>
          </cell>
          <cell r="I2247">
            <v>1418469569</v>
          </cell>
          <cell r="J2247">
            <v>1414577969</v>
          </cell>
          <cell r="K2247" t="b">
            <v>0</v>
          </cell>
          <cell r="L2247">
            <v>3</v>
          </cell>
          <cell r="M2247" t="b">
            <v>0</v>
          </cell>
          <cell r="N2247" t="str">
            <v>photography/places</v>
          </cell>
          <cell r="O2247">
            <v>2</v>
          </cell>
          <cell r="P2247">
            <v>25</v>
          </cell>
        </row>
        <row r="2248">
          <cell r="B2248" t="str">
            <v>Vacation Days in Big Bear</v>
          </cell>
          <cell r="C2248" t="str">
            <v>We're starting up a new an improved way to do vacation rental management, but we need some funding to kick start it!</v>
          </cell>
          <cell r="D2248">
            <v>15000</v>
          </cell>
          <cell r="E2248">
            <v>0</v>
          </cell>
          <cell r="F2248" t="str">
            <v>failed</v>
          </cell>
          <cell r="G2248" t="str">
            <v>US</v>
          </cell>
          <cell r="H2248" t="str">
            <v>USD</v>
          </cell>
          <cell r="I2248">
            <v>1474360197</v>
          </cell>
          <cell r="J2248">
            <v>1471768197</v>
          </cell>
          <cell r="K2248" t="b">
            <v>0</v>
          </cell>
          <cell r="L2248">
            <v>0</v>
          </cell>
          <cell r="M2248" t="b">
            <v>0</v>
          </cell>
          <cell r="N2248" t="str">
            <v>photography/places</v>
          </cell>
          <cell r="O2248">
            <v>0</v>
          </cell>
          <cell r="P2248">
            <v>0</v>
          </cell>
        </row>
        <row r="2249">
          <cell r="B2249" t="str">
            <v>Dream TRIP to Tornado Alley</v>
          </cell>
          <cell r="C2249" t="str">
            <v>I want to get our there and expand my photography skills and take a trip to Tornado alley to get more shots of storms and hopefully to</v>
          </cell>
          <cell r="D2249">
            <v>800</v>
          </cell>
          <cell r="E2249">
            <v>1</v>
          </cell>
          <cell r="F2249" t="str">
            <v>failed</v>
          </cell>
          <cell r="G2249" t="str">
            <v>US</v>
          </cell>
          <cell r="H2249" t="str">
            <v>USD</v>
          </cell>
          <cell r="I2249">
            <v>1437926458</v>
          </cell>
          <cell r="J2249">
            <v>1432742458</v>
          </cell>
          <cell r="K2249" t="b">
            <v>0</v>
          </cell>
          <cell r="L2249">
            <v>1</v>
          </cell>
          <cell r="M2249" t="b">
            <v>0</v>
          </cell>
          <cell r="N2249" t="str">
            <v>photography/places</v>
          </cell>
          <cell r="O2249">
            <v>0</v>
          </cell>
          <cell r="P2249">
            <v>1</v>
          </cell>
        </row>
        <row r="2250">
          <cell r="B2250" t="str">
            <v>The Londoner: Prints &amp; Canvas</v>
          </cell>
          <cell r="C2250" t="str">
            <v>A London photographer trekking 5,895m up Africa's Mount Kilimanjaro to pursue and enrich a career.</v>
          </cell>
          <cell r="D2250">
            <v>500</v>
          </cell>
          <cell r="E2250">
            <v>0</v>
          </cell>
          <cell r="F2250" t="str">
            <v>failed</v>
          </cell>
          <cell r="G2250" t="str">
            <v>GB</v>
          </cell>
          <cell r="H2250" t="str">
            <v>GBP</v>
          </cell>
          <cell r="I2250">
            <v>1460116576</v>
          </cell>
          <cell r="J2250">
            <v>1457528176</v>
          </cell>
          <cell r="K2250" t="b">
            <v>0</v>
          </cell>
          <cell r="L2250">
            <v>0</v>
          </cell>
          <cell r="M2250" t="b">
            <v>0</v>
          </cell>
          <cell r="N2250" t="str">
            <v>photography/places</v>
          </cell>
          <cell r="O2250">
            <v>0</v>
          </cell>
          <cell r="P2250">
            <v>0</v>
          </cell>
        </row>
        <row r="2251">
          <cell r="B2251" t="str">
            <v>Organic in India</v>
          </cell>
          <cell r="C2251" t="str">
            <v>I plan to document volunteer work on an organic farm in rural India, and photograph the people and places I encounter during the trip.</v>
          </cell>
          <cell r="D2251">
            <v>5000</v>
          </cell>
          <cell r="E2251">
            <v>367</v>
          </cell>
          <cell r="F2251" t="str">
            <v>failed</v>
          </cell>
          <cell r="G2251" t="str">
            <v>US</v>
          </cell>
          <cell r="H2251" t="str">
            <v>USD</v>
          </cell>
          <cell r="I2251">
            <v>1405401060</v>
          </cell>
          <cell r="J2251">
            <v>1401585752</v>
          </cell>
          <cell r="K2251" t="b">
            <v>0</v>
          </cell>
          <cell r="L2251">
            <v>9</v>
          </cell>
          <cell r="M2251" t="b">
            <v>0</v>
          </cell>
          <cell r="N2251" t="str">
            <v>photography/places</v>
          </cell>
          <cell r="O2251">
            <v>7</v>
          </cell>
          <cell r="P2251">
            <v>40.78</v>
          </cell>
        </row>
        <row r="2252">
          <cell r="B2252" t="str">
            <v>2016/2017 Cyclocross Album</v>
          </cell>
          <cell r="C2252" t="str">
            <v>This coffee table album is the chronicle of the 2016/2017 cyclocross season, the latest edition of the renowned cyclephotos books.</v>
          </cell>
          <cell r="D2252">
            <v>22000</v>
          </cell>
          <cell r="E2252">
            <v>23086</v>
          </cell>
          <cell r="F2252" t="str">
            <v>successful</v>
          </cell>
          <cell r="G2252" t="str">
            <v>GB</v>
          </cell>
          <cell r="H2252" t="str">
            <v>GBP</v>
          </cell>
          <cell r="I2252">
            <v>1486391011</v>
          </cell>
          <cell r="J2252">
            <v>1483712611</v>
          </cell>
          <cell r="K2252" t="b">
            <v>0</v>
          </cell>
          <cell r="L2252">
            <v>375</v>
          </cell>
          <cell r="M2252" t="b">
            <v>1</v>
          </cell>
          <cell r="N2252" t="str">
            <v>photography/photobooks</v>
          </cell>
          <cell r="O2252">
            <v>105</v>
          </cell>
          <cell r="P2252">
            <v>61.56</v>
          </cell>
        </row>
        <row r="2253">
          <cell r="B2253" t="str">
            <v>Katrina  Reflections</v>
          </cell>
          <cell r="C2253" t="str">
            <v>A photo exhibition and book showcasing images and stories of our time in New Orleans, commemorating Katrinaâ€™s ten year anniversary.</v>
          </cell>
          <cell r="D2253">
            <v>12500</v>
          </cell>
          <cell r="E2253">
            <v>13180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1433736000</v>
          </cell>
          <cell r="J2253">
            <v>1430945149</v>
          </cell>
          <cell r="K2253" t="b">
            <v>0</v>
          </cell>
          <cell r="L2253">
            <v>111</v>
          </cell>
          <cell r="M2253" t="b">
            <v>1</v>
          </cell>
          <cell r="N2253" t="str">
            <v>photography/photobooks</v>
          </cell>
          <cell r="O2253">
            <v>105</v>
          </cell>
          <cell r="P2253">
            <v>118.74</v>
          </cell>
        </row>
        <row r="2254">
          <cell r="B2254" t="str">
            <v>Children of Zanskar. Happiness is not in things, itâ€™s in us.</v>
          </cell>
          <cell r="C2254" t="str">
            <v>Children of Zanskar - a stunning photography book, will raise funds for the local school and children of Lingshed valley, Himalayas.</v>
          </cell>
          <cell r="D2254">
            <v>7500</v>
          </cell>
          <cell r="E2254">
            <v>8005</v>
          </cell>
          <cell r="F2254" t="str">
            <v>successful</v>
          </cell>
          <cell r="G2254" t="str">
            <v>GB</v>
          </cell>
          <cell r="H2254" t="str">
            <v>GBP</v>
          </cell>
          <cell r="I2254">
            <v>1433198520</v>
          </cell>
          <cell r="J2254">
            <v>1430340195</v>
          </cell>
          <cell r="K2254" t="b">
            <v>0</v>
          </cell>
          <cell r="L2254">
            <v>123</v>
          </cell>
          <cell r="M2254" t="b">
            <v>1</v>
          </cell>
          <cell r="N2254" t="str">
            <v>photography/photobooks</v>
          </cell>
          <cell r="O2254">
            <v>107</v>
          </cell>
          <cell r="P2254">
            <v>65.08</v>
          </cell>
        </row>
        <row r="2255">
          <cell r="B2255" t="str">
            <v>"SUNDANCERS: The Men of Utah"</v>
          </cell>
          <cell r="C2255" t="str">
            <v>A gorgeous monograph of sensual imagery featuring the men of Utah, shot against the incredible expanses of land they call their own.</v>
          </cell>
          <cell r="D2255">
            <v>8750</v>
          </cell>
          <cell r="E2255">
            <v>9111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1431885600</v>
          </cell>
          <cell r="J2255">
            <v>1429133323</v>
          </cell>
          <cell r="K2255" t="b">
            <v>0</v>
          </cell>
          <cell r="L2255">
            <v>70</v>
          </cell>
          <cell r="M2255" t="b">
            <v>1</v>
          </cell>
          <cell r="N2255" t="str">
            <v>photography/photobooks</v>
          </cell>
          <cell r="O2255">
            <v>104</v>
          </cell>
          <cell r="P2255">
            <v>130.16</v>
          </cell>
        </row>
        <row r="2256">
          <cell r="B2256" t="str">
            <v>Because Dance.</v>
          </cell>
          <cell r="C2256" t="str">
            <v>A photobook of young dancers and their inspiring stories, photographed in beautiful and unique locations.</v>
          </cell>
          <cell r="D2256">
            <v>2000</v>
          </cell>
          <cell r="E2256">
            <v>3211</v>
          </cell>
          <cell r="F2256" t="str">
            <v>successful</v>
          </cell>
          <cell r="G2256" t="str">
            <v>CA</v>
          </cell>
          <cell r="H2256" t="str">
            <v>CAD</v>
          </cell>
          <cell r="I2256">
            <v>1482943740</v>
          </cell>
          <cell r="J2256">
            <v>1481129340</v>
          </cell>
          <cell r="K2256" t="b">
            <v>0</v>
          </cell>
          <cell r="L2256">
            <v>85</v>
          </cell>
          <cell r="M2256" t="b">
            <v>1</v>
          </cell>
          <cell r="N2256" t="str">
            <v>photography/photobooks</v>
          </cell>
          <cell r="O2256">
            <v>161</v>
          </cell>
          <cell r="P2256">
            <v>37.78</v>
          </cell>
        </row>
        <row r="2257">
          <cell r="B2257" t="str">
            <v>Road Ramblers</v>
          </cell>
          <cell r="C2257" t="str">
            <v>A couple of experienced road trippers setting out for the big one. Six months traveling in a converted bus with a book at the end.</v>
          </cell>
          <cell r="D2257">
            <v>9000</v>
          </cell>
          <cell r="E2257">
            <v>9700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1467242995</v>
          </cell>
          <cell r="J2257">
            <v>1465428595</v>
          </cell>
          <cell r="K2257" t="b">
            <v>0</v>
          </cell>
          <cell r="L2257">
            <v>86</v>
          </cell>
          <cell r="M2257" t="b">
            <v>1</v>
          </cell>
          <cell r="N2257" t="str">
            <v>photography/photobooks</v>
          </cell>
          <cell r="O2257">
            <v>108</v>
          </cell>
          <cell r="P2257">
            <v>112.79</v>
          </cell>
        </row>
        <row r="2258">
          <cell r="B2258" t="str">
            <v>The Reality Of Chronic Illness - The Book</v>
          </cell>
          <cell r="C2258" t="str">
            <v>A pairing of self portraiture and writing to shed light on the reality of life with chronic illness.</v>
          </cell>
          <cell r="D2258">
            <v>500</v>
          </cell>
          <cell r="E2258">
            <v>675</v>
          </cell>
          <cell r="F2258" t="str">
            <v>successful</v>
          </cell>
          <cell r="G2258" t="str">
            <v>US</v>
          </cell>
          <cell r="H2258" t="str">
            <v>USD</v>
          </cell>
          <cell r="I2258">
            <v>1409500725</v>
          </cell>
          <cell r="J2258">
            <v>1406908725</v>
          </cell>
          <cell r="K2258" t="b">
            <v>0</v>
          </cell>
          <cell r="L2258">
            <v>13</v>
          </cell>
          <cell r="M2258" t="b">
            <v>1</v>
          </cell>
          <cell r="N2258" t="str">
            <v>photography/photobooks</v>
          </cell>
          <cell r="O2258">
            <v>135</v>
          </cell>
          <cell r="P2258">
            <v>51.92</v>
          </cell>
        </row>
        <row r="2259">
          <cell r="B2259" t="str">
            <v>Good Morning Japan</v>
          </cell>
          <cell r="C2259" t="str">
            <v>A photo journal capturing 30 days of sweetness in Kyoto, Tokyo, and more. Join me to see the cutest &amp; prettiest images of Japan :)</v>
          </cell>
          <cell r="D2259">
            <v>2700</v>
          </cell>
          <cell r="E2259">
            <v>2945</v>
          </cell>
          <cell r="F2259" t="str">
            <v>successful</v>
          </cell>
          <cell r="G2259" t="str">
            <v>US</v>
          </cell>
          <cell r="H2259" t="str">
            <v>USD</v>
          </cell>
          <cell r="I2259">
            <v>1458480560</v>
          </cell>
          <cell r="J2259">
            <v>1455892160</v>
          </cell>
          <cell r="K2259" t="b">
            <v>0</v>
          </cell>
          <cell r="L2259">
            <v>33</v>
          </cell>
          <cell r="M2259" t="b">
            <v>1</v>
          </cell>
          <cell r="N2259" t="str">
            <v>photography/photobooks</v>
          </cell>
          <cell r="O2259">
            <v>109</v>
          </cell>
          <cell r="P2259">
            <v>89.24</v>
          </cell>
        </row>
        <row r="2260">
          <cell r="B2260" t="str">
            <v>Other Worlds - A Make 100 Project</v>
          </cell>
          <cell r="C2260" t="str">
            <v>A macro landscape photography art book &amp; limited edition prints. A Make 100 project.</v>
          </cell>
          <cell r="D2260">
            <v>100</v>
          </cell>
          <cell r="E2260">
            <v>290</v>
          </cell>
          <cell r="F2260" t="str">
            <v>successful</v>
          </cell>
          <cell r="G2260" t="str">
            <v>GB</v>
          </cell>
          <cell r="H2260" t="str">
            <v>GBP</v>
          </cell>
          <cell r="I2260">
            <v>1486814978</v>
          </cell>
          <cell r="J2260">
            <v>1484222978</v>
          </cell>
          <cell r="K2260" t="b">
            <v>0</v>
          </cell>
          <cell r="L2260">
            <v>15</v>
          </cell>
          <cell r="M2260" t="b">
            <v>1</v>
          </cell>
          <cell r="N2260" t="str">
            <v>photography/photobooks</v>
          </cell>
          <cell r="O2260">
            <v>290</v>
          </cell>
          <cell r="P2260">
            <v>19.329999999999998</v>
          </cell>
        </row>
        <row r="2261">
          <cell r="B2261" t="str">
            <v>KAREN  KUEHN - MAVERICK CAMERA - The Photographs &amp; Stories</v>
          </cell>
          <cell r="C2261" t="str">
            <v>Images &amp; the stories behind them from a professional photographers 1st 16 years shooting assignments for major magazines &amp; ad agencies.</v>
          </cell>
          <cell r="D2261">
            <v>21000</v>
          </cell>
          <cell r="E2261">
            <v>21831</v>
          </cell>
          <cell r="F2261" t="str">
            <v>successful</v>
          </cell>
          <cell r="G2261" t="str">
            <v>US</v>
          </cell>
          <cell r="H2261" t="str">
            <v>USD</v>
          </cell>
          <cell r="I2261">
            <v>1460223453</v>
          </cell>
          <cell r="J2261">
            <v>1455043053</v>
          </cell>
          <cell r="K2261" t="b">
            <v>0</v>
          </cell>
          <cell r="L2261">
            <v>273</v>
          </cell>
          <cell r="M2261" t="b">
            <v>1</v>
          </cell>
          <cell r="N2261" t="str">
            <v>photography/photobooks</v>
          </cell>
          <cell r="O2261">
            <v>104</v>
          </cell>
          <cell r="P2261">
            <v>79.97</v>
          </cell>
        </row>
        <row r="2262">
          <cell r="B2262" t="str">
            <v>Atlantic Light: The West Coast of Ireland in Photographs</v>
          </cell>
          <cell r="C2262" t="str">
            <v>A beautifully presented hardcover book of aerial photographs that show the west coast of Ireland as it's never been seen before.</v>
          </cell>
          <cell r="D2262">
            <v>12500</v>
          </cell>
          <cell r="E2262">
            <v>40280</v>
          </cell>
          <cell r="F2262" t="str">
            <v>successful</v>
          </cell>
          <cell r="G2262" t="str">
            <v>IE</v>
          </cell>
          <cell r="H2262" t="str">
            <v>EUR</v>
          </cell>
          <cell r="I2262">
            <v>1428493379</v>
          </cell>
          <cell r="J2262">
            <v>1425901379</v>
          </cell>
          <cell r="K2262" t="b">
            <v>0</v>
          </cell>
          <cell r="L2262">
            <v>714</v>
          </cell>
          <cell r="M2262" t="b">
            <v>1</v>
          </cell>
          <cell r="N2262" t="str">
            <v>photography/photobooks</v>
          </cell>
          <cell r="O2262">
            <v>322</v>
          </cell>
          <cell r="P2262">
            <v>56.41</v>
          </cell>
        </row>
        <row r="2263">
          <cell r="B2263" t="str">
            <v>CALAMITA/Ã€ project</v>
          </cell>
          <cell r="C2263" t="str">
            <v>CALAMITA/Ã€ is a tool for investigating the contemporary Vajont and the topic of catastrophes in general.
Â«CHE IDDIO CE LA MANDI BUONAÂ»</v>
          </cell>
          <cell r="D2263">
            <v>10000</v>
          </cell>
          <cell r="E2263">
            <v>13500</v>
          </cell>
          <cell r="F2263" t="str">
            <v>successful</v>
          </cell>
          <cell r="G2263" t="str">
            <v>IT</v>
          </cell>
          <cell r="H2263" t="str">
            <v>EUR</v>
          </cell>
          <cell r="I2263">
            <v>1450602000</v>
          </cell>
          <cell r="J2263">
            <v>1445415653</v>
          </cell>
          <cell r="K2263" t="b">
            <v>0</v>
          </cell>
          <cell r="L2263">
            <v>170</v>
          </cell>
          <cell r="M2263" t="b">
            <v>1</v>
          </cell>
          <cell r="N2263" t="str">
            <v>photography/photobooks</v>
          </cell>
          <cell r="O2263">
            <v>135</v>
          </cell>
          <cell r="P2263">
            <v>79.41</v>
          </cell>
        </row>
        <row r="2264">
          <cell r="B2264" t="str">
            <v>NAKED IBIZA - A Large Scale Photography Book by Dylan Rosser</v>
          </cell>
          <cell r="C2264" t="str">
            <v>A book of male nudes photographed on location in Ibiza over the last 4 years.</v>
          </cell>
          <cell r="D2264">
            <v>14500</v>
          </cell>
          <cell r="E2264">
            <v>39137</v>
          </cell>
          <cell r="F2264" t="str">
            <v>successful</v>
          </cell>
          <cell r="G2264" t="str">
            <v>GB</v>
          </cell>
          <cell r="H2264" t="str">
            <v>GBP</v>
          </cell>
          <cell r="I2264">
            <v>1450467539</v>
          </cell>
          <cell r="J2264">
            <v>1447875539</v>
          </cell>
          <cell r="K2264" t="b">
            <v>0</v>
          </cell>
          <cell r="L2264">
            <v>512</v>
          </cell>
          <cell r="M2264" t="b">
            <v>1</v>
          </cell>
          <cell r="N2264" t="str">
            <v>photography/photobooks</v>
          </cell>
          <cell r="O2264">
            <v>270</v>
          </cell>
          <cell r="P2264">
            <v>76.44</v>
          </cell>
        </row>
        <row r="2265">
          <cell r="B2265" t="str">
            <v>Brewtography Project: Discovering Colorado Breweries</v>
          </cell>
          <cell r="C2265" t="str">
            <v>A coffee table book celebrating Colorado brewery culture; exploring the passion and personality of local breweries through photographs.</v>
          </cell>
          <cell r="D2265">
            <v>15000</v>
          </cell>
          <cell r="E2265">
            <v>37994</v>
          </cell>
          <cell r="F2265" t="str">
            <v>successful</v>
          </cell>
          <cell r="G2265" t="str">
            <v>US</v>
          </cell>
          <cell r="H2265" t="str">
            <v>USD</v>
          </cell>
          <cell r="I2265">
            <v>1465797540</v>
          </cell>
          <cell r="J2265">
            <v>1463155034</v>
          </cell>
          <cell r="K2265" t="b">
            <v>0</v>
          </cell>
          <cell r="L2265">
            <v>314</v>
          </cell>
          <cell r="M2265" t="b">
            <v>1</v>
          </cell>
          <cell r="N2265" t="str">
            <v>photography/photobooks</v>
          </cell>
          <cell r="O2265">
            <v>253</v>
          </cell>
          <cell r="P2265">
            <v>121</v>
          </cell>
        </row>
        <row r="2266">
          <cell r="B2266" t="str">
            <v>The White Desert: Wildlife &amp; Antarctica photobook</v>
          </cell>
          <cell r="C2266" t="str">
            <v>The White Desert is a photo project, documenting the fragility and beauty of the planet, from the Arctic to Antarctic regions!</v>
          </cell>
          <cell r="D2266">
            <v>3500</v>
          </cell>
          <cell r="E2266">
            <v>9121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1451530800</v>
          </cell>
          <cell r="J2266">
            <v>1448463086</v>
          </cell>
          <cell r="K2266" t="b">
            <v>0</v>
          </cell>
          <cell r="L2266">
            <v>167</v>
          </cell>
          <cell r="M2266" t="b">
            <v>1</v>
          </cell>
          <cell r="N2266" t="str">
            <v>photography/photobooks</v>
          </cell>
          <cell r="O2266">
            <v>261</v>
          </cell>
          <cell r="P2266">
            <v>54.62</v>
          </cell>
        </row>
        <row r="2267">
          <cell r="B2267" t="str">
            <v>The portrait of the forgotten: Syrian refugees in Jordan</v>
          </cell>
          <cell r="C2267" t="str">
            <v>There are over 627.295 Syrian refugees in Jordan due to the war. Let me tell you some of their stories with the help of a photobook!</v>
          </cell>
          <cell r="D2267">
            <v>2658</v>
          </cell>
          <cell r="E2267">
            <v>2693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1436380200</v>
          </cell>
          <cell r="J2267">
            <v>1433615400</v>
          </cell>
          <cell r="K2267" t="b">
            <v>0</v>
          </cell>
          <cell r="L2267">
            <v>9</v>
          </cell>
          <cell r="M2267" t="b">
            <v>1</v>
          </cell>
          <cell r="N2267" t="str">
            <v>photography/photobooks</v>
          </cell>
          <cell r="O2267">
            <v>101</v>
          </cell>
          <cell r="P2267">
            <v>299.22000000000003</v>
          </cell>
        </row>
        <row r="2268">
          <cell r="B2268" t="str">
            <v>Modern Nomads</v>
          </cell>
          <cell r="C2268" t="str">
            <v>Modern Nomads Journal is an 88 page magazine style publication containing photo stories about Somalis in the Horn of Africa.</v>
          </cell>
          <cell r="D2268">
            <v>4800</v>
          </cell>
          <cell r="E2268">
            <v>6029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1429183656</v>
          </cell>
          <cell r="J2268">
            <v>1427369256</v>
          </cell>
          <cell r="K2268" t="b">
            <v>0</v>
          </cell>
          <cell r="L2268">
            <v>103</v>
          </cell>
          <cell r="M2268" t="b">
            <v>1</v>
          </cell>
          <cell r="N2268" t="str">
            <v>photography/photobooks</v>
          </cell>
          <cell r="O2268">
            <v>126</v>
          </cell>
          <cell r="P2268">
            <v>58.53</v>
          </cell>
        </row>
        <row r="2269">
          <cell r="B2269" t="str">
            <v>Invisible People of Belarus</v>
          </cell>
          <cell r="C2269" t="str">
            <v>Documentary book about the lives of disabled people and Chernobyl victims living in governmental institutions called Internats</v>
          </cell>
          <cell r="D2269">
            <v>6000</v>
          </cell>
          <cell r="E2269">
            <v>6146.27</v>
          </cell>
          <cell r="F2269" t="str">
            <v>successful</v>
          </cell>
          <cell r="G2269" t="str">
            <v>GB</v>
          </cell>
          <cell r="H2269" t="str">
            <v>GBP</v>
          </cell>
          <cell r="I2269">
            <v>1468593246</v>
          </cell>
          <cell r="J2269">
            <v>1466001246</v>
          </cell>
          <cell r="K2269" t="b">
            <v>0</v>
          </cell>
          <cell r="L2269">
            <v>111</v>
          </cell>
          <cell r="M2269" t="b">
            <v>1</v>
          </cell>
          <cell r="N2269" t="str">
            <v>photography/photobooks</v>
          </cell>
          <cell r="O2269">
            <v>102</v>
          </cell>
          <cell r="P2269">
            <v>55.37</v>
          </cell>
        </row>
        <row r="2270">
          <cell r="B2270" t="str">
            <v>"Angus O'Callaghan. Melbourne." 1968 - 1971</v>
          </cell>
          <cell r="C2270" t="str">
            <v>This coffee table book features Melbourne as never seen before through the eyes of an artist now 93 years old. Melbourne from 1968-1971</v>
          </cell>
          <cell r="D2270">
            <v>25000</v>
          </cell>
          <cell r="E2270">
            <v>49811</v>
          </cell>
          <cell r="F2270" t="str">
            <v>successful</v>
          </cell>
          <cell r="G2270" t="str">
            <v>AU</v>
          </cell>
          <cell r="H2270" t="str">
            <v>AUD</v>
          </cell>
          <cell r="I2270">
            <v>1435388154</v>
          </cell>
          <cell r="J2270">
            <v>1432796154</v>
          </cell>
          <cell r="K2270" t="b">
            <v>0</v>
          </cell>
          <cell r="L2270">
            <v>271</v>
          </cell>
          <cell r="M2270" t="b">
            <v>1</v>
          </cell>
          <cell r="N2270" t="str">
            <v>photography/photobooks</v>
          </cell>
          <cell r="O2270">
            <v>199</v>
          </cell>
          <cell r="P2270">
            <v>183.8</v>
          </cell>
        </row>
        <row r="2271">
          <cell r="B2271" t="str">
            <v>reAPPEARANCES   a limited edition photography book</v>
          </cell>
          <cell r="C2271" t="str">
            <v>reAPPEARANCES is a series of photographs shot with a digital toy camera, a visual and cultural journey through appearances.</v>
          </cell>
          <cell r="D2271">
            <v>16300</v>
          </cell>
          <cell r="E2271">
            <v>16700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1433083527</v>
          </cell>
          <cell r="J2271">
            <v>1430491527</v>
          </cell>
          <cell r="K2271" t="b">
            <v>0</v>
          </cell>
          <cell r="L2271">
            <v>101</v>
          </cell>
          <cell r="M2271" t="b">
            <v>1</v>
          </cell>
          <cell r="N2271" t="str">
            <v>photography/photobooks</v>
          </cell>
          <cell r="O2271">
            <v>102</v>
          </cell>
          <cell r="P2271">
            <v>165.35</v>
          </cell>
        </row>
        <row r="2272">
          <cell r="B2272" t="str">
            <v>Miles From Los Angeles - A Photo Book of the Western U.S.</v>
          </cell>
          <cell r="C2272" t="str">
            <v>A fine art book capturing the beauty of nature in the Western United States by landscape photographer Cheyne Walls.</v>
          </cell>
          <cell r="D2272">
            <v>13000</v>
          </cell>
          <cell r="E2272">
            <v>13383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1449205200</v>
          </cell>
          <cell r="J2272">
            <v>1445363833</v>
          </cell>
          <cell r="K2272" t="b">
            <v>0</v>
          </cell>
          <cell r="L2272">
            <v>57</v>
          </cell>
          <cell r="M2272" t="b">
            <v>1</v>
          </cell>
          <cell r="N2272" t="str">
            <v>photography/photobooks</v>
          </cell>
          <cell r="O2272">
            <v>103</v>
          </cell>
          <cell r="P2272">
            <v>234.79</v>
          </cell>
        </row>
        <row r="2273">
          <cell r="B2273" t="str">
            <v>Afro-Iran:Â The Unknown Minority</v>
          </cell>
          <cell r="C2273" t="str">
            <v>A photo book by photographer Mahdi Ehsaei depicting the little known minority of Afro-Iranians in South Iran in fascinating portraits.</v>
          </cell>
          <cell r="D2273">
            <v>13000</v>
          </cell>
          <cell r="E2273">
            <v>13112</v>
          </cell>
          <cell r="F2273" t="str">
            <v>successful</v>
          </cell>
          <cell r="G2273" t="str">
            <v>DE</v>
          </cell>
          <cell r="H2273" t="str">
            <v>EUR</v>
          </cell>
          <cell r="I2273">
            <v>1434197351</v>
          </cell>
          <cell r="J2273">
            <v>1431605351</v>
          </cell>
          <cell r="K2273" t="b">
            <v>0</v>
          </cell>
          <cell r="L2273">
            <v>62</v>
          </cell>
          <cell r="M2273" t="b">
            <v>1</v>
          </cell>
          <cell r="N2273" t="str">
            <v>photography/photobooks</v>
          </cell>
          <cell r="O2273">
            <v>101</v>
          </cell>
          <cell r="P2273">
            <v>211.48</v>
          </cell>
        </row>
        <row r="2274">
          <cell r="B2274" t="str">
            <v>Until I Gush Forth / Limited Edition Zine by Esthaem</v>
          </cell>
          <cell r="C2274" t="str">
            <v>Limited edition zine by photographic artist Esthaem, signed and hand-numbered including a screen printed banderole. Edition of 100.</v>
          </cell>
          <cell r="D2274">
            <v>900</v>
          </cell>
          <cell r="E2274">
            <v>1035</v>
          </cell>
          <cell r="F2274" t="str">
            <v>successful</v>
          </cell>
          <cell r="G2274" t="str">
            <v>AT</v>
          </cell>
          <cell r="H2274" t="str">
            <v>EUR</v>
          </cell>
          <cell r="I2274">
            <v>1489238940</v>
          </cell>
          <cell r="J2274">
            <v>1486406253</v>
          </cell>
          <cell r="K2274" t="b">
            <v>0</v>
          </cell>
          <cell r="L2274">
            <v>32</v>
          </cell>
          <cell r="M2274" t="b">
            <v>1</v>
          </cell>
          <cell r="N2274" t="str">
            <v>photography/photobooks</v>
          </cell>
          <cell r="O2274">
            <v>115</v>
          </cell>
          <cell r="P2274">
            <v>32.340000000000003</v>
          </cell>
        </row>
        <row r="2275">
          <cell r="B2275" t="str">
            <v>ITALIANA</v>
          </cell>
          <cell r="C2275" t="str">
            <v>A humanistic photo book about ancestral &amp; post-modern Italy.</v>
          </cell>
          <cell r="D2275">
            <v>16700</v>
          </cell>
          <cell r="E2275">
            <v>17396</v>
          </cell>
          <cell r="F2275" t="str">
            <v>successful</v>
          </cell>
          <cell r="G2275" t="str">
            <v>IT</v>
          </cell>
          <cell r="H2275" t="str">
            <v>EUR</v>
          </cell>
          <cell r="I2275">
            <v>1459418400</v>
          </cell>
          <cell r="J2275">
            <v>1456827573</v>
          </cell>
          <cell r="K2275" t="b">
            <v>0</v>
          </cell>
          <cell r="L2275">
            <v>141</v>
          </cell>
          <cell r="M2275" t="b">
            <v>1</v>
          </cell>
          <cell r="N2275" t="str">
            <v>photography/photobooks</v>
          </cell>
          <cell r="O2275">
            <v>104</v>
          </cell>
          <cell r="P2275">
            <v>123.38</v>
          </cell>
        </row>
        <row r="2276">
          <cell r="B2276" t="str">
            <v>Into The Great White Sands</v>
          </cell>
          <cell r="C2276" t="str">
            <v>Help me complete the photography and publish a fine art book on White Sands National Monument, a uniquely significant place.</v>
          </cell>
          <cell r="D2276">
            <v>10000</v>
          </cell>
          <cell r="E2276">
            <v>15530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1458835264</v>
          </cell>
          <cell r="J2276">
            <v>1456246864</v>
          </cell>
          <cell r="K2276" t="b">
            <v>0</v>
          </cell>
          <cell r="L2276">
            <v>75</v>
          </cell>
          <cell r="M2276" t="b">
            <v>1</v>
          </cell>
          <cell r="N2276" t="str">
            <v>photography/photobooks</v>
          </cell>
          <cell r="O2276">
            <v>155</v>
          </cell>
          <cell r="P2276">
            <v>207.07</v>
          </cell>
        </row>
        <row r="2277">
          <cell r="B2277" t="str">
            <v>Israel: An Inspiring Photographic Journey (Photobook)</v>
          </cell>
          <cell r="C2277" t="str">
            <v>This 80 page book displays 75 beautiful images of the Holy Land, site descriptions, scripture and thought provoking comments.</v>
          </cell>
          <cell r="D2277">
            <v>6000</v>
          </cell>
          <cell r="E2277">
            <v>6360</v>
          </cell>
          <cell r="F2277" t="str">
            <v>successful</v>
          </cell>
          <cell r="G2277" t="str">
            <v>US</v>
          </cell>
          <cell r="H2277" t="str">
            <v>USD</v>
          </cell>
          <cell r="I2277">
            <v>1488053905</v>
          </cell>
          <cell r="J2277">
            <v>1485461905</v>
          </cell>
          <cell r="K2277" t="b">
            <v>0</v>
          </cell>
          <cell r="L2277">
            <v>46</v>
          </cell>
          <cell r="M2277" t="b">
            <v>1</v>
          </cell>
          <cell r="N2277" t="str">
            <v>photography/photobooks</v>
          </cell>
          <cell r="O2277">
            <v>106</v>
          </cell>
          <cell r="P2277">
            <v>138.26</v>
          </cell>
        </row>
        <row r="2278">
          <cell r="B2278" t="str">
            <v>Det Andra GÃ¶teborg</v>
          </cell>
          <cell r="C2278" t="str">
            <v>En fotobok om livet i det enda andra GÃ¶teborg i vÃ¤rlden</v>
          </cell>
          <cell r="D2278">
            <v>20000</v>
          </cell>
          <cell r="E2278">
            <v>50863</v>
          </cell>
          <cell r="F2278" t="str">
            <v>successful</v>
          </cell>
          <cell r="G2278" t="str">
            <v>SE</v>
          </cell>
          <cell r="H2278" t="str">
            <v>SEK</v>
          </cell>
          <cell r="I2278">
            <v>1433106000</v>
          </cell>
          <cell r="J2278">
            <v>1431124572</v>
          </cell>
          <cell r="K2278" t="b">
            <v>0</v>
          </cell>
          <cell r="L2278">
            <v>103</v>
          </cell>
          <cell r="M2278" t="b">
            <v>1</v>
          </cell>
          <cell r="N2278" t="str">
            <v>photography/photobooks</v>
          </cell>
          <cell r="O2278">
            <v>254</v>
          </cell>
          <cell r="P2278">
            <v>493.82</v>
          </cell>
        </row>
        <row r="2279">
          <cell r="B2279" t="str">
            <v>500 Views of Japan</v>
          </cell>
          <cell r="C2279" t="str">
            <v>From 2010 to 2015, I took over 15 000 photos in Japan. Here's 500 of them. Landscape, city view, people and so much more!</v>
          </cell>
          <cell r="D2279">
            <v>1000</v>
          </cell>
          <cell r="E2279">
            <v>1011</v>
          </cell>
          <cell r="F2279" t="str">
            <v>successful</v>
          </cell>
          <cell r="G2279" t="str">
            <v>CA</v>
          </cell>
          <cell r="H2279" t="str">
            <v>CAD</v>
          </cell>
          <cell r="I2279">
            <v>1465505261</v>
          </cell>
          <cell r="J2279">
            <v>1464209261</v>
          </cell>
          <cell r="K2279" t="b">
            <v>0</v>
          </cell>
          <cell r="L2279">
            <v>6</v>
          </cell>
          <cell r="M2279" t="b">
            <v>1</v>
          </cell>
          <cell r="N2279" t="str">
            <v>photography/photobooks</v>
          </cell>
          <cell r="O2279">
            <v>101</v>
          </cell>
          <cell r="P2279">
            <v>168.5</v>
          </cell>
        </row>
        <row r="2280">
          <cell r="B2280" t="str">
            <v>Faces of Yoga: A Coffee Table Photo Book</v>
          </cell>
          <cell r="C2280" t="str">
            <v>Faces of Yoga is a series of uncomfortable photos of people in strange positions. The photo book will be ready for the holiday season!</v>
          </cell>
          <cell r="D2280">
            <v>2500</v>
          </cell>
          <cell r="E2280">
            <v>3226</v>
          </cell>
          <cell r="F2280" t="str">
            <v>successful</v>
          </cell>
          <cell r="G2280" t="str">
            <v>US</v>
          </cell>
          <cell r="H2280" t="str">
            <v>USD</v>
          </cell>
          <cell r="I2280">
            <v>1448586000</v>
          </cell>
          <cell r="J2280">
            <v>1447195695</v>
          </cell>
          <cell r="K2280" t="b">
            <v>0</v>
          </cell>
          <cell r="L2280">
            <v>83</v>
          </cell>
          <cell r="M2280" t="b">
            <v>1</v>
          </cell>
          <cell r="N2280" t="str">
            <v>photography/photobooks</v>
          </cell>
          <cell r="O2280">
            <v>129</v>
          </cell>
          <cell r="P2280">
            <v>38.869999999999997</v>
          </cell>
        </row>
        <row r="2281">
          <cell r="B2281" t="str">
            <v>Iceland Impressions: photographs by Iwona and Adam Balcy</v>
          </cell>
          <cell r="C2281" t="str">
            <v>A collection of 97 colour photographs showcasing Iceland's spectacular scenery, beautifully presented in 128 page hardcover book.</v>
          </cell>
          <cell r="D2281">
            <v>6500</v>
          </cell>
          <cell r="E2281">
            <v>6645</v>
          </cell>
          <cell r="F2281" t="str">
            <v>successful</v>
          </cell>
          <cell r="G2281" t="str">
            <v>GB</v>
          </cell>
          <cell r="H2281" t="str">
            <v>GBP</v>
          </cell>
          <cell r="I2281">
            <v>1485886100</v>
          </cell>
          <cell r="J2281">
            <v>1482862100</v>
          </cell>
          <cell r="K2281" t="b">
            <v>0</v>
          </cell>
          <cell r="L2281">
            <v>108</v>
          </cell>
          <cell r="M2281" t="b">
            <v>1</v>
          </cell>
          <cell r="N2281" t="str">
            <v>photography/photobooks</v>
          </cell>
          <cell r="O2281">
            <v>102</v>
          </cell>
          <cell r="P2281">
            <v>61.53</v>
          </cell>
        </row>
        <row r="2282">
          <cell r="B2282" t="str">
            <v>Framed Himalaya: Lachen Valley (Campaign Part - 2)</v>
          </cell>
          <cell r="C2282" t="str">
            <v>A coffee table book with photographs of nature's splendor from the mystical valley of Lachen in the Eastern recesses of the Himalaya.</v>
          </cell>
          <cell r="D2282">
            <v>2000</v>
          </cell>
          <cell r="E2282">
            <v>2636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1433880605</v>
          </cell>
          <cell r="J2282">
            <v>1428696605</v>
          </cell>
          <cell r="K2282" t="b">
            <v>0</v>
          </cell>
          <cell r="L2282">
            <v>25</v>
          </cell>
          <cell r="M2282" t="b">
            <v>1</v>
          </cell>
          <cell r="N2282" t="str">
            <v>photography/photobooks</v>
          </cell>
          <cell r="O2282">
            <v>132</v>
          </cell>
          <cell r="P2282">
            <v>105.44</v>
          </cell>
        </row>
        <row r="2283">
          <cell r="B2283" t="str">
            <v>ShootTokyo: The Book</v>
          </cell>
          <cell r="C2283" t="str">
            <v>A photography book that brings you on a journey through Tokyo and beyond.   This is a collection of my best images from ShootTokyo.</v>
          </cell>
          <cell r="D2283">
            <v>5000</v>
          </cell>
          <cell r="E2283">
            <v>39304.01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1401487756</v>
          </cell>
          <cell r="J2283">
            <v>1398895756</v>
          </cell>
          <cell r="K2283" t="b">
            <v>0</v>
          </cell>
          <cell r="L2283">
            <v>549</v>
          </cell>
          <cell r="M2283" t="b">
            <v>1</v>
          </cell>
          <cell r="N2283" t="str">
            <v>photography/photobooks</v>
          </cell>
          <cell r="O2283">
            <v>786</v>
          </cell>
          <cell r="P2283">
            <v>71.59</v>
          </cell>
        </row>
        <row r="2284">
          <cell r="B2284" t="str">
            <v>In Training: a book of Bonsai photographs</v>
          </cell>
          <cell r="C2284" t="str">
            <v>A fine art photography book taking a new look at the art of bonsai.</v>
          </cell>
          <cell r="D2284">
            <v>14000</v>
          </cell>
          <cell r="E2284">
            <v>20398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1443826980</v>
          </cell>
          <cell r="J2284">
            <v>1441032457</v>
          </cell>
          <cell r="K2284" t="b">
            <v>0</v>
          </cell>
          <cell r="L2284">
            <v>222</v>
          </cell>
          <cell r="M2284" t="b">
            <v>1</v>
          </cell>
          <cell r="N2284" t="str">
            <v>photography/photobooks</v>
          </cell>
          <cell r="O2284">
            <v>146</v>
          </cell>
          <cell r="P2284">
            <v>91.88</v>
          </cell>
        </row>
        <row r="2285">
          <cell r="B2285" t="str">
            <v>Either Limits or Contradictions-A Photo Book in three parts</v>
          </cell>
          <cell r="C2285" t="str">
            <v>"Either Limits Or Contradictions" is a Photo Book about the pace of life, death and time passing. A Daylight Books Publication.</v>
          </cell>
          <cell r="D2285">
            <v>26500</v>
          </cell>
          <cell r="E2285">
            <v>27189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1468524340</v>
          </cell>
          <cell r="J2285">
            <v>1465932340</v>
          </cell>
          <cell r="K2285" t="b">
            <v>0</v>
          </cell>
          <cell r="L2285">
            <v>183</v>
          </cell>
          <cell r="M2285" t="b">
            <v>1</v>
          </cell>
          <cell r="N2285" t="str">
            <v>photography/photobooks</v>
          </cell>
          <cell r="O2285">
            <v>103</v>
          </cell>
          <cell r="P2285">
            <v>148.57</v>
          </cell>
        </row>
        <row r="2286">
          <cell r="B2286" t="str">
            <v>The Alaska Range</v>
          </cell>
          <cell r="C2286" t="str">
            <v>The Mountaineers Books and I, Carl Battreall, have teamed up to create the first photography book of the legendary Alaska Range.</v>
          </cell>
          <cell r="D2286">
            <v>9000</v>
          </cell>
          <cell r="E2286">
            <v>15505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1446346800</v>
          </cell>
          <cell r="J2286">
            <v>1443714800</v>
          </cell>
          <cell r="K2286" t="b">
            <v>0</v>
          </cell>
          <cell r="L2286">
            <v>89</v>
          </cell>
          <cell r="M2286" t="b">
            <v>1</v>
          </cell>
          <cell r="N2286" t="str">
            <v>photography/photobooks</v>
          </cell>
          <cell r="O2286">
            <v>172</v>
          </cell>
          <cell r="P2286">
            <v>174.21</v>
          </cell>
        </row>
        <row r="2287">
          <cell r="B2287" t="str">
            <v>The Box</v>
          </cell>
          <cell r="C2287" t="str">
            <v>The Box is a fine art book of Ron Amato's innovative and seductive photography project.</v>
          </cell>
          <cell r="D2287">
            <v>16350</v>
          </cell>
          <cell r="E2287">
            <v>26024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1476961513</v>
          </cell>
          <cell r="J2287">
            <v>1474369513</v>
          </cell>
          <cell r="K2287" t="b">
            <v>0</v>
          </cell>
          <cell r="L2287">
            <v>253</v>
          </cell>
          <cell r="M2287" t="b">
            <v>1</v>
          </cell>
          <cell r="N2287" t="str">
            <v>photography/photobooks</v>
          </cell>
          <cell r="O2287">
            <v>159</v>
          </cell>
          <cell r="P2287">
            <v>102.86</v>
          </cell>
        </row>
        <row r="2288">
          <cell r="B2288" t="str">
            <v>All The People</v>
          </cell>
          <cell r="C2288" t="str">
            <v>A beautiful photo art book of portraits and conversations with people that may expand your idea of gender.</v>
          </cell>
          <cell r="D2288">
            <v>15000</v>
          </cell>
          <cell r="E2288">
            <v>15565</v>
          </cell>
          <cell r="F2288" t="str">
            <v>successful</v>
          </cell>
          <cell r="G2288" t="str">
            <v>DE</v>
          </cell>
          <cell r="H2288" t="str">
            <v>EUR</v>
          </cell>
          <cell r="I2288">
            <v>1440515112</v>
          </cell>
          <cell r="J2288">
            <v>1437923112</v>
          </cell>
          <cell r="K2288" t="b">
            <v>0</v>
          </cell>
          <cell r="L2288">
            <v>140</v>
          </cell>
          <cell r="M2288" t="b">
            <v>1</v>
          </cell>
          <cell r="N2288" t="str">
            <v>photography/photobooks</v>
          </cell>
          <cell r="O2288">
            <v>104</v>
          </cell>
          <cell r="P2288">
            <v>111.18</v>
          </cell>
        </row>
        <row r="2289">
          <cell r="B2289" t="str">
            <v>Oh When The Blues - Oldham Athletic Photography Book</v>
          </cell>
          <cell r="C2289" t="str">
            <v>Photography book exploring the community of Oldham Athletic Football Club, their relation to the town and the theatre of football.</v>
          </cell>
          <cell r="D2289">
            <v>2200</v>
          </cell>
          <cell r="E2289">
            <v>2451.0100000000002</v>
          </cell>
          <cell r="F2289" t="str">
            <v>successful</v>
          </cell>
          <cell r="G2289" t="str">
            <v>GB</v>
          </cell>
          <cell r="H2289" t="str">
            <v>GBP</v>
          </cell>
          <cell r="I2289">
            <v>1480809600</v>
          </cell>
          <cell r="J2289">
            <v>1478431488</v>
          </cell>
          <cell r="K2289" t="b">
            <v>0</v>
          </cell>
          <cell r="L2289">
            <v>103</v>
          </cell>
          <cell r="M2289" t="b">
            <v>1</v>
          </cell>
          <cell r="N2289" t="str">
            <v>photography/photobooks</v>
          </cell>
          <cell r="O2289">
            <v>111</v>
          </cell>
          <cell r="P2289">
            <v>23.8</v>
          </cell>
        </row>
        <row r="2290">
          <cell r="B2290" t="str">
            <v>Project Pilgrim</v>
          </cell>
          <cell r="C2290" t="str">
            <v>Project Pilgrim is my effort to work towards normalizing mental health.</v>
          </cell>
          <cell r="D2290">
            <v>4000</v>
          </cell>
          <cell r="E2290">
            <v>11215</v>
          </cell>
          <cell r="F2290" t="str">
            <v>successful</v>
          </cell>
          <cell r="G2290" t="str">
            <v>CA</v>
          </cell>
          <cell r="H2290" t="str">
            <v>CAD</v>
          </cell>
          <cell r="I2290">
            <v>1459483200</v>
          </cell>
          <cell r="J2290">
            <v>1456852647</v>
          </cell>
          <cell r="K2290" t="b">
            <v>0</v>
          </cell>
          <cell r="L2290">
            <v>138</v>
          </cell>
          <cell r="M2290" t="b">
            <v>1</v>
          </cell>
          <cell r="N2290" t="str">
            <v>photography/photobooks</v>
          </cell>
          <cell r="O2290">
            <v>280</v>
          </cell>
          <cell r="P2290">
            <v>81.27</v>
          </cell>
        </row>
        <row r="2291">
          <cell r="B2291" t="str">
            <v>YOSEMITE PEOPLE</v>
          </cell>
          <cell r="C2291" t="str">
            <v>A photography book focusing on the people rather than the nature at Yosemite National Park.</v>
          </cell>
          <cell r="D2291">
            <v>19800</v>
          </cell>
          <cell r="E2291">
            <v>22197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1478754909</v>
          </cell>
          <cell r="J2291">
            <v>1476159309</v>
          </cell>
          <cell r="K2291" t="b">
            <v>0</v>
          </cell>
          <cell r="L2291">
            <v>191</v>
          </cell>
          <cell r="M2291" t="b">
            <v>1</v>
          </cell>
          <cell r="N2291" t="str">
            <v>photography/photobooks</v>
          </cell>
          <cell r="O2291">
            <v>112</v>
          </cell>
          <cell r="P2291">
            <v>116.21</v>
          </cell>
        </row>
        <row r="2292">
          <cell r="B2292" t="str">
            <v>This is Nowhere</v>
          </cell>
          <cell r="C2292" t="str">
            <v>A hardcover book of surf, outdoor and nature photos from the British Columbia coast.</v>
          </cell>
          <cell r="D2292">
            <v>52000</v>
          </cell>
          <cell r="E2292">
            <v>86492</v>
          </cell>
          <cell r="F2292" t="str">
            <v>successful</v>
          </cell>
          <cell r="G2292" t="str">
            <v>CA</v>
          </cell>
          <cell r="H2292" t="str">
            <v>CAD</v>
          </cell>
          <cell r="I2292">
            <v>1436364023</v>
          </cell>
          <cell r="J2292">
            <v>1433772023</v>
          </cell>
          <cell r="K2292" t="b">
            <v>1</v>
          </cell>
          <cell r="L2292">
            <v>885</v>
          </cell>
          <cell r="M2292" t="b">
            <v>1</v>
          </cell>
          <cell r="N2292" t="str">
            <v>photography/photobooks</v>
          </cell>
          <cell r="O2292">
            <v>166</v>
          </cell>
          <cell r="P2292">
            <v>97.73</v>
          </cell>
        </row>
        <row r="2293">
          <cell r="B2293" t="str">
            <v>Cosmic Surgery</v>
          </cell>
          <cell r="C2293" t="str">
            <v>Cosmic Surgery is a photo book, set in the not too distant future where the world of cosmetic surgery is about to be transformed</v>
          </cell>
          <cell r="D2293">
            <v>22000</v>
          </cell>
          <cell r="E2293">
            <v>22318</v>
          </cell>
          <cell r="F2293" t="str">
            <v>successful</v>
          </cell>
          <cell r="G2293" t="str">
            <v>GB</v>
          </cell>
          <cell r="H2293" t="str">
            <v>GBP</v>
          </cell>
          <cell r="I2293">
            <v>1458943200</v>
          </cell>
          <cell r="J2293">
            <v>1456491680</v>
          </cell>
          <cell r="K2293" t="b">
            <v>1</v>
          </cell>
          <cell r="L2293">
            <v>329</v>
          </cell>
          <cell r="M2293" t="b">
            <v>1</v>
          </cell>
          <cell r="N2293" t="str">
            <v>photography/photobooks</v>
          </cell>
          <cell r="O2293">
            <v>101</v>
          </cell>
          <cell r="P2293">
            <v>67.84</v>
          </cell>
        </row>
        <row r="2294">
          <cell r="B2294" t="str">
            <v>"Iconic Sea Birds" a photobook project</v>
          </cell>
          <cell r="C2294" t="str">
            <v>A self-published photobook starring the Puffin and the Gannet and the islands they live on; Skokholm Island (Wales) and Helgoland.</v>
          </cell>
          <cell r="D2294">
            <v>3750</v>
          </cell>
          <cell r="E2294">
            <v>4045.93</v>
          </cell>
          <cell r="F2294" t="str">
            <v>successful</v>
          </cell>
          <cell r="G2294" t="str">
            <v>BE</v>
          </cell>
          <cell r="H2294" t="str">
            <v>EUR</v>
          </cell>
          <cell r="I2294">
            <v>1477210801</v>
          </cell>
          <cell r="J2294">
            <v>1472026801</v>
          </cell>
          <cell r="K2294" t="b">
            <v>1</v>
          </cell>
          <cell r="L2294">
            <v>71</v>
          </cell>
          <cell r="M2294" t="b">
            <v>1</v>
          </cell>
          <cell r="N2294" t="str">
            <v>photography/photobooks</v>
          </cell>
          <cell r="O2294">
            <v>108</v>
          </cell>
          <cell r="P2294">
            <v>56.98</v>
          </cell>
        </row>
        <row r="2295">
          <cell r="B2295" t="str">
            <v>RYU X RIO</v>
          </cell>
          <cell r="C2295" t="str">
            <v>A football photography book like no other about the 2014 World Cup in Brazil, by Ryu Voelkel.</v>
          </cell>
          <cell r="D2295">
            <v>6500</v>
          </cell>
          <cell r="E2295">
            <v>18066</v>
          </cell>
          <cell r="F2295" t="str">
            <v>successful</v>
          </cell>
          <cell r="G2295" t="str">
            <v>GB</v>
          </cell>
          <cell r="H2295" t="str">
            <v>GBP</v>
          </cell>
          <cell r="I2295">
            <v>1402389180</v>
          </cell>
          <cell r="J2295">
            <v>1399996024</v>
          </cell>
          <cell r="K2295" t="b">
            <v>1</v>
          </cell>
          <cell r="L2295">
            <v>269</v>
          </cell>
          <cell r="M2295" t="b">
            <v>1</v>
          </cell>
          <cell r="N2295" t="str">
            <v>photography/photobooks</v>
          </cell>
          <cell r="O2295">
            <v>278</v>
          </cell>
          <cell r="P2295">
            <v>67.16</v>
          </cell>
        </row>
        <row r="2296">
          <cell r="B2296" t="str">
            <v>Clear of People â€” A photobook by Michal Iwanowski</v>
          </cell>
          <cell r="C2296" t="str">
            <v>Michal Iwanowskiâ€™s photobook documents a 2,200 km solitary journey that echoes his grandfatherâ€™s daring escape from a PoW camp.</v>
          </cell>
          <cell r="D2296">
            <v>16000</v>
          </cell>
          <cell r="E2296">
            <v>16573</v>
          </cell>
          <cell r="F2296" t="str">
            <v>successful</v>
          </cell>
          <cell r="G2296" t="str">
            <v>DE</v>
          </cell>
          <cell r="H2296" t="str">
            <v>EUR</v>
          </cell>
          <cell r="I2296">
            <v>1458676860</v>
          </cell>
          <cell r="J2296">
            <v>1455446303</v>
          </cell>
          <cell r="K2296" t="b">
            <v>1</v>
          </cell>
          <cell r="L2296">
            <v>345</v>
          </cell>
          <cell r="M2296" t="b">
            <v>1</v>
          </cell>
          <cell r="N2296" t="str">
            <v>photography/photobooks</v>
          </cell>
          <cell r="O2296">
            <v>104</v>
          </cell>
          <cell r="P2296">
            <v>48.04</v>
          </cell>
        </row>
        <row r="2297">
          <cell r="B2297" t="str">
            <v>Holden Lane High School photobook</v>
          </cell>
          <cell r="C2297" t="str">
            <v>A photographic book consisting of 36 colour photographs that explore Holden Lane High School in its final state.</v>
          </cell>
          <cell r="D2297">
            <v>1500</v>
          </cell>
          <cell r="E2297">
            <v>1671</v>
          </cell>
          <cell r="F2297" t="str">
            <v>successful</v>
          </cell>
          <cell r="G2297" t="str">
            <v>GB</v>
          </cell>
          <cell r="H2297" t="str">
            <v>GBP</v>
          </cell>
          <cell r="I2297">
            <v>1406227904</v>
          </cell>
          <cell r="J2297">
            <v>1403635904</v>
          </cell>
          <cell r="K2297" t="b">
            <v>1</v>
          </cell>
          <cell r="L2297">
            <v>43</v>
          </cell>
          <cell r="M2297" t="b">
            <v>1</v>
          </cell>
          <cell r="N2297" t="str">
            <v>photography/photobooks</v>
          </cell>
          <cell r="O2297">
            <v>111</v>
          </cell>
          <cell r="P2297">
            <v>38.86</v>
          </cell>
        </row>
        <row r="2298">
          <cell r="B2298" t="str">
            <v>It's Better In The Wind - A Documentary Photobook!</v>
          </cell>
          <cell r="C2298" t="str">
            <v>This project is for the production of a photobook at the culmination of a photo documentary that is known as "It's Better In The Wind."</v>
          </cell>
          <cell r="D2298">
            <v>1200</v>
          </cell>
          <cell r="E2298">
            <v>2580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1273911000</v>
          </cell>
          <cell r="J2298">
            <v>1268822909</v>
          </cell>
          <cell r="K2298" t="b">
            <v>1</v>
          </cell>
          <cell r="L2298">
            <v>33</v>
          </cell>
          <cell r="M2298" t="b">
            <v>1</v>
          </cell>
          <cell r="N2298" t="str">
            <v>photography/photobooks</v>
          </cell>
          <cell r="O2298">
            <v>215</v>
          </cell>
          <cell r="P2298">
            <v>78.180000000000007</v>
          </cell>
        </row>
        <row r="2299">
          <cell r="B2299" t="str">
            <v>Destino by Michelle Frankfurter: A Photo Book About Destiny</v>
          </cell>
          <cell r="C2299" t="str">
            <v>Destino tells the story of Central American migrants on the arduous trek across Mexico in pursuit of the American Dream.</v>
          </cell>
          <cell r="D2299">
            <v>18500</v>
          </cell>
          <cell r="E2299">
            <v>20491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1403880281</v>
          </cell>
          <cell r="J2299">
            <v>1401201881</v>
          </cell>
          <cell r="K2299" t="b">
            <v>1</v>
          </cell>
          <cell r="L2299">
            <v>211</v>
          </cell>
          <cell r="M2299" t="b">
            <v>1</v>
          </cell>
          <cell r="N2299" t="str">
            <v>photography/photobooks</v>
          </cell>
          <cell r="O2299">
            <v>111</v>
          </cell>
          <cell r="P2299">
            <v>97.11</v>
          </cell>
        </row>
        <row r="2300">
          <cell r="B2300" t="str">
            <v>Claudius Schulze: STATE OF NATURE</v>
          </cell>
          <cell r="C2300" t="str">
            <v>A photobook about climate change, natural catastrophes, and to what extent disaster management became part of our landscape.</v>
          </cell>
          <cell r="D2300">
            <v>17500</v>
          </cell>
          <cell r="E2300">
            <v>21637.22</v>
          </cell>
          <cell r="F2300" t="str">
            <v>successful</v>
          </cell>
          <cell r="G2300" t="str">
            <v>DE</v>
          </cell>
          <cell r="H2300" t="str">
            <v>EUR</v>
          </cell>
          <cell r="I2300">
            <v>1487113140</v>
          </cell>
          <cell r="J2300">
            <v>1484570885</v>
          </cell>
          <cell r="K2300" t="b">
            <v>1</v>
          </cell>
          <cell r="L2300">
            <v>196</v>
          </cell>
          <cell r="M2300" t="b">
            <v>1</v>
          </cell>
          <cell r="N2300" t="str">
            <v>photography/photobooks</v>
          </cell>
          <cell r="O2300">
            <v>124</v>
          </cell>
          <cell r="P2300">
            <v>110.39</v>
          </cell>
        </row>
        <row r="2301">
          <cell r="B2301" t="str">
            <v>OUT OF ORDER - NEW REVISED EDITION</v>
          </cell>
          <cell r="C2301" t="str">
            <v>A unique insider 10-year photo-diary of rave culture-people-places. 1st edition sold out; new edition available in the USA &amp; Europe.</v>
          </cell>
          <cell r="D2301">
            <v>16000</v>
          </cell>
          <cell r="E2301">
            <v>16165.6</v>
          </cell>
          <cell r="F2301" t="str">
            <v>successful</v>
          </cell>
          <cell r="G2301" t="str">
            <v>GB</v>
          </cell>
          <cell r="H2301" t="str">
            <v>GBP</v>
          </cell>
          <cell r="I2301">
            <v>1405761278</v>
          </cell>
          <cell r="J2301">
            <v>1403169278</v>
          </cell>
          <cell r="K2301" t="b">
            <v>1</v>
          </cell>
          <cell r="L2301">
            <v>405</v>
          </cell>
          <cell r="M2301" t="b">
            <v>1</v>
          </cell>
          <cell r="N2301" t="str">
            <v>photography/photobooks</v>
          </cell>
          <cell r="O2301">
            <v>101</v>
          </cell>
          <cell r="P2301">
            <v>39.92</v>
          </cell>
        </row>
        <row r="2302">
          <cell r="B2302" t="str">
            <v>Hidden Mother</v>
          </cell>
          <cell r="C2302" t="str">
            <v>A book that presents an account of my daughterâ€™s adoption through an examination of 19th-century "hidden mother" photographs</v>
          </cell>
          <cell r="D2302">
            <v>14000</v>
          </cell>
          <cell r="E2302">
            <v>15651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1447858804</v>
          </cell>
          <cell r="J2302">
            <v>1445263204</v>
          </cell>
          <cell r="K2302" t="b">
            <v>1</v>
          </cell>
          <cell r="L2302">
            <v>206</v>
          </cell>
          <cell r="M2302" t="b">
            <v>1</v>
          </cell>
          <cell r="N2302" t="str">
            <v>photography/photobooks</v>
          </cell>
          <cell r="O2302">
            <v>112</v>
          </cell>
          <cell r="P2302">
            <v>75.98</v>
          </cell>
        </row>
        <row r="2303">
          <cell r="B2303" t="str">
            <v>UnPresidented: Trump's Inaugural &amp; the People's Response</v>
          </cell>
          <cell r="C2303" t="str">
            <v>DC's top street photographers document the inauguration of Donald J. Trump -- 3 days that will rock a nation and change the world.</v>
          </cell>
          <cell r="D2303">
            <v>3500</v>
          </cell>
          <cell r="E2303">
            <v>19557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1486311939</v>
          </cell>
          <cell r="J2303">
            <v>1483719939</v>
          </cell>
          <cell r="K2303" t="b">
            <v>1</v>
          </cell>
          <cell r="L2303">
            <v>335</v>
          </cell>
          <cell r="M2303" t="b">
            <v>1</v>
          </cell>
          <cell r="N2303" t="str">
            <v>photography/photobooks</v>
          </cell>
          <cell r="O2303">
            <v>559</v>
          </cell>
          <cell r="P2303">
            <v>58.38</v>
          </cell>
        </row>
        <row r="2304">
          <cell r="B2304" t="str">
            <v>Russian Interiors</v>
          </cell>
          <cell r="C2304" t="str">
            <v>An intimate portrait of Russian women in their private spaces by late photographer Andy Rocchelli published by Cesura.</v>
          </cell>
          <cell r="D2304">
            <v>8000</v>
          </cell>
          <cell r="E2304">
            <v>12001.5</v>
          </cell>
          <cell r="F2304" t="str">
            <v>successful</v>
          </cell>
          <cell r="G2304" t="str">
            <v>GB</v>
          </cell>
          <cell r="H2304" t="str">
            <v>GBP</v>
          </cell>
          <cell r="I2304">
            <v>1405523866</v>
          </cell>
          <cell r="J2304">
            <v>1402931866</v>
          </cell>
          <cell r="K2304" t="b">
            <v>1</v>
          </cell>
          <cell r="L2304">
            <v>215</v>
          </cell>
          <cell r="M2304" t="b">
            <v>1</v>
          </cell>
          <cell r="N2304" t="str">
            <v>photography/photobooks</v>
          </cell>
          <cell r="O2304">
            <v>150</v>
          </cell>
          <cell r="P2304">
            <v>55.82</v>
          </cell>
        </row>
        <row r="2305">
          <cell r="B2305" t="str">
            <v>Racing Age</v>
          </cell>
          <cell r="C2305" t="str">
            <v>Racing Age is a documentary photography book about masters track &amp; field athletes of retirement age and older.</v>
          </cell>
          <cell r="D2305">
            <v>25000</v>
          </cell>
          <cell r="E2305">
            <v>26619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1443363640</v>
          </cell>
          <cell r="J2305">
            <v>1439907640</v>
          </cell>
          <cell r="K2305" t="b">
            <v>1</v>
          </cell>
          <cell r="L2305">
            <v>176</v>
          </cell>
          <cell r="M2305" t="b">
            <v>1</v>
          </cell>
          <cell r="N2305" t="str">
            <v>photography/photobooks</v>
          </cell>
          <cell r="O2305">
            <v>106</v>
          </cell>
          <cell r="P2305">
            <v>151.24</v>
          </cell>
        </row>
        <row r="2306">
          <cell r="B2306" t="str">
            <v>Eyes as Big as Plates</v>
          </cell>
          <cell r="C2306" t="str">
            <v>Eyes as Big as Plates - The book! Featuring over 50 portraits, field notes and behind the scenes stories from seniors around the world.</v>
          </cell>
          <cell r="D2306">
            <v>300000</v>
          </cell>
          <cell r="E2306">
            <v>471567</v>
          </cell>
          <cell r="F2306" t="str">
            <v>successful</v>
          </cell>
          <cell r="G2306" t="str">
            <v>NO</v>
          </cell>
          <cell r="H2306" t="str">
            <v>NOK</v>
          </cell>
          <cell r="I2306">
            <v>1458104697</v>
          </cell>
          <cell r="J2306">
            <v>1455516297</v>
          </cell>
          <cell r="K2306" t="b">
            <v>1</v>
          </cell>
          <cell r="L2306">
            <v>555</v>
          </cell>
          <cell r="M2306" t="b">
            <v>1</v>
          </cell>
          <cell r="N2306" t="str">
            <v>photography/photobooks</v>
          </cell>
          <cell r="O2306">
            <v>157</v>
          </cell>
          <cell r="P2306">
            <v>849.67</v>
          </cell>
        </row>
        <row r="2307">
          <cell r="B2307" t="str">
            <v>WELCOME HOME // a multipath photobook by Judith Stenneken</v>
          </cell>
          <cell r="C2307" t="str">
            <v>'Everything flows' - Heraclitus   // A visual poem on lifeâ€™s transitory nature, told through the lens of a contemporary nomad.</v>
          </cell>
          <cell r="D2307">
            <v>17000</v>
          </cell>
          <cell r="E2307">
            <v>18472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1475762400</v>
          </cell>
          <cell r="J2307">
            <v>1473160292</v>
          </cell>
          <cell r="K2307" t="b">
            <v>1</v>
          </cell>
          <cell r="L2307">
            <v>116</v>
          </cell>
          <cell r="M2307" t="b">
            <v>1</v>
          </cell>
          <cell r="N2307" t="str">
            <v>photography/photobooks</v>
          </cell>
          <cell r="O2307">
            <v>109</v>
          </cell>
          <cell r="P2307">
            <v>159.24</v>
          </cell>
        </row>
        <row r="2308">
          <cell r="B2308" t="str">
            <v>THE WATCHERS:  a book of the Wait Watchers photographs</v>
          </cell>
          <cell r="C2308" t="str">
            <v>THE WATCHERS is the first book of photos by Haley Morris-Cafiero.  It will contain the images from Wait Watchers and new photos.</v>
          </cell>
          <cell r="D2308">
            <v>15000</v>
          </cell>
          <cell r="E2308">
            <v>24297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1417845600</v>
          </cell>
          <cell r="J2308">
            <v>1415194553</v>
          </cell>
          <cell r="K2308" t="b">
            <v>1</v>
          </cell>
          <cell r="L2308">
            <v>615</v>
          </cell>
          <cell r="M2308" t="b">
            <v>1</v>
          </cell>
          <cell r="N2308" t="str">
            <v>photography/photobooks</v>
          </cell>
          <cell r="O2308">
            <v>162</v>
          </cell>
          <cell r="P2308">
            <v>39.51</v>
          </cell>
        </row>
        <row r="2309">
          <cell r="B2309" t="str">
            <v>Amelia and the Animals: Photographs by Robin Schwartz</v>
          </cell>
          <cell r="C2309" t="str">
            <v>A photobook of Robin Schwartz's ongoing series with her daughter Amelia.</v>
          </cell>
          <cell r="D2309">
            <v>15000</v>
          </cell>
          <cell r="E2309">
            <v>30805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1401565252</v>
          </cell>
          <cell r="J2309">
            <v>1398973252</v>
          </cell>
          <cell r="K2309" t="b">
            <v>1</v>
          </cell>
          <cell r="L2309">
            <v>236</v>
          </cell>
          <cell r="M2309" t="b">
            <v>1</v>
          </cell>
          <cell r="N2309" t="str">
            <v>photography/photobooks</v>
          </cell>
          <cell r="O2309">
            <v>205</v>
          </cell>
          <cell r="P2309">
            <v>130.53</v>
          </cell>
        </row>
        <row r="2310">
          <cell r="B2310" t="str">
            <v>Jesus Days, 1978-1983</v>
          </cell>
          <cell r="C2310" t="str">
            <v>A documentary photobook that captures the late 70s in evangelical America seen thru the eyes of a closeted and religious young man.</v>
          </cell>
          <cell r="D2310">
            <v>9000</v>
          </cell>
          <cell r="E2310">
            <v>9302.75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1403301540</v>
          </cell>
          <cell r="J2310">
            <v>1400867283</v>
          </cell>
          <cell r="K2310" t="b">
            <v>1</v>
          </cell>
          <cell r="L2310">
            <v>145</v>
          </cell>
          <cell r="M2310" t="b">
            <v>1</v>
          </cell>
          <cell r="N2310" t="str">
            <v>photography/photobooks</v>
          </cell>
          <cell r="O2310">
            <v>103</v>
          </cell>
          <cell r="P2310">
            <v>64.16</v>
          </cell>
        </row>
        <row r="2311">
          <cell r="B2311" t="str">
            <v>TULIPS</v>
          </cell>
          <cell r="C2311" t="str">
            <v>A self-published photography book by Andrew Miksys from his new series about Belarus</v>
          </cell>
          <cell r="D2311">
            <v>18000</v>
          </cell>
          <cell r="E2311">
            <v>18625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1418961600</v>
          </cell>
          <cell r="J2311">
            <v>1415824513</v>
          </cell>
          <cell r="K2311" t="b">
            <v>1</v>
          </cell>
          <cell r="L2311">
            <v>167</v>
          </cell>
          <cell r="M2311" t="b">
            <v>1</v>
          </cell>
          <cell r="N2311" t="str">
            <v>photography/photobooks</v>
          </cell>
          <cell r="O2311">
            <v>103</v>
          </cell>
          <cell r="P2311">
            <v>111.53</v>
          </cell>
        </row>
        <row r="2312">
          <cell r="B2312" t="str">
            <v>STREET, New York City, The 70's, 80's, 90's</v>
          </cell>
          <cell r="C2312" t="str">
            <v>STREET, a hard-bound book 9 1/2"x 11" 106 black and white photographs shot in New York City from 1975 through 1998.</v>
          </cell>
          <cell r="D2312">
            <v>37500</v>
          </cell>
          <cell r="E2312">
            <v>40055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1465272091</v>
          </cell>
          <cell r="J2312">
            <v>1462248091</v>
          </cell>
          <cell r="K2312" t="b">
            <v>1</v>
          </cell>
          <cell r="L2312">
            <v>235</v>
          </cell>
          <cell r="M2312" t="b">
            <v>1</v>
          </cell>
          <cell r="N2312" t="str">
            <v>photography/photobooks</v>
          </cell>
          <cell r="O2312">
            <v>107</v>
          </cell>
          <cell r="P2312">
            <v>170.45</v>
          </cell>
        </row>
        <row r="2313">
          <cell r="B2313" t="str">
            <v>INSIDE TRACKS: Alone Across the Outback</v>
          </cell>
          <cell r="C2313" t="str">
            <v>A stunning Smartphone enabled coffee table book based on Robyn Davidsonâ€™s legendary 1,700 mile camel trek across the Australian Outback</v>
          </cell>
          <cell r="D2313">
            <v>43500</v>
          </cell>
          <cell r="E2313">
            <v>60450.1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1413575739</v>
          </cell>
          <cell r="J2313">
            <v>1410983739</v>
          </cell>
          <cell r="K2313" t="b">
            <v>1</v>
          </cell>
          <cell r="L2313">
            <v>452</v>
          </cell>
          <cell r="M2313" t="b">
            <v>1</v>
          </cell>
          <cell r="N2313" t="str">
            <v>photography/photobooks</v>
          </cell>
          <cell r="O2313">
            <v>139</v>
          </cell>
          <cell r="P2313">
            <v>133.74</v>
          </cell>
        </row>
        <row r="2314">
          <cell r="B2314" t="str">
            <v>Contact by Jake Shivery</v>
          </cell>
          <cell r="C2314" t="str">
            <v>Monograph featuring PDX photographer Jake Shivery's 8x10 contact portraits; 1/2 plates and 1/2 extensive essay.  Approx. 9x12, 108 pgs.</v>
          </cell>
          <cell r="D2314">
            <v>18500</v>
          </cell>
          <cell r="E2314">
            <v>23096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1419292800</v>
          </cell>
          <cell r="J2314">
            <v>1416592916</v>
          </cell>
          <cell r="K2314" t="b">
            <v>1</v>
          </cell>
          <cell r="L2314">
            <v>241</v>
          </cell>
          <cell r="M2314" t="b">
            <v>1</v>
          </cell>
          <cell r="N2314" t="str">
            <v>photography/photobooks</v>
          </cell>
          <cell r="O2314">
            <v>125</v>
          </cell>
          <cell r="P2314">
            <v>95.83</v>
          </cell>
        </row>
        <row r="2315">
          <cell r="B2315" t="str">
            <v>Heath - Limited Edition Split Zine - Make 100</v>
          </cell>
          <cell r="C2315" t="str">
            <v>Limited edition split zine by photographers AdeY and Kersti K. 100 signed and hand numbered copies!</v>
          </cell>
          <cell r="D2315">
            <v>3000</v>
          </cell>
          <cell r="E2315">
            <v>6210</v>
          </cell>
          <cell r="F2315" t="str">
            <v>successful</v>
          </cell>
          <cell r="G2315" t="str">
            <v>SE</v>
          </cell>
          <cell r="H2315" t="str">
            <v>SEK</v>
          </cell>
          <cell r="I2315">
            <v>1487592090</v>
          </cell>
          <cell r="J2315">
            <v>1485000090</v>
          </cell>
          <cell r="K2315" t="b">
            <v>1</v>
          </cell>
          <cell r="L2315">
            <v>28</v>
          </cell>
          <cell r="M2315" t="b">
            <v>1</v>
          </cell>
          <cell r="N2315" t="str">
            <v>photography/photobooks</v>
          </cell>
          <cell r="O2315">
            <v>207</v>
          </cell>
          <cell r="P2315">
            <v>221.79</v>
          </cell>
        </row>
        <row r="2316">
          <cell r="B2316" t="str">
            <v>Silver Hour: a photo book by Alex Westfall</v>
          </cell>
          <cell r="C2316" t="str">
            <v>With content created in Iceland, Silver Hour is a book of photographs, journal entries, and drawings about light and the landscape.</v>
          </cell>
          <cell r="D2316">
            <v>2600</v>
          </cell>
          <cell r="E2316">
            <v>4524.1499999999996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1471539138</v>
          </cell>
          <cell r="J2316">
            <v>1468947138</v>
          </cell>
          <cell r="K2316" t="b">
            <v>1</v>
          </cell>
          <cell r="L2316">
            <v>140</v>
          </cell>
          <cell r="M2316" t="b">
            <v>1</v>
          </cell>
          <cell r="N2316" t="str">
            <v>photography/photobooks</v>
          </cell>
          <cell r="O2316">
            <v>174</v>
          </cell>
          <cell r="P2316">
            <v>32.32</v>
          </cell>
        </row>
        <row r="2317">
          <cell r="B2317" t="str">
            <v>BODYSCAPES II: Theater of Life</v>
          </cell>
          <cell r="C2317" t="str">
            <v>Landscapes &amp; human bodies; striking images from Jean-Paul Bourdier. What you see is real; no digital altering; all analog photography.</v>
          </cell>
          <cell r="D2317">
            <v>23000</v>
          </cell>
          <cell r="E2317">
            <v>27675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1453185447</v>
          </cell>
          <cell r="J2317">
            <v>1448951847</v>
          </cell>
          <cell r="K2317" t="b">
            <v>1</v>
          </cell>
          <cell r="L2317">
            <v>280</v>
          </cell>
          <cell r="M2317" t="b">
            <v>1</v>
          </cell>
          <cell r="N2317" t="str">
            <v>photography/photobooks</v>
          </cell>
          <cell r="O2317">
            <v>120</v>
          </cell>
          <cell r="P2317">
            <v>98.84</v>
          </cell>
        </row>
        <row r="2318">
          <cell r="B2318" t="str">
            <v>Island - Japan, from the view point of many</v>
          </cell>
          <cell r="C2318" t="str">
            <v>Eight creatives visited Japan. This is a unique photo-book of their separate but collected experiences.</v>
          </cell>
          <cell r="D2318">
            <v>3500</v>
          </cell>
          <cell r="E2318">
            <v>3865.55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1489497886</v>
          </cell>
          <cell r="J2318">
            <v>1487082286</v>
          </cell>
          <cell r="K2318" t="b">
            <v>1</v>
          </cell>
          <cell r="L2318">
            <v>70</v>
          </cell>
          <cell r="M2318" t="b">
            <v>1</v>
          </cell>
          <cell r="N2318" t="str">
            <v>photography/photobooks</v>
          </cell>
          <cell r="O2318">
            <v>110</v>
          </cell>
          <cell r="P2318">
            <v>55.22</v>
          </cell>
        </row>
        <row r="2319">
          <cell r="B2319" t="str">
            <v>Don't Go Outside: Tokyo Street Photos</v>
          </cell>
          <cell r="C2319" t="str">
            <v>A book of street photos from around Shibuya that I've made between 2011-2016.</v>
          </cell>
          <cell r="D2319">
            <v>3000</v>
          </cell>
          <cell r="E2319">
            <v>8447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1485907200</v>
          </cell>
          <cell r="J2319">
            <v>1483292122</v>
          </cell>
          <cell r="K2319" t="b">
            <v>1</v>
          </cell>
          <cell r="L2319">
            <v>160</v>
          </cell>
          <cell r="M2319" t="b">
            <v>1</v>
          </cell>
          <cell r="N2319" t="str">
            <v>photography/photobooks</v>
          </cell>
          <cell r="O2319">
            <v>282</v>
          </cell>
          <cell r="P2319">
            <v>52.79</v>
          </cell>
        </row>
        <row r="2320">
          <cell r="B2320" t="str">
            <v>"(more than) dust." - a feminist photo book</v>
          </cell>
          <cell r="C2320" t="str">
            <v>An empowering photo book that transforms hurtful experiences into strength and solidarity.</v>
          </cell>
          <cell r="D2320">
            <v>19000</v>
          </cell>
          <cell r="E2320">
            <v>19129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1426773920</v>
          </cell>
          <cell r="J2320">
            <v>1424185520</v>
          </cell>
          <cell r="K2320" t="b">
            <v>1</v>
          </cell>
          <cell r="L2320">
            <v>141</v>
          </cell>
          <cell r="M2320" t="b">
            <v>1</v>
          </cell>
          <cell r="N2320" t="str">
            <v>photography/photobooks</v>
          </cell>
          <cell r="O2320">
            <v>101</v>
          </cell>
          <cell r="P2320">
            <v>135.66999999999999</v>
          </cell>
        </row>
        <row r="2321">
          <cell r="B2321" t="str">
            <v>A 4-year-old's Portrait of the American West</v>
          </cell>
          <cell r="C2321" t="str">
            <v>A photobook made by 4-year-old Hawkeye Huey: National Geographic's youngest photographer and Rolling Stone's top 100 on Instagram</v>
          </cell>
          <cell r="D2321">
            <v>35000</v>
          </cell>
          <cell r="E2321">
            <v>47189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1445624695</v>
          </cell>
          <cell r="J2321">
            <v>1443464695</v>
          </cell>
          <cell r="K2321" t="b">
            <v>1</v>
          </cell>
          <cell r="L2321">
            <v>874</v>
          </cell>
          <cell r="M2321" t="b">
            <v>1</v>
          </cell>
          <cell r="N2321" t="str">
            <v>photography/photobooks</v>
          </cell>
          <cell r="O2321">
            <v>135</v>
          </cell>
          <cell r="P2321">
            <v>53.99</v>
          </cell>
        </row>
        <row r="2322">
          <cell r="B2322" t="str">
            <v>Smell the [City of] Roses</v>
          </cell>
          <cell r="C2322" t="str">
            <v>A street level, film, photographic representation of the character of the City of Roses, from a native Portlander's honest perspective.</v>
          </cell>
          <cell r="D2322">
            <v>2350</v>
          </cell>
          <cell r="E2322">
            <v>4135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1417402800</v>
          </cell>
          <cell r="J2322">
            <v>1414610126</v>
          </cell>
          <cell r="K2322" t="b">
            <v>1</v>
          </cell>
          <cell r="L2322">
            <v>73</v>
          </cell>
          <cell r="M2322" t="b">
            <v>1</v>
          </cell>
          <cell r="N2322" t="str">
            <v>photography/photobooks</v>
          </cell>
          <cell r="O2322">
            <v>176</v>
          </cell>
          <cell r="P2322">
            <v>56.64</v>
          </cell>
        </row>
        <row r="2323">
          <cell r="B2323" t="str">
            <v>Geiko and Maiko of Kyoto</v>
          </cell>
          <cell r="C2323" t="str">
            <v>Award winning photography celebrating the artistry of geiko and maiko and the exquisite traditions of their Kyoto communities.</v>
          </cell>
          <cell r="D2323">
            <v>5000</v>
          </cell>
          <cell r="E2323">
            <v>24201</v>
          </cell>
          <cell r="F2323" t="str">
            <v>successful</v>
          </cell>
          <cell r="G2323" t="str">
            <v>AU</v>
          </cell>
          <cell r="H2323" t="str">
            <v>AUD</v>
          </cell>
          <cell r="I2323">
            <v>1455548400</v>
          </cell>
          <cell r="J2323">
            <v>1453461865</v>
          </cell>
          <cell r="K2323" t="b">
            <v>1</v>
          </cell>
          <cell r="L2323">
            <v>294</v>
          </cell>
          <cell r="M2323" t="b">
            <v>1</v>
          </cell>
          <cell r="N2323" t="str">
            <v>photography/photobooks</v>
          </cell>
          <cell r="O2323">
            <v>484</v>
          </cell>
          <cell r="P2323">
            <v>82.32</v>
          </cell>
        </row>
        <row r="2324">
          <cell r="B2324" t="str">
            <v>The Cancer Family Book Project</v>
          </cell>
          <cell r="C2324" t="str">
            <v>This is an intimate story about a family, focusing on their love and strength in the face of mortality.</v>
          </cell>
          <cell r="D2324">
            <v>45000</v>
          </cell>
          <cell r="E2324">
            <v>65313</v>
          </cell>
          <cell r="F2324" t="str">
            <v>successful</v>
          </cell>
          <cell r="G2324" t="str">
            <v>US</v>
          </cell>
          <cell r="H2324" t="str">
            <v>USD</v>
          </cell>
          <cell r="I2324">
            <v>1462161540</v>
          </cell>
          <cell r="J2324">
            <v>1457913777</v>
          </cell>
          <cell r="K2324" t="b">
            <v>1</v>
          </cell>
          <cell r="L2324">
            <v>740</v>
          </cell>
          <cell r="M2324" t="b">
            <v>1</v>
          </cell>
          <cell r="N2324" t="str">
            <v>photography/photobooks</v>
          </cell>
          <cell r="O2324">
            <v>145</v>
          </cell>
          <cell r="P2324">
            <v>88.26</v>
          </cell>
        </row>
        <row r="2325">
          <cell r="B2325" t="str">
            <v>The Art of Abandonment - Photo Book by Walter Arnold</v>
          </cell>
          <cell r="C2325" t="str">
            <v>The Art of Abandonment is an award winning photographic series that explores the beauty and history of our modern ruins.</v>
          </cell>
          <cell r="D2325">
            <v>7500</v>
          </cell>
          <cell r="E2325">
            <v>31330</v>
          </cell>
          <cell r="F2325" t="str">
            <v>successful</v>
          </cell>
          <cell r="G2325" t="str">
            <v>US</v>
          </cell>
          <cell r="H2325" t="str">
            <v>USD</v>
          </cell>
          <cell r="I2325">
            <v>1441383062</v>
          </cell>
          <cell r="J2325">
            <v>1438791062</v>
          </cell>
          <cell r="K2325" t="b">
            <v>1</v>
          </cell>
          <cell r="L2325">
            <v>369</v>
          </cell>
          <cell r="M2325" t="b">
            <v>1</v>
          </cell>
          <cell r="N2325" t="str">
            <v>photography/photobooks</v>
          </cell>
          <cell r="O2325">
            <v>418</v>
          </cell>
          <cell r="P2325">
            <v>84.91</v>
          </cell>
        </row>
        <row r="2326">
          <cell r="B2326" t="str">
            <v>Small Steps Are Giant Leaps</v>
          </cell>
          <cell r="C2326" t="str">
            <v>"Small Steps are Giant Leaps" is about reminding parents that to our kids this is a new and exciting world just waiting to be explored.</v>
          </cell>
          <cell r="D2326">
            <v>4000</v>
          </cell>
          <cell r="E2326">
            <v>5297</v>
          </cell>
          <cell r="F2326" t="str">
            <v>successful</v>
          </cell>
          <cell r="G2326" t="str">
            <v>US</v>
          </cell>
          <cell r="H2326" t="str">
            <v>USD</v>
          </cell>
          <cell r="I2326">
            <v>1464040800</v>
          </cell>
          <cell r="J2326">
            <v>1461527631</v>
          </cell>
          <cell r="K2326" t="b">
            <v>1</v>
          </cell>
          <cell r="L2326">
            <v>110</v>
          </cell>
          <cell r="M2326" t="b">
            <v>1</v>
          </cell>
          <cell r="N2326" t="str">
            <v>photography/photobooks</v>
          </cell>
          <cell r="O2326">
            <v>132</v>
          </cell>
          <cell r="P2326">
            <v>48.15</v>
          </cell>
        </row>
        <row r="2327">
          <cell r="B2327" t="str">
            <v>We Call This Home: 3 yrs of travel to 60 countries photobook</v>
          </cell>
          <cell r="C2327" t="str">
            <v>Travel around the world on a backpacking trip 3 years in the making through a book with amazing photos and stories to over 60 countries</v>
          </cell>
          <cell r="D2327">
            <v>12000</v>
          </cell>
          <cell r="E2327">
            <v>30037.01</v>
          </cell>
          <cell r="F2327" t="str">
            <v>successful</v>
          </cell>
          <cell r="G2327" t="str">
            <v>US</v>
          </cell>
          <cell r="H2327" t="str">
            <v>USD</v>
          </cell>
          <cell r="I2327">
            <v>1440702910</v>
          </cell>
          <cell r="J2327">
            <v>1438110910</v>
          </cell>
          <cell r="K2327" t="b">
            <v>1</v>
          </cell>
          <cell r="L2327">
            <v>455</v>
          </cell>
          <cell r="M2327" t="b">
            <v>1</v>
          </cell>
          <cell r="N2327" t="str">
            <v>photography/photobooks</v>
          </cell>
          <cell r="O2327">
            <v>250</v>
          </cell>
          <cell r="P2327">
            <v>66.02</v>
          </cell>
        </row>
        <row r="2328">
          <cell r="B2328" t="str">
            <v>FACE TO FAITH | MOUNT KAILASH | TIBET photobook</v>
          </cell>
          <cell r="C2328" t="str">
            <v>A Photobook about one of the most fascinating places on earth -     the sacred Mount Kailash in Tibet.</v>
          </cell>
          <cell r="D2328">
            <v>12000</v>
          </cell>
          <cell r="E2328">
            <v>21588</v>
          </cell>
          <cell r="F2328" t="str">
            <v>successful</v>
          </cell>
          <cell r="G2328" t="str">
            <v>DE</v>
          </cell>
          <cell r="H2328" t="str">
            <v>EUR</v>
          </cell>
          <cell r="I2328">
            <v>1470506400</v>
          </cell>
          <cell r="J2328">
            <v>1467358427</v>
          </cell>
          <cell r="K2328" t="b">
            <v>1</v>
          </cell>
          <cell r="L2328">
            <v>224</v>
          </cell>
          <cell r="M2328" t="b">
            <v>1</v>
          </cell>
          <cell r="N2328" t="str">
            <v>photography/photobooks</v>
          </cell>
          <cell r="O2328">
            <v>180</v>
          </cell>
          <cell r="P2328">
            <v>96.38</v>
          </cell>
        </row>
        <row r="2329">
          <cell r="B2329" t="str">
            <v>US National Parks: Picturing the Little Things</v>
          </cell>
          <cell r="C2329" t="str">
            <v>I want to travel through the National Parks to take pictures of the little things, the "missed" things, that people overlook.</v>
          </cell>
          <cell r="D2329">
            <v>7000</v>
          </cell>
          <cell r="E2329">
            <v>7184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1421952370</v>
          </cell>
          <cell r="J2329">
            <v>1418064370</v>
          </cell>
          <cell r="K2329" t="b">
            <v>1</v>
          </cell>
          <cell r="L2329">
            <v>46</v>
          </cell>
          <cell r="M2329" t="b">
            <v>1</v>
          </cell>
          <cell r="N2329" t="str">
            <v>photography/photobooks</v>
          </cell>
          <cell r="O2329">
            <v>103</v>
          </cell>
          <cell r="P2329">
            <v>156.16999999999999</v>
          </cell>
        </row>
        <row r="2330">
          <cell r="B2330" t="str">
            <v>The Music Never Stopped:Epic Live Music Photos by Bob Minkin</v>
          </cell>
          <cell r="C2330" t="str">
            <v>Stunning hardcover coffee table book spanning over 25 years of music photography and stories in Marin County, CA by Bob Minkin</v>
          </cell>
          <cell r="D2330">
            <v>20000</v>
          </cell>
          <cell r="E2330">
            <v>27197.22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1483481019</v>
          </cell>
          <cell r="J2330">
            <v>1480629819</v>
          </cell>
          <cell r="K2330" t="b">
            <v>0</v>
          </cell>
          <cell r="L2330">
            <v>284</v>
          </cell>
          <cell r="M2330" t="b">
            <v>1</v>
          </cell>
          <cell r="N2330" t="str">
            <v>photography/photobooks</v>
          </cell>
          <cell r="O2330">
            <v>136</v>
          </cell>
          <cell r="P2330">
            <v>95.76</v>
          </cell>
        </row>
        <row r="2331">
          <cell r="B2331" t="str">
            <v>Organic Portraits / A Photo Book of Polaroid &amp; Film Images</v>
          </cell>
          <cell r="C2331" t="str">
            <v>A series of large format film &amp; Polaroid images created to produce a hardcover book. All profits donated to Rain Forest Action Network.</v>
          </cell>
          <cell r="D2331">
            <v>15000</v>
          </cell>
          <cell r="E2331">
            <v>17680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1416964500</v>
          </cell>
          <cell r="J2331">
            <v>1414368616</v>
          </cell>
          <cell r="K2331" t="b">
            <v>1</v>
          </cell>
          <cell r="L2331">
            <v>98</v>
          </cell>
          <cell r="M2331" t="b">
            <v>1</v>
          </cell>
          <cell r="N2331" t="str">
            <v>photography/photobooks</v>
          </cell>
          <cell r="O2331">
            <v>118</v>
          </cell>
          <cell r="P2331">
            <v>180.41</v>
          </cell>
        </row>
        <row r="2332">
          <cell r="B2332" t="str">
            <v>Caught off Guard</v>
          </cell>
          <cell r="C2332" t="str">
            <v>A photo journal documenting my experiences and travels across New Zealand</v>
          </cell>
          <cell r="D2332">
            <v>1200</v>
          </cell>
          <cell r="E2332">
            <v>1330</v>
          </cell>
          <cell r="F2332" t="str">
            <v>successful</v>
          </cell>
          <cell r="G2332" t="str">
            <v>GB</v>
          </cell>
          <cell r="H2332" t="str">
            <v>GBP</v>
          </cell>
          <cell r="I2332">
            <v>1433948671</v>
          </cell>
          <cell r="J2332">
            <v>1430060671</v>
          </cell>
          <cell r="K2332" t="b">
            <v>0</v>
          </cell>
          <cell r="L2332">
            <v>52</v>
          </cell>
          <cell r="M2332" t="b">
            <v>1</v>
          </cell>
          <cell r="N2332" t="str">
            <v>photography/photobooks</v>
          </cell>
          <cell r="O2332">
            <v>111</v>
          </cell>
          <cell r="P2332">
            <v>25.58</v>
          </cell>
        </row>
        <row r="2333">
          <cell r="B2333" t="str">
            <v>Clark &amp; Addison: A Limited Edition Wrigley Field Photo Book</v>
          </cell>
          <cell r="C2333" t="str">
            <v>Clark &amp; Addison: A Wrigley Field Photography Book that would be the perfect addition to your sports collection, office or coffee table!</v>
          </cell>
          <cell r="D2333">
            <v>2000</v>
          </cell>
          <cell r="E2333">
            <v>2175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1483822800</v>
          </cell>
          <cell r="J2333">
            <v>1481058170</v>
          </cell>
          <cell r="K2333" t="b">
            <v>0</v>
          </cell>
          <cell r="L2333">
            <v>34</v>
          </cell>
          <cell r="M2333" t="b">
            <v>1</v>
          </cell>
          <cell r="N2333" t="str">
            <v>photography/photobooks</v>
          </cell>
          <cell r="O2333">
            <v>109</v>
          </cell>
          <cell r="P2333">
            <v>63.97</v>
          </cell>
        </row>
        <row r="2334">
          <cell r="B2334" t="str">
            <v>The Fringes Project: Photobook of a Dying Language</v>
          </cell>
          <cell r="C2334" t="str">
            <v>Visual documentation of the endangered IÃ±upiat language, captured in the form of a printed photography book.</v>
          </cell>
          <cell r="D2334">
            <v>6000</v>
          </cell>
          <cell r="E2334">
            <v>6025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1472270340</v>
          </cell>
          <cell r="J2334">
            <v>1470348775</v>
          </cell>
          <cell r="K2334" t="b">
            <v>0</v>
          </cell>
          <cell r="L2334">
            <v>67</v>
          </cell>
          <cell r="M2334" t="b">
            <v>1</v>
          </cell>
          <cell r="N2334" t="str">
            <v>photography/photobooks</v>
          </cell>
          <cell r="O2334">
            <v>100</v>
          </cell>
          <cell r="P2334">
            <v>89.93</v>
          </cell>
        </row>
        <row r="2335">
          <cell r="B2335" t="str">
            <v>Water World</v>
          </cell>
          <cell r="C2335" t="str">
            <v>This book is the embodiment of my passion for water &amp; photography, which I hope will inspire you to pick up your camera and explore.</v>
          </cell>
          <cell r="D2335">
            <v>5500</v>
          </cell>
          <cell r="E2335">
            <v>6515</v>
          </cell>
          <cell r="F2335" t="str">
            <v>successful</v>
          </cell>
          <cell r="G2335" t="str">
            <v>GB</v>
          </cell>
          <cell r="H2335" t="str">
            <v>GBP</v>
          </cell>
          <cell r="I2335">
            <v>1425821477</v>
          </cell>
          <cell r="J2335">
            <v>1421937077</v>
          </cell>
          <cell r="K2335" t="b">
            <v>0</v>
          </cell>
          <cell r="L2335">
            <v>70</v>
          </cell>
          <cell r="M2335" t="b">
            <v>1</v>
          </cell>
          <cell r="N2335" t="str">
            <v>photography/photobooks</v>
          </cell>
          <cell r="O2335">
            <v>118</v>
          </cell>
          <cell r="P2335">
            <v>93.07</v>
          </cell>
        </row>
        <row r="2336">
          <cell r="B2336" t="str">
            <v>Things I do in Detroit - A Guidebook by The Nain Rouge</v>
          </cell>
          <cell r="C2336" t="str">
            <v>A Guidebook to the Coolest Places and Things About Detroit by The Nain Rouge, or Red Gnome, Detroit's oldest and coolest resident.</v>
          </cell>
          <cell r="D2336">
            <v>7000</v>
          </cell>
          <cell r="E2336">
            <v>7981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1482372000</v>
          </cell>
          <cell r="J2336">
            <v>1479276838</v>
          </cell>
          <cell r="K2336" t="b">
            <v>0</v>
          </cell>
          <cell r="L2336">
            <v>89</v>
          </cell>
          <cell r="M2336" t="b">
            <v>1</v>
          </cell>
          <cell r="N2336" t="str">
            <v>photography/photobooks</v>
          </cell>
          <cell r="O2336">
            <v>114</v>
          </cell>
          <cell r="P2336">
            <v>89.67</v>
          </cell>
        </row>
        <row r="2337">
          <cell r="B2337" t="str">
            <v>Edge â€¢ France | Witnessing Those Unseen</v>
          </cell>
          <cell r="C2337" t="str">
            <v>Photo-documenting the refugees of France. Witnessing their humanity. Exploring the common threads of what it means to live at the Edge.</v>
          </cell>
          <cell r="D2337">
            <v>15000</v>
          </cell>
          <cell r="E2337">
            <v>22215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1479952800</v>
          </cell>
          <cell r="J2337">
            <v>1477368867</v>
          </cell>
          <cell r="K2337" t="b">
            <v>0</v>
          </cell>
          <cell r="L2337">
            <v>107</v>
          </cell>
          <cell r="M2337" t="b">
            <v>1</v>
          </cell>
          <cell r="N2337" t="str">
            <v>photography/photobooks</v>
          </cell>
          <cell r="O2337">
            <v>148</v>
          </cell>
          <cell r="P2337">
            <v>207.62</v>
          </cell>
        </row>
        <row r="2338">
          <cell r="B2338" t="str">
            <v>'Tulip, my mother's favourite flower' - A Photo Book.</v>
          </cell>
          <cell r="C2338" t="str">
            <v>A beautiful, limited edition, photobook about the story of the last year of my mother's life, to be published by Dewi Lewis.</v>
          </cell>
          <cell r="D2338">
            <v>9000</v>
          </cell>
          <cell r="E2338">
            <v>9446</v>
          </cell>
          <cell r="F2338" t="str">
            <v>successful</v>
          </cell>
          <cell r="G2338" t="str">
            <v>GB</v>
          </cell>
          <cell r="H2338" t="str">
            <v>GBP</v>
          </cell>
          <cell r="I2338">
            <v>1447426800</v>
          </cell>
          <cell r="J2338">
            <v>1444904830</v>
          </cell>
          <cell r="K2338" t="b">
            <v>0</v>
          </cell>
          <cell r="L2338">
            <v>159</v>
          </cell>
          <cell r="M2338" t="b">
            <v>1</v>
          </cell>
          <cell r="N2338" t="str">
            <v>photography/photobooks</v>
          </cell>
          <cell r="O2338">
            <v>105</v>
          </cell>
          <cell r="P2338">
            <v>59.41</v>
          </cell>
        </row>
        <row r="2339">
          <cell r="B2339" t="str">
            <v>So It Is: Vancouver</v>
          </cell>
          <cell r="C2339" t="str">
            <v>Telling the story of the city through remarkable people who live in Vancouver today.</v>
          </cell>
          <cell r="D2339">
            <v>50000</v>
          </cell>
          <cell r="E2339">
            <v>64974</v>
          </cell>
          <cell r="F2339" t="str">
            <v>successful</v>
          </cell>
          <cell r="G2339" t="str">
            <v>CA</v>
          </cell>
          <cell r="H2339" t="str">
            <v>CAD</v>
          </cell>
          <cell r="I2339">
            <v>1441234143</v>
          </cell>
          <cell r="J2339">
            <v>1438642143</v>
          </cell>
          <cell r="K2339" t="b">
            <v>0</v>
          </cell>
          <cell r="L2339">
            <v>181</v>
          </cell>
          <cell r="M2339" t="b">
            <v>1</v>
          </cell>
          <cell r="N2339" t="str">
            <v>photography/photobooks</v>
          </cell>
          <cell r="O2339">
            <v>130</v>
          </cell>
          <cell r="P2339">
            <v>358.97</v>
          </cell>
        </row>
        <row r="2340">
          <cell r="B2340" t="str">
            <v>E FOTOGRAFESCHE RECKBLECK - 367 DEEG AM AUSLAND ASAZ</v>
          </cell>
          <cell r="C2340" t="str">
            <v>Help me fund the production run of my first book by local Photographer Sandro Ortolani.</v>
          </cell>
          <cell r="D2340">
            <v>10050</v>
          </cell>
          <cell r="E2340">
            <v>12410.5</v>
          </cell>
          <cell r="F2340" t="str">
            <v>successful</v>
          </cell>
          <cell r="G2340" t="str">
            <v>LU</v>
          </cell>
          <cell r="H2340" t="str">
            <v>EUR</v>
          </cell>
          <cell r="I2340">
            <v>1488394800</v>
          </cell>
          <cell r="J2340">
            <v>1485213921</v>
          </cell>
          <cell r="K2340" t="b">
            <v>0</v>
          </cell>
          <cell r="L2340">
            <v>131</v>
          </cell>
          <cell r="M2340" t="b">
            <v>1</v>
          </cell>
          <cell r="N2340" t="str">
            <v>photography/photobooks</v>
          </cell>
          <cell r="O2340">
            <v>123</v>
          </cell>
          <cell r="P2340">
            <v>94.74</v>
          </cell>
        </row>
        <row r="2341">
          <cell r="B2341" t="str">
            <v>Love Wins- A Powerful Book of LGBTQ Love Stories</v>
          </cell>
          <cell r="C2341" t="str">
            <v>A book of portraits and histories making LGBT (Lesbian, Gay, Transgender, Bisexual) loving relationships visible, normal, and accepted.</v>
          </cell>
          <cell r="D2341">
            <v>5000</v>
          </cell>
          <cell r="E2341">
            <v>10081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1461096304</v>
          </cell>
          <cell r="J2341">
            <v>1458936304</v>
          </cell>
          <cell r="K2341" t="b">
            <v>0</v>
          </cell>
          <cell r="L2341">
            <v>125</v>
          </cell>
          <cell r="M2341" t="b">
            <v>1</v>
          </cell>
          <cell r="N2341" t="str">
            <v>photography/photobooks</v>
          </cell>
          <cell r="O2341">
            <v>202</v>
          </cell>
          <cell r="P2341">
            <v>80.650000000000006</v>
          </cell>
        </row>
        <row r="2342">
          <cell r="B2342" t="str">
            <v>Daily Bread: Stories from Rural Greece</v>
          </cell>
          <cell r="C2342" t="str">
            <v>Photographs and stories culled from 10 years of road trips through rural Greece</v>
          </cell>
          <cell r="D2342">
            <v>10000</v>
          </cell>
          <cell r="E2342">
            <v>10290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1426787123</v>
          </cell>
          <cell r="J2342">
            <v>1424198723</v>
          </cell>
          <cell r="K2342" t="b">
            <v>0</v>
          </cell>
          <cell r="L2342">
            <v>61</v>
          </cell>
          <cell r="M2342" t="b">
            <v>1</v>
          </cell>
          <cell r="N2342" t="str">
            <v>photography/photobooks</v>
          </cell>
          <cell r="O2342">
            <v>103</v>
          </cell>
          <cell r="P2342">
            <v>168.69</v>
          </cell>
        </row>
        <row r="2343">
          <cell r="B2343" t="str">
            <v>Adfectus Book</v>
          </cell>
          <cell r="C2343" t="str">
            <v>A little book of calm, in picture form, that will soothe the soul and un-furrow the brow.</v>
          </cell>
          <cell r="D2343">
            <v>1200</v>
          </cell>
          <cell r="E2343">
            <v>3122</v>
          </cell>
          <cell r="F2343" t="str">
            <v>successful</v>
          </cell>
          <cell r="G2343" t="str">
            <v>GB</v>
          </cell>
          <cell r="H2343" t="str">
            <v>GBP</v>
          </cell>
          <cell r="I2343">
            <v>1476425082</v>
          </cell>
          <cell r="J2343">
            <v>1473833082</v>
          </cell>
          <cell r="K2343" t="b">
            <v>0</v>
          </cell>
          <cell r="L2343">
            <v>90</v>
          </cell>
          <cell r="M2343" t="b">
            <v>1</v>
          </cell>
          <cell r="N2343" t="str">
            <v>photography/photobooks</v>
          </cell>
          <cell r="O2343">
            <v>260</v>
          </cell>
          <cell r="P2343">
            <v>34.69</v>
          </cell>
        </row>
        <row r="2344">
          <cell r="B2344" t="str">
            <v>The Hero-In Me // Heroinmaleren - en mÃ¥de at leve pÃ¥</v>
          </cell>
          <cell r="C2344" t="str">
            <v>A friend or fiend? To me he is both, this is his story - in his words, out of his mind, in my photos and straight in to your hearts!</v>
          </cell>
          <cell r="D2344">
            <v>15000</v>
          </cell>
          <cell r="E2344">
            <v>16200</v>
          </cell>
          <cell r="F2344" t="str">
            <v>successful</v>
          </cell>
          <cell r="G2344" t="str">
            <v>DK</v>
          </cell>
          <cell r="H2344" t="str">
            <v>DKK</v>
          </cell>
          <cell r="I2344">
            <v>1458579568</v>
          </cell>
          <cell r="J2344">
            <v>1455991168</v>
          </cell>
          <cell r="K2344" t="b">
            <v>0</v>
          </cell>
          <cell r="L2344">
            <v>35</v>
          </cell>
          <cell r="M2344" t="b">
            <v>1</v>
          </cell>
          <cell r="N2344" t="str">
            <v>photography/photobooks</v>
          </cell>
          <cell r="O2344">
            <v>108</v>
          </cell>
          <cell r="P2344">
            <v>462.86</v>
          </cell>
        </row>
        <row r="2345">
          <cell r="B2345" t="str">
            <v>OFFICIAL OTTAWA (an unofficial portrait)</v>
          </cell>
          <cell r="C2345" t="str">
            <v>A photography publication that looks behind the myths, clichÃ©s and fairytales that surround Ottawa, the capital of Canada.</v>
          </cell>
          <cell r="D2345">
            <v>8500</v>
          </cell>
          <cell r="E2345">
            <v>9395</v>
          </cell>
          <cell r="F2345" t="str">
            <v>successful</v>
          </cell>
          <cell r="G2345" t="str">
            <v>CA</v>
          </cell>
          <cell r="H2345" t="str">
            <v>CAD</v>
          </cell>
          <cell r="I2345">
            <v>1428091353</v>
          </cell>
          <cell r="J2345">
            <v>1425502953</v>
          </cell>
          <cell r="K2345" t="b">
            <v>0</v>
          </cell>
          <cell r="L2345">
            <v>90</v>
          </cell>
          <cell r="M2345" t="b">
            <v>1</v>
          </cell>
          <cell r="N2345" t="str">
            <v>photography/photobooks</v>
          </cell>
          <cell r="O2345">
            <v>111</v>
          </cell>
          <cell r="P2345">
            <v>104.39</v>
          </cell>
        </row>
        <row r="2346">
          <cell r="B2346" t="str">
            <v>Just One Block: The Extraordinary Journey Around The Block</v>
          </cell>
          <cell r="C2346" t="str">
            <v>For about a year I've been taking pictures while walking around the block with my dog. Want to publish a ebook of what I captured.</v>
          </cell>
          <cell r="D2346">
            <v>25</v>
          </cell>
          <cell r="E2346">
            <v>30</v>
          </cell>
          <cell r="F2346" t="str">
            <v>successful</v>
          </cell>
          <cell r="G2346" t="str">
            <v>US</v>
          </cell>
          <cell r="H2346" t="str">
            <v>USD</v>
          </cell>
          <cell r="I2346">
            <v>1444071361</v>
          </cell>
          <cell r="J2346">
            <v>1441479361</v>
          </cell>
          <cell r="K2346" t="b">
            <v>0</v>
          </cell>
          <cell r="L2346">
            <v>4</v>
          </cell>
          <cell r="M2346" t="b">
            <v>1</v>
          </cell>
          <cell r="N2346" t="str">
            <v>photography/photobooks</v>
          </cell>
          <cell r="O2346">
            <v>120</v>
          </cell>
          <cell r="P2346">
            <v>7.5</v>
          </cell>
        </row>
        <row r="2347">
          <cell r="B2347" t="str">
            <v>214: A Photobook of Dallas Hip Hop</v>
          </cell>
          <cell r="C2347" t="str">
            <v>214 is a photobook about the local hip hop culture in Dallas, Texas between 2012 and 2014 by photographer, Mariah Tyler.</v>
          </cell>
          <cell r="D2347">
            <v>5500</v>
          </cell>
          <cell r="E2347">
            <v>5655.6</v>
          </cell>
          <cell r="F2347" t="str">
            <v>successful</v>
          </cell>
          <cell r="G2347" t="str">
            <v>US</v>
          </cell>
          <cell r="H2347" t="str">
            <v>USD</v>
          </cell>
          <cell r="I2347">
            <v>1472443269</v>
          </cell>
          <cell r="J2347">
            <v>1468987269</v>
          </cell>
          <cell r="K2347" t="b">
            <v>0</v>
          </cell>
          <cell r="L2347">
            <v>120</v>
          </cell>
          <cell r="M2347" t="b">
            <v>1</v>
          </cell>
          <cell r="N2347" t="str">
            <v>photography/photobooks</v>
          </cell>
          <cell r="O2347">
            <v>103</v>
          </cell>
          <cell r="P2347">
            <v>47.13</v>
          </cell>
        </row>
        <row r="2348">
          <cell r="B2348" t="str">
            <v>The Resurgence of Femininity Photo Thesis</v>
          </cell>
          <cell r="C2348" t="str">
            <v>I want to create a self published photo art book on the topic of the resurgence of femininity.</v>
          </cell>
          <cell r="D2348">
            <v>5000</v>
          </cell>
          <cell r="E2348">
            <v>5800</v>
          </cell>
          <cell r="F2348" t="str">
            <v>successful</v>
          </cell>
          <cell r="G2348" t="str">
            <v>US</v>
          </cell>
          <cell r="H2348" t="str">
            <v>USD</v>
          </cell>
          <cell r="I2348">
            <v>1485631740</v>
          </cell>
          <cell r="J2348">
            <v>1483041083</v>
          </cell>
          <cell r="K2348" t="b">
            <v>0</v>
          </cell>
          <cell r="L2348">
            <v>14</v>
          </cell>
          <cell r="M2348" t="b">
            <v>1</v>
          </cell>
          <cell r="N2348" t="str">
            <v>photography/photobooks</v>
          </cell>
          <cell r="O2348">
            <v>116</v>
          </cell>
          <cell r="P2348">
            <v>414.29</v>
          </cell>
        </row>
        <row r="2349">
          <cell r="B2349" t="str">
            <v>Yashica TLR Cameras History -Playing Cards</v>
          </cell>
          <cell r="C2349" t="str">
            <v>Yashica TLRs (Twin Lens Reflex) history cards are a cool way to present Yashica TLR collections in a fun way: by playing cards. Enjoy!</v>
          </cell>
          <cell r="D2349">
            <v>1000</v>
          </cell>
          <cell r="E2349">
            <v>1147</v>
          </cell>
          <cell r="F2349" t="str">
            <v>successful</v>
          </cell>
          <cell r="G2349" t="str">
            <v>US</v>
          </cell>
          <cell r="H2349" t="str">
            <v>USD</v>
          </cell>
          <cell r="I2349">
            <v>1468536992</v>
          </cell>
          <cell r="J2349">
            <v>1463352992</v>
          </cell>
          <cell r="K2349" t="b">
            <v>0</v>
          </cell>
          <cell r="L2349">
            <v>27</v>
          </cell>
          <cell r="M2349" t="b">
            <v>1</v>
          </cell>
          <cell r="N2349" t="str">
            <v>photography/photobooks</v>
          </cell>
          <cell r="O2349">
            <v>115</v>
          </cell>
          <cell r="P2349">
            <v>42.48</v>
          </cell>
        </row>
        <row r="2350">
          <cell r="B2350" t="str">
            <v>Death Valley</v>
          </cell>
          <cell r="C2350" t="str">
            <v>Death Valley will be the first photo book of Andi State</v>
          </cell>
          <cell r="D2350">
            <v>5000</v>
          </cell>
          <cell r="E2350">
            <v>5330</v>
          </cell>
          <cell r="F2350" t="str">
            <v>successful</v>
          </cell>
          <cell r="G2350" t="str">
            <v>US</v>
          </cell>
          <cell r="H2350" t="str">
            <v>USD</v>
          </cell>
          <cell r="I2350">
            <v>1427309629</v>
          </cell>
          <cell r="J2350">
            <v>1425585229</v>
          </cell>
          <cell r="K2350" t="b">
            <v>0</v>
          </cell>
          <cell r="L2350">
            <v>49</v>
          </cell>
          <cell r="M2350" t="b">
            <v>1</v>
          </cell>
          <cell r="N2350" t="str">
            <v>photography/photobooks</v>
          </cell>
          <cell r="O2350">
            <v>107</v>
          </cell>
          <cell r="P2350">
            <v>108.78</v>
          </cell>
        </row>
        <row r="2351">
          <cell r="B2351" t="str">
            <v>Portraits by Aris Jerome</v>
          </cell>
          <cell r="C2351" t="str">
            <v>Thank you all so much for your pledges! We reached the goal! To continue supporting or for any questions email arisjerome@gmail.com</v>
          </cell>
          <cell r="D2351">
            <v>5000</v>
          </cell>
          <cell r="E2351">
            <v>8272</v>
          </cell>
          <cell r="F2351" t="str">
            <v>successful</v>
          </cell>
          <cell r="G2351" t="str">
            <v>US</v>
          </cell>
          <cell r="H2351" t="str">
            <v>USD</v>
          </cell>
          <cell r="I2351">
            <v>1456416513</v>
          </cell>
          <cell r="J2351">
            <v>1454688513</v>
          </cell>
          <cell r="K2351" t="b">
            <v>0</v>
          </cell>
          <cell r="L2351">
            <v>102</v>
          </cell>
          <cell r="M2351" t="b">
            <v>1</v>
          </cell>
          <cell r="N2351" t="str">
            <v>photography/photobooks</v>
          </cell>
          <cell r="O2351">
            <v>165</v>
          </cell>
          <cell r="P2351">
            <v>81.099999999999994</v>
          </cell>
        </row>
        <row r="2352">
          <cell r="B2352" t="str">
            <v>I Wanted To See Boobs</v>
          </cell>
          <cell r="C2352" t="str">
            <v>A hardcover photobook telling the naked truth of a young photographers journey.</v>
          </cell>
          <cell r="D2352">
            <v>100</v>
          </cell>
          <cell r="E2352">
            <v>155</v>
          </cell>
          <cell r="F2352" t="str">
            <v>successful</v>
          </cell>
          <cell r="G2352" t="str">
            <v>GB</v>
          </cell>
          <cell r="H2352" t="str">
            <v>GBP</v>
          </cell>
          <cell r="I2352">
            <v>1442065060</v>
          </cell>
          <cell r="J2352">
            <v>1437745060</v>
          </cell>
          <cell r="K2352" t="b">
            <v>0</v>
          </cell>
          <cell r="L2352">
            <v>3</v>
          </cell>
          <cell r="M2352" t="b">
            <v>1</v>
          </cell>
          <cell r="N2352" t="str">
            <v>photography/photobooks</v>
          </cell>
          <cell r="O2352">
            <v>155</v>
          </cell>
          <cell r="P2352">
            <v>51.67</v>
          </cell>
        </row>
        <row r="2353">
          <cell r="B2353" t="str">
            <v>"The Naked Pixel" Ali Pakele</v>
          </cell>
          <cell r="C2353" t="str">
            <v>Project rewards $25 gets you 190+ digital images</v>
          </cell>
          <cell r="D2353">
            <v>100</v>
          </cell>
          <cell r="E2353">
            <v>885</v>
          </cell>
          <cell r="F2353" t="str">
            <v>successful</v>
          </cell>
          <cell r="G2353" t="str">
            <v>US</v>
          </cell>
          <cell r="H2353" t="str">
            <v>USD</v>
          </cell>
          <cell r="I2353">
            <v>1457739245</v>
          </cell>
          <cell r="J2353">
            <v>1455147245</v>
          </cell>
          <cell r="K2353" t="b">
            <v>0</v>
          </cell>
          <cell r="L2353">
            <v>25</v>
          </cell>
          <cell r="M2353" t="b">
            <v>1</v>
          </cell>
          <cell r="N2353" t="str">
            <v>photography/photobooks</v>
          </cell>
          <cell r="O2353">
            <v>885</v>
          </cell>
          <cell r="P2353">
            <v>35.4</v>
          </cell>
        </row>
        <row r="2354">
          <cell r="B2354" t="str">
            <v>Coffee Table Girls Exclusive Art Photography Book</v>
          </cell>
          <cell r="C2354" t="str">
            <v>Hardcover photo book featuring bold, beautiful, confident models and coffee tables in outrageous juxtaposition with the backgrounds.</v>
          </cell>
          <cell r="D2354">
            <v>12000</v>
          </cell>
          <cell r="E2354">
            <v>12229</v>
          </cell>
          <cell r="F2354" t="str">
            <v>successful</v>
          </cell>
          <cell r="G2354" t="str">
            <v>US</v>
          </cell>
          <cell r="H2354" t="str">
            <v>USD</v>
          </cell>
          <cell r="I2354">
            <v>1477255840</v>
          </cell>
          <cell r="J2354">
            <v>1474663840</v>
          </cell>
          <cell r="K2354" t="b">
            <v>0</v>
          </cell>
          <cell r="L2354">
            <v>118</v>
          </cell>
          <cell r="M2354" t="b">
            <v>1</v>
          </cell>
          <cell r="N2354" t="str">
            <v>photography/photobooks</v>
          </cell>
          <cell r="O2354">
            <v>102</v>
          </cell>
          <cell r="P2354">
            <v>103.64</v>
          </cell>
        </row>
        <row r="2355">
          <cell r="B2355" t="str">
            <v>Blood, Sweat &amp; Tears - Photobook</v>
          </cell>
          <cell r="C2355" t="str">
            <v>Individual sportspeople are masters of their own destiny. This book is a gritty behind the scenes look at boxers striving for success</v>
          </cell>
          <cell r="D2355">
            <v>11000</v>
          </cell>
          <cell r="E2355">
            <v>2156</v>
          </cell>
          <cell r="F2355" t="str">
            <v>failed</v>
          </cell>
          <cell r="G2355" t="str">
            <v>GB</v>
          </cell>
          <cell r="H2355" t="str">
            <v>GBP</v>
          </cell>
          <cell r="I2355">
            <v>1407065979</v>
          </cell>
          <cell r="J2355">
            <v>1404560379</v>
          </cell>
          <cell r="K2355" t="b">
            <v>1</v>
          </cell>
          <cell r="L2355">
            <v>39</v>
          </cell>
          <cell r="M2355" t="b">
            <v>0</v>
          </cell>
          <cell r="N2355" t="str">
            <v>photography/photobooks</v>
          </cell>
          <cell r="O2355">
            <v>20</v>
          </cell>
          <cell r="P2355">
            <v>55.28</v>
          </cell>
        </row>
        <row r="2356">
          <cell r="B2356" t="str">
            <v>Oklahoma, The Way I See It; The Book</v>
          </cell>
          <cell r="C2356" t="str">
            <v>Everyday I meet new people and everyday I learn a new story. These are the most popular of those stories from the first year of OTWISI.</v>
          </cell>
          <cell r="D2356">
            <v>12500</v>
          </cell>
          <cell r="E2356">
            <v>7433.48</v>
          </cell>
          <cell r="F2356" t="str">
            <v>failed</v>
          </cell>
          <cell r="G2356" t="str">
            <v>US</v>
          </cell>
          <cell r="H2356" t="str">
            <v>USD</v>
          </cell>
          <cell r="I2356">
            <v>1407972712</v>
          </cell>
          <cell r="J2356">
            <v>1405380712</v>
          </cell>
          <cell r="K2356" t="b">
            <v>1</v>
          </cell>
          <cell r="L2356">
            <v>103</v>
          </cell>
          <cell r="M2356" t="b">
            <v>0</v>
          </cell>
          <cell r="N2356" t="str">
            <v>photography/photobooks</v>
          </cell>
          <cell r="O2356">
            <v>59</v>
          </cell>
          <cell r="P2356">
            <v>72.17</v>
          </cell>
        </row>
        <row r="2357">
          <cell r="B2357" t="str">
            <v>Photographic book on Melbourne's music scene</v>
          </cell>
          <cell r="C2357" t="str">
            <v>I want to create a beautiful book which documents the Melbourne music scene.</v>
          </cell>
          <cell r="D2357">
            <v>1500</v>
          </cell>
          <cell r="E2357">
            <v>0</v>
          </cell>
          <cell r="F2357" t="str">
            <v>failed</v>
          </cell>
          <cell r="G2357" t="str">
            <v>AU</v>
          </cell>
          <cell r="H2357" t="str">
            <v>AUD</v>
          </cell>
          <cell r="I2357">
            <v>1408999088</v>
          </cell>
          <cell r="J2357">
            <v>1407184688</v>
          </cell>
          <cell r="K2357" t="b">
            <v>1</v>
          </cell>
          <cell r="L2357">
            <v>0</v>
          </cell>
          <cell r="M2357" t="b">
            <v>0</v>
          </cell>
          <cell r="N2357" t="str">
            <v>photography/photobooks</v>
          </cell>
          <cell r="O2357">
            <v>0</v>
          </cell>
          <cell r="P2357">
            <v>0</v>
          </cell>
        </row>
        <row r="2358">
          <cell r="B2358" t="str">
            <v>OR-GÃ“L-HO -A search for meaning during the World Cup</v>
          </cell>
          <cell r="C2358" t="str">
            <v>A photographic search for the true meaning of pride for ones country during the World Cup</v>
          </cell>
          <cell r="D2358">
            <v>5000</v>
          </cell>
          <cell r="E2358">
            <v>2286</v>
          </cell>
          <cell r="F2358" t="str">
            <v>failed</v>
          </cell>
          <cell r="G2358" t="str">
            <v>US</v>
          </cell>
          <cell r="H2358" t="str">
            <v>USD</v>
          </cell>
          <cell r="I2358">
            <v>1407080884</v>
          </cell>
          <cell r="J2358">
            <v>1404488884</v>
          </cell>
          <cell r="K2358" t="b">
            <v>1</v>
          </cell>
          <cell r="L2358">
            <v>39</v>
          </cell>
          <cell r="M2358" t="b">
            <v>0</v>
          </cell>
          <cell r="N2358" t="str">
            <v>photography/photobooks</v>
          </cell>
          <cell r="O2358">
            <v>46</v>
          </cell>
          <cell r="P2358">
            <v>58.62</v>
          </cell>
        </row>
        <row r="2359">
          <cell r="B2359" t="str">
            <v>SWFTTR: Southwest Farm-to-Table Recipes</v>
          </cell>
          <cell r="C2359" t="str">
            <v>My goal is to create a catalog of farm-to-table recipes with stunning images from restaurants and farms in the southwest.</v>
          </cell>
          <cell r="D2359">
            <v>5000</v>
          </cell>
          <cell r="E2359">
            <v>187</v>
          </cell>
          <cell r="F2359" t="str">
            <v>failed</v>
          </cell>
          <cell r="G2359" t="str">
            <v>US</v>
          </cell>
          <cell r="H2359" t="str">
            <v>USD</v>
          </cell>
          <cell r="I2359">
            <v>1411824444</v>
          </cell>
          <cell r="J2359">
            <v>1406640444</v>
          </cell>
          <cell r="K2359" t="b">
            <v>1</v>
          </cell>
          <cell r="L2359">
            <v>15</v>
          </cell>
          <cell r="M2359" t="b">
            <v>0</v>
          </cell>
          <cell r="N2359" t="str">
            <v>photography/photobooks</v>
          </cell>
          <cell r="O2359">
            <v>4</v>
          </cell>
          <cell r="P2359">
            <v>12.47</v>
          </cell>
        </row>
        <row r="2360">
          <cell r="B2360" t="str">
            <v>Navajo Textile Project</v>
          </cell>
          <cell r="C2360" t="str">
            <v>To create a publication, and exhibition documenting the collection of Jamie Ross, longtime collector of Navajo Textiles</v>
          </cell>
          <cell r="D2360">
            <v>40000</v>
          </cell>
          <cell r="E2360">
            <v>1081</v>
          </cell>
          <cell r="F2360" t="str">
            <v>failed</v>
          </cell>
          <cell r="G2360" t="str">
            <v>US</v>
          </cell>
          <cell r="H2360" t="str">
            <v>USD</v>
          </cell>
          <cell r="I2360">
            <v>1421177959</v>
          </cell>
          <cell r="J2360">
            <v>1418585959</v>
          </cell>
          <cell r="K2360" t="b">
            <v>1</v>
          </cell>
          <cell r="L2360">
            <v>22</v>
          </cell>
          <cell r="M2360" t="b">
            <v>0</v>
          </cell>
          <cell r="N2360" t="str">
            <v>photography/photobooks</v>
          </cell>
          <cell r="O2360">
            <v>3</v>
          </cell>
          <cell r="P2360">
            <v>49.14</v>
          </cell>
        </row>
        <row r="2361">
          <cell r="B2361" t="str">
            <v>Pit &amp; Paddock: Unseen 60s &amp; 70s European Motor Racing Images</v>
          </cell>
          <cell r="C2361" t="str">
            <v>Auto-Archives non-profit library will publish a book of previously unseen 60s and 70s motor racing images by photographer Peter Darley.</v>
          </cell>
          <cell r="D2361">
            <v>24500</v>
          </cell>
          <cell r="E2361">
            <v>13846</v>
          </cell>
          <cell r="F2361" t="str">
            <v>failed</v>
          </cell>
          <cell r="G2361" t="str">
            <v>US</v>
          </cell>
          <cell r="H2361" t="str">
            <v>USD</v>
          </cell>
          <cell r="I2361">
            <v>1413312194</v>
          </cell>
          <cell r="J2361">
            <v>1410288194</v>
          </cell>
          <cell r="K2361" t="b">
            <v>1</v>
          </cell>
          <cell r="L2361">
            <v>92</v>
          </cell>
          <cell r="M2361" t="b">
            <v>0</v>
          </cell>
          <cell r="N2361" t="str">
            <v>photography/photobooks</v>
          </cell>
          <cell r="O2361">
            <v>57</v>
          </cell>
          <cell r="P2361">
            <v>150.5</v>
          </cell>
        </row>
        <row r="2362">
          <cell r="B2362" t="str">
            <v>"Drakes Folly"</v>
          </cell>
          <cell r="C2362" t="str">
            <v>Photographic book on the historic oil region of Pennsylvania where Edwin Drake drilled the well that started the modern oil industry.</v>
          </cell>
          <cell r="D2362">
            <v>4200</v>
          </cell>
          <cell r="E2362">
            <v>895</v>
          </cell>
          <cell r="F2362" t="str">
            <v>failed</v>
          </cell>
          <cell r="G2362" t="str">
            <v>GB</v>
          </cell>
          <cell r="H2362" t="str">
            <v>GBP</v>
          </cell>
          <cell r="I2362">
            <v>1414107040</v>
          </cell>
          <cell r="J2362">
            <v>1411515040</v>
          </cell>
          <cell r="K2362" t="b">
            <v>1</v>
          </cell>
          <cell r="L2362">
            <v>25</v>
          </cell>
          <cell r="M2362" t="b">
            <v>0</v>
          </cell>
          <cell r="N2362" t="str">
            <v>photography/photobooks</v>
          </cell>
          <cell r="O2362">
            <v>21</v>
          </cell>
          <cell r="P2362">
            <v>35.799999999999997</v>
          </cell>
        </row>
        <row r="2363">
          <cell r="B2363" t="str">
            <v>White Mountain</v>
          </cell>
          <cell r="C2363" t="str">
            <v>A photobook and a short documentary film telling the story of Holocaust in Northwestern Lithuania</v>
          </cell>
          <cell r="D2363">
            <v>5500</v>
          </cell>
          <cell r="E2363">
            <v>858</v>
          </cell>
          <cell r="F2363" t="str">
            <v>failed</v>
          </cell>
          <cell r="G2363" t="str">
            <v>GB</v>
          </cell>
          <cell r="H2363" t="str">
            <v>GBP</v>
          </cell>
          <cell r="I2363">
            <v>1404666836</v>
          </cell>
          <cell r="J2363">
            <v>1399482836</v>
          </cell>
          <cell r="K2363" t="b">
            <v>1</v>
          </cell>
          <cell r="L2363">
            <v>19</v>
          </cell>
          <cell r="M2363" t="b">
            <v>0</v>
          </cell>
          <cell r="N2363" t="str">
            <v>photography/photobooks</v>
          </cell>
          <cell r="O2363">
            <v>16</v>
          </cell>
          <cell r="P2363">
            <v>45.16</v>
          </cell>
        </row>
        <row r="2364">
          <cell r="B2364" t="str">
            <v>True Faith : A Guitar Makers Promise to God by Tim Hawley</v>
          </cell>
          <cell r="C2364" t="str">
            <v>True Faith is a book about the true story of Ed Stilley and his promise to God to make instruments and give them to children for free.</v>
          </cell>
          <cell r="D2364">
            <v>30000</v>
          </cell>
          <cell r="E2364">
            <v>1877</v>
          </cell>
          <cell r="F2364" t="str">
            <v>failed</v>
          </cell>
          <cell r="G2364" t="str">
            <v>US</v>
          </cell>
          <cell r="H2364" t="str">
            <v>USD</v>
          </cell>
          <cell r="I2364">
            <v>1421691298</v>
          </cell>
          <cell r="J2364">
            <v>1417803298</v>
          </cell>
          <cell r="K2364" t="b">
            <v>1</v>
          </cell>
          <cell r="L2364">
            <v>19</v>
          </cell>
          <cell r="M2364" t="b">
            <v>0</v>
          </cell>
          <cell r="N2364" t="str">
            <v>photography/photobooks</v>
          </cell>
          <cell r="O2364">
            <v>6</v>
          </cell>
          <cell r="P2364">
            <v>98.79</v>
          </cell>
        </row>
        <row r="2365">
          <cell r="B2365" t="str">
            <v>The World Upside Down: Portraits</v>
          </cell>
          <cell r="C2365" t="str">
            <v>A photo book of the artist's present and future portraits from 2013 to 2015, including actor and human rights activist George Takei.</v>
          </cell>
          <cell r="D2365">
            <v>2500</v>
          </cell>
          <cell r="E2365">
            <v>1148</v>
          </cell>
          <cell r="F2365" t="str">
            <v>failed</v>
          </cell>
          <cell r="G2365" t="str">
            <v>US</v>
          </cell>
          <cell r="H2365" t="str">
            <v>USD</v>
          </cell>
          <cell r="I2365">
            <v>1417273140</v>
          </cell>
          <cell r="J2365">
            <v>1413609292</v>
          </cell>
          <cell r="K2365" t="b">
            <v>1</v>
          </cell>
          <cell r="L2365">
            <v>13</v>
          </cell>
          <cell r="M2365" t="b">
            <v>0</v>
          </cell>
          <cell r="N2365" t="str">
            <v>photography/photobooks</v>
          </cell>
          <cell r="O2365">
            <v>46</v>
          </cell>
          <cell r="P2365">
            <v>88.31</v>
          </cell>
        </row>
        <row r="2366">
          <cell r="B2366" t="str">
            <v>Muhammad Ali - The Comeback</v>
          </cell>
          <cell r="C2366" t="str">
            <v>Rarely seen images of Muhammad Ali in his prime as he trained in Miami Beach at the famous 5th Street Gym in the early 70s</v>
          </cell>
          <cell r="D2366">
            <v>32500</v>
          </cell>
          <cell r="E2366">
            <v>21158</v>
          </cell>
          <cell r="F2366" t="str">
            <v>failed</v>
          </cell>
          <cell r="G2366" t="str">
            <v>US</v>
          </cell>
          <cell r="H2366" t="str">
            <v>USD</v>
          </cell>
          <cell r="I2366">
            <v>1414193160</v>
          </cell>
          <cell r="J2366">
            <v>1410305160</v>
          </cell>
          <cell r="K2366" t="b">
            <v>1</v>
          </cell>
          <cell r="L2366">
            <v>124</v>
          </cell>
          <cell r="M2366" t="b">
            <v>0</v>
          </cell>
          <cell r="N2366" t="str">
            <v>photography/photobooks</v>
          </cell>
          <cell r="O2366">
            <v>65</v>
          </cell>
          <cell r="P2366">
            <v>170.63</v>
          </cell>
        </row>
        <row r="2367">
          <cell r="B2367" t="str">
            <v>Dubai: A Synthetic City - Photobook &amp; Journal</v>
          </cell>
          <cell r="C2367" t="str">
            <v>A documentation of the implications of hedonistic architectural ventures in Dubai, the fastest growing city on the planet.</v>
          </cell>
          <cell r="D2367">
            <v>5000</v>
          </cell>
          <cell r="E2367">
            <v>335</v>
          </cell>
          <cell r="F2367" t="str">
            <v>failed</v>
          </cell>
          <cell r="G2367" t="str">
            <v>GB</v>
          </cell>
          <cell r="H2367" t="str">
            <v>GBP</v>
          </cell>
          <cell r="I2367">
            <v>1414623471</v>
          </cell>
          <cell r="J2367">
            <v>1411513071</v>
          </cell>
          <cell r="K2367" t="b">
            <v>1</v>
          </cell>
          <cell r="L2367">
            <v>4</v>
          </cell>
          <cell r="M2367" t="b">
            <v>0</v>
          </cell>
          <cell r="N2367" t="str">
            <v>photography/photobooks</v>
          </cell>
          <cell r="O2367">
            <v>7</v>
          </cell>
          <cell r="P2367">
            <v>83.75</v>
          </cell>
        </row>
        <row r="2368">
          <cell r="B2368" t="str">
            <v>All along the Control Tower</v>
          </cell>
          <cell r="C2368" t="str">
            <v>Photobook â€˜All along the Control Towerâ€™ by Theo and Frans Barten. Photos of more than 50 disused WW2 Control Towers in the UK.</v>
          </cell>
          <cell r="D2368">
            <v>4800</v>
          </cell>
          <cell r="E2368">
            <v>651</v>
          </cell>
          <cell r="F2368" t="str">
            <v>failed</v>
          </cell>
          <cell r="G2368" t="str">
            <v>NL</v>
          </cell>
          <cell r="H2368" t="str">
            <v>EUR</v>
          </cell>
          <cell r="I2368">
            <v>1424421253</v>
          </cell>
          <cell r="J2368">
            <v>1421829253</v>
          </cell>
          <cell r="K2368" t="b">
            <v>1</v>
          </cell>
          <cell r="L2368">
            <v>10</v>
          </cell>
          <cell r="M2368" t="b">
            <v>0</v>
          </cell>
          <cell r="N2368" t="str">
            <v>photography/photobooks</v>
          </cell>
          <cell r="O2368">
            <v>14</v>
          </cell>
          <cell r="P2368">
            <v>65.099999999999994</v>
          </cell>
        </row>
        <row r="2369">
          <cell r="B2369" t="str">
            <v>Portrait of Cuban Resilience: Faces and Voices of a Blockade</v>
          </cell>
          <cell r="C2369" t="str">
            <v>This book combines portraits of Cuban life and and society with quotes from a diverse group of Cubans that live in Cuba now.</v>
          </cell>
          <cell r="D2369">
            <v>50000</v>
          </cell>
          <cell r="E2369">
            <v>995</v>
          </cell>
          <cell r="F2369" t="str">
            <v>failed</v>
          </cell>
          <cell r="G2369" t="str">
            <v>US</v>
          </cell>
          <cell r="H2369" t="str">
            <v>USD</v>
          </cell>
          <cell r="I2369">
            <v>1427485395</v>
          </cell>
          <cell r="J2369">
            <v>1423600995</v>
          </cell>
          <cell r="K2369" t="b">
            <v>1</v>
          </cell>
          <cell r="L2369">
            <v>15</v>
          </cell>
          <cell r="M2369" t="b">
            <v>0</v>
          </cell>
          <cell r="N2369" t="str">
            <v>photography/photobooks</v>
          </cell>
          <cell r="O2369">
            <v>2</v>
          </cell>
          <cell r="P2369">
            <v>66.33</v>
          </cell>
        </row>
        <row r="2370">
          <cell r="B2370" t="str">
            <v>Ozymandias : a photo book</v>
          </cell>
          <cell r="C2370" t="str">
            <v>Publication of an award-winning photographic series that explores the endless and beautiful dance between creation and destruction.</v>
          </cell>
          <cell r="D2370">
            <v>11000</v>
          </cell>
          <cell r="E2370">
            <v>3986</v>
          </cell>
          <cell r="F2370" t="str">
            <v>failed</v>
          </cell>
          <cell r="G2370" t="str">
            <v>US</v>
          </cell>
          <cell r="H2370" t="str">
            <v>USD</v>
          </cell>
          <cell r="I2370">
            <v>1472834180</v>
          </cell>
          <cell r="J2370">
            <v>1470242180</v>
          </cell>
          <cell r="K2370" t="b">
            <v>1</v>
          </cell>
          <cell r="L2370">
            <v>38</v>
          </cell>
          <cell r="M2370" t="b">
            <v>0</v>
          </cell>
          <cell r="N2370" t="str">
            <v>photography/photobooks</v>
          </cell>
          <cell r="O2370">
            <v>36</v>
          </cell>
          <cell r="P2370">
            <v>104.89</v>
          </cell>
        </row>
        <row r="2371">
          <cell r="B2371" t="str">
            <v>Native Nation</v>
          </cell>
          <cell r="C2371" t="str">
            <v>It is time to recognize and give to the indigenus groups the credit they deserve. It is time to understand where we come from.</v>
          </cell>
          <cell r="D2371">
            <v>30000</v>
          </cell>
          <cell r="E2371">
            <v>11923</v>
          </cell>
          <cell r="F2371" t="str">
            <v>failed</v>
          </cell>
          <cell r="G2371" t="str">
            <v>US</v>
          </cell>
          <cell r="H2371" t="str">
            <v>USD</v>
          </cell>
          <cell r="I2371">
            <v>1467469510</v>
          </cell>
          <cell r="J2371">
            <v>1462285510</v>
          </cell>
          <cell r="K2371" t="b">
            <v>1</v>
          </cell>
          <cell r="L2371">
            <v>152</v>
          </cell>
          <cell r="M2371" t="b">
            <v>0</v>
          </cell>
          <cell r="N2371" t="str">
            <v>photography/photobooks</v>
          </cell>
          <cell r="O2371">
            <v>40</v>
          </cell>
          <cell r="P2371">
            <v>78.44</v>
          </cell>
        </row>
        <row r="2372">
          <cell r="B2372" t="str">
            <v>Political Views: 2016 US Presidential Election Photography</v>
          </cell>
          <cell r="C2372" t="str">
            <v>A photobook of the US presidential election from a citizen's point of view, showing the major conventions, rallies, and election day.</v>
          </cell>
          <cell r="D2372">
            <v>5500</v>
          </cell>
          <cell r="E2372">
            <v>1417</v>
          </cell>
          <cell r="F2372" t="str">
            <v>failed</v>
          </cell>
          <cell r="G2372" t="str">
            <v>US</v>
          </cell>
          <cell r="H2372" t="str">
            <v>USD</v>
          </cell>
          <cell r="I2372">
            <v>1473950945</v>
          </cell>
          <cell r="J2372">
            <v>1471272545</v>
          </cell>
          <cell r="K2372" t="b">
            <v>1</v>
          </cell>
          <cell r="L2372">
            <v>24</v>
          </cell>
          <cell r="M2372" t="b">
            <v>0</v>
          </cell>
          <cell r="N2372" t="str">
            <v>photography/photobooks</v>
          </cell>
          <cell r="O2372">
            <v>26</v>
          </cell>
          <cell r="P2372">
            <v>59.04</v>
          </cell>
        </row>
        <row r="2373">
          <cell r="B2373" t="str">
            <v>Keepers Of The Craft: Cocktails Across America. A Photobook</v>
          </cell>
          <cell r="C2373" t="str">
            <v>I am traveling across the entire USA documenting cocktail culture to publish a stunning hard cover photo book of the resulting work.</v>
          </cell>
          <cell r="D2373">
            <v>35000</v>
          </cell>
          <cell r="E2373">
            <v>5422</v>
          </cell>
          <cell r="F2373" t="str">
            <v>failed</v>
          </cell>
          <cell r="G2373" t="str">
            <v>US</v>
          </cell>
          <cell r="H2373" t="str">
            <v>USD</v>
          </cell>
          <cell r="I2373">
            <v>1456062489</v>
          </cell>
          <cell r="J2373">
            <v>1453211289</v>
          </cell>
          <cell r="K2373" t="b">
            <v>1</v>
          </cell>
          <cell r="L2373">
            <v>76</v>
          </cell>
          <cell r="M2373" t="b">
            <v>0</v>
          </cell>
          <cell r="N2373" t="str">
            <v>photography/photobooks</v>
          </cell>
          <cell r="O2373">
            <v>15</v>
          </cell>
          <cell r="P2373">
            <v>71.34</v>
          </cell>
        </row>
        <row r="2374">
          <cell r="B2374" t="str">
            <v>Hues of my Vision</v>
          </cell>
          <cell r="C2374" t="str">
            <v>My Buddy Spirit and I, Ara, camping full time camera on hand for a bit over nine years. "Hue of my Vision" is our Photo Book.</v>
          </cell>
          <cell r="D2374">
            <v>40000</v>
          </cell>
          <cell r="E2374">
            <v>9477</v>
          </cell>
          <cell r="F2374" t="str">
            <v>failed</v>
          </cell>
          <cell r="G2374" t="str">
            <v>US</v>
          </cell>
          <cell r="H2374" t="str">
            <v>USD</v>
          </cell>
          <cell r="I2374">
            <v>1432248478</v>
          </cell>
          <cell r="J2374">
            <v>1429656478</v>
          </cell>
          <cell r="K2374" t="b">
            <v>1</v>
          </cell>
          <cell r="L2374">
            <v>185</v>
          </cell>
          <cell r="M2374" t="b">
            <v>0</v>
          </cell>
          <cell r="N2374" t="str">
            <v>photography/photobooks</v>
          </cell>
          <cell r="O2374">
            <v>24</v>
          </cell>
          <cell r="P2374">
            <v>51.23</v>
          </cell>
        </row>
        <row r="2375">
          <cell r="B2375" t="str">
            <v>Vantage Point: Photographs of Milwaukee from on high</v>
          </cell>
          <cell r="C2375" t="str">
            <v>I want to publish my first photo book and make prints based on a series of rooftop cityscapes I took in 2014 of the city that I love.</v>
          </cell>
          <cell r="D2375">
            <v>5000</v>
          </cell>
          <cell r="E2375">
            <v>1988</v>
          </cell>
          <cell r="F2375" t="str">
            <v>failed</v>
          </cell>
          <cell r="G2375" t="str">
            <v>US</v>
          </cell>
          <cell r="H2375" t="str">
            <v>USD</v>
          </cell>
          <cell r="I2375">
            <v>1422674700</v>
          </cell>
          <cell r="J2375">
            <v>1419954240</v>
          </cell>
          <cell r="K2375" t="b">
            <v>1</v>
          </cell>
          <cell r="L2375">
            <v>33</v>
          </cell>
          <cell r="M2375" t="b">
            <v>0</v>
          </cell>
          <cell r="N2375" t="str">
            <v>photography/photobooks</v>
          </cell>
          <cell r="O2375">
            <v>40</v>
          </cell>
          <cell r="P2375">
            <v>60.24</v>
          </cell>
        </row>
        <row r="2376">
          <cell r="B2376" t="str">
            <v>Hank Bought A Bus - A photobook of our bus and adventure.</v>
          </cell>
          <cell r="C2376" t="str">
            <v>A book about a school bus converted into a living space, and the adventure shared by friends on its maiden voyage.</v>
          </cell>
          <cell r="D2376">
            <v>24000</v>
          </cell>
          <cell r="E2376">
            <v>4853</v>
          </cell>
          <cell r="F2376" t="str">
            <v>failed</v>
          </cell>
          <cell r="G2376" t="str">
            <v>US</v>
          </cell>
          <cell r="H2376" t="str">
            <v>USD</v>
          </cell>
          <cell r="I2376">
            <v>1413417600</v>
          </cell>
          <cell r="J2376">
            <v>1410750855</v>
          </cell>
          <cell r="K2376" t="b">
            <v>1</v>
          </cell>
          <cell r="L2376">
            <v>108</v>
          </cell>
          <cell r="M2376" t="b">
            <v>0</v>
          </cell>
          <cell r="N2376" t="str">
            <v>photography/photobooks</v>
          </cell>
          <cell r="O2376">
            <v>20</v>
          </cell>
          <cell r="P2376">
            <v>44.94</v>
          </cell>
        </row>
        <row r="2377">
          <cell r="B2377" t="str">
            <v>Observations in 6x6</v>
          </cell>
          <cell r="C2377" t="str">
            <v>A photo book that shows a timeless trip from Portugal to Sri Lanka in a subjective point of view through an old Hasselblad objective.</v>
          </cell>
          <cell r="D2377">
            <v>1900</v>
          </cell>
          <cell r="E2377">
            <v>905</v>
          </cell>
          <cell r="F2377" t="str">
            <v>failed</v>
          </cell>
          <cell r="G2377" t="str">
            <v>NL</v>
          </cell>
          <cell r="H2377" t="str">
            <v>EUR</v>
          </cell>
          <cell r="I2377">
            <v>1418649177</v>
          </cell>
          <cell r="J2377">
            <v>1416057177</v>
          </cell>
          <cell r="K2377" t="b">
            <v>1</v>
          </cell>
          <cell r="L2377">
            <v>29</v>
          </cell>
          <cell r="M2377" t="b">
            <v>0</v>
          </cell>
          <cell r="N2377" t="str">
            <v>photography/photobooks</v>
          </cell>
          <cell r="O2377">
            <v>48</v>
          </cell>
          <cell r="P2377">
            <v>31.21</v>
          </cell>
        </row>
        <row r="2378">
          <cell r="B2378" t="str">
            <v>Alpamayo to Yerupaja</v>
          </cell>
          <cell r="C2378" t="str">
            <v>Raising awareness to the effects of global warming through photographs of the high mountains of Peru.</v>
          </cell>
          <cell r="D2378">
            <v>10000</v>
          </cell>
          <cell r="E2378">
            <v>1533</v>
          </cell>
          <cell r="F2378" t="str">
            <v>failed</v>
          </cell>
          <cell r="G2378" t="str">
            <v>US</v>
          </cell>
          <cell r="H2378" t="str">
            <v>USD</v>
          </cell>
          <cell r="I2378">
            <v>1428158637</v>
          </cell>
          <cell r="J2378">
            <v>1425570237</v>
          </cell>
          <cell r="K2378" t="b">
            <v>1</v>
          </cell>
          <cell r="L2378">
            <v>24</v>
          </cell>
          <cell r="M2378" t="b">
            <v>0</v>
          </cell>
          <cell r="N2378" t="str">
            <v>photography/photobooks</v>
          </cell>
          <cell r="O2378">
            <v>15</v>
          </cell>
          <cell r="P2378">
            <v>63.88</v>
          </cell>
        </row>
        <row r="2379">
          <cell r="B2379" t="str">
            <v>Beyond the Pale</v>
          </cell>
          <cell r="C2379" t="str">
            <v>A photo book celebrating Goths, exploring their lives and giving an insight into what Goth is for them.</v>
          </cell>
          <cell r="D2379">
            <v>5500</v>
          </cell>
          <cell r="E2379">
            <v>76</v>
          </cell>
          <cell r="F2379" t="str">
            <v>failed</v>
          </cell>
          <cell r="G2379" t="str">
            <v>GB</v>
          </cell>
          <cell r="H2379" t="str">
            <v>GBP</v>
          </cell>
          <cell r="I2379">
            <v>1414795542</v>
          </cell>
          <cell r="J2379">
            <v>1412203542</v>
          </cell>
          <cell r="K2379" t="b">
            <v>1</v>
          </cell>
          <cell r="L2379">
            <v>4</v>
          </cell>
          <cell r="M2379" t="b">
            <v>0</v>
          </cell>
          <cell r="N2379" t="str">
            <v>photography/photobooks</v>
          </cell>
          <cell r="O2379">
            <v>1</v>
          </cell>
          <cell r="P2379">
            <v>19</v>
          </cell>
        </row>
        <row r="2380">
          <cell r="B2380" t="str">
            <v>Paintball: Beyond The Paint</v>
          </cell>
          <cell r="C2380" t="str">
            <v>I want to create a portfolio to show all the aspects of the adrenaline filled game of paintball. Focusing on tournament players</v>
          </cell>
          <cell r="D2380">
            <v>8000</v>
          </cell>
          <cell r="E2380">
            <v>40</v>
          </cell>
          <cell r="F2380" t="str">
            <v>failed</v>
          </cell>
          <cell r="G2380" t="str">
            <v>US</v>
          </cell>
          <cell r="H2380" t="str">
            <v>USD</v>
          </cell>
          <cell r="I2380">
            <v>1421042403</v>
          </cell>
          <cell r="J2380">
            <v>1415858403</v>
          </cell>
          <cell r="K2380" t="b">
            <v>1</v>
          </cell>
          <cell r="L2380">
            <v>4</v>
          </cell>
          <cell r="M2380" t="b">
            <v>0</v>
          </cell>
          <cell r="N2380" t="str">
            <v>photography/photobooks</v>
          </cell>
          <cell r="O2380">
            <v>1</v>
          </cell>
          <cell r="P2380">
            <v>10</v>
          </cell>
        </row>
        <row r="2381">
          <cell r="B2381" t="str">
            <v>Return to Relevance: The Scott Hyde Archive</v>
          </cell>
          <cell r="C2381" t="str">
            <v>70 years of incredible photography sits patiently in old film sheet boxes, waiting for a return to relevance.</v>
          </cell>
          <cell r="D2381">
            <v>33000</v>
          </cell>
          <cell r="E2381">
            <v>1636</v>
          </cell>
          <cell r="F2381" t="str">
            <v>failed</v>
          </cell>
          <cell r="G2381" t="str">
            <v>US</v>
          </cell>
          <cell r="H2381" t="str">
            <v>USD</v>
          </cell>
          <cell r="I2381">
            <v>1423152678</v>
          </cell>
          <cell r="J2381">
            <v>1420560678</v>
          </cell>
          <cell r="K2381" t="b">
            <v>1</v>
          </cell>
          <cell r="L2381">
            <v>15</v>
          </cell>
          <cell r="M2381" t="b">
            <v>0</v>
          </cell>
          <cell r="N2381" t="str">
            <v>photography/photobooks</v>
          </cell>
          <cell r="O2381">
            <v>5</v>
          </cell>
          <cell r="P2381">
            <v>109.07</v>
          </cell>
        </row>
        <row r="2382">
          <cell r="B2382" t="str">
            <v>disCover: Napoli</v>
          </cell>
          <cell r="C2382" t="str">
            <v>For the love of street photography and the beauty of traditional cultures in southern Italy.</v>
          </cell>
          <cell r="D2382">
            <v>3000</v>
          </cell>
          <cell r="E2382">
            <v>107</v>
          </cell>
          <cell r="F2382" t="str">
            <v>failed</v>
          </cell>
          <cell r="G2382" t="str">
            <v>GB</v>
          </cell>
          <cell r="H2382" t="str">
            <v>GBP</v>
          </cell>
          <cell r="I2382">
            <v>1422553565</v>
          </cell>
          <cell r="J2382">
            <v>1417369565</v>
          </cell>
          <cell r="K2382" t="b">
            <v>1</v>
          </cell>
          <cell r="L2382">
            <v>4</v>
          </cell>
          <cell r="M2382" t="b">
            <v>0</v>
          </cell>
          <cell r="N2382" t="str">
            <v>photography/photobooks</v>
          </cell>
          <cell r="O2382">
            <v>4</v>
          </cell>
          <cell r="P2382">
            <v>26.75</v>
          </cell>
        </row>
        <row r="2383">
          <cell r="B2383" t="str">
            <v>Bensinger's: Photographs by Helaine Garren</v>
          </cell>
          <cell r="C2383" t="str">
            <v>In 1970 Helaine Garren shot a series of images at Bensingerâ€™s Pool Hall in Chicago, Illinois.</v>
          </cell>
          <cell r="D2383">
            <v>25000</v>
          </cell>
          <cell r="E2383">
            <v>15281</v>
          </cell>
          <cell r="F2383" t="str">
            <v>failed</v>
          </cell>
          <cell r="G2383" t="str">
            <v>US</v>
          </cell>
          <cell r="H2383" t="str">
            <v>USD</v>
          </cell>
          <cell r="I2383">
            <v>1439189940</v>
          </cell>
          <cell r="J2383">
            <v>1435970682</v>
          </cell>
          <cell r="K2383" t="b">
            <v>1</v>
          </cell>
          <cell r="L2383">
            <v>139</v>
          </cell>
          <cell r="M2383" t="b">
            <v>0</v>
          </cell>
          <cell r="N2383" t="str">
            <v>photography/photobooks</v>
          </cell>
          <cell r="O2383">
            <v>61</v>
          </cell>
          <cell r="P2383">
            <v>109.94</v>
          </cell>
        </row>
        <row r="2384">
          <cell r="B2384" t="str">
            <v>Live to Learn, Learn to Fight, Fight to Live - The Karen</v>
          </cell>
          <cell r="C2384" t="str">
            <v>The beginning of a long term project to document life of the Karen ethnic group on the border of Thailand and Burma.</v>
          </cell>
          <cell r="D2384">
            <v>3000</v>
          </cell>
          <cell r="E2384">
            <v>40</v>
          </cell>
          <cell r="F2384" t="str">
            <v>failed</v>
          </cell>
          <cell r="G2384" t="str">
            <v>AU</v>
          </cell>
          <cell r="H2384" t="str">
            <v>AUD</v>
          </cell>
          <cell r="I2384">
            <v>1417127040</v>
          </cell>
          <cell r="J2384">
            <v>1414531440</v>
          </cell>
          <cell r="K2384" t="b">
            <v>1</v>
          </cell>
          <cell r="L2384">
            <v>2</v>
          </cell>
          <cell r="M2384" t="b">
            <v>0</v>
          </cell>
          <cell r="N2384" t="str">
            <v>photography/photobooks</v>
          </cell>
          <cell r="O2384">
            <v>1</v>
          </cell>
          <cell r="P2384">
            <v>20</v>
          </cell>
        </row>
        <row r="2385">
          <cell r="B2385" t="str">
            <v>Venus as Men</v>
          </cell>
          <cell r="C2385" t="str">
            <v>"Venus as Menâ€ is a book about beauty of masculine nude. Is a reflection about men as a sensitive and sensual being and gender equity.</v>
          </cell>
          <cell r="D2385">
            <v>9000</v>
          </cell>
          <cell r="E2385">
            <v>997</v>
          </cell>
          <cell r="F2385" t="str">
            <v>failed</v>
          </cell>
          <cell r="G2385" t="str">
            <v>US</v>
          </cell>
          <cell r="H2385" t="str">
            <v>USD</v>
          </cell>
          <cell r="I2385">
            <v>1423660422</v>
          </cell>
          <cell r="J2385">
            <v>1420636422</v>
          </cell>
          <cell r="K2385" t="b">
            <v>1</v>
          </cell>
          <cell r="L2385">
            <v>18</v>
          </cell>
          <cell r="M2385" t="b">
            <v>0</v>
          </cell>
          <cell r="N2385" t="str">
            <v>photography/photobooks</v>
          </cell>
          <cell r="O2385">
            <v>11</v>
          </cell>
          <cell r="P2385">
            <v>55.39</v>
          </cell>
        </row>
        <row r="2386">
          <cell r="B2386" t="str">
            <v>THE AFGHANS - A Photo Book</v>
          </cell>
          <cell r="C2386" t="str">
            <v>A photography book documenting the impact of the ISAF mission on the Afghan people of Mazar-e Sharif.</v>
          </cell>
          <cell r="D2386">
            <v>28000</v>
          </cell>
          <cell r="E2386">
            <v>10846</v>
          </cell>
          <cell r="F2386" t="str">
            <v>failed</v>
          </cell>
          <cell r="G2386" t="str">
            <v>DE</v>
          </cell>
          <cell r="H2386" t="str">
            <v>EUR</v>
          </cell>
          <cell r="I2386">
            <v>1476460800</v>
          </cell>
          <cell r="J2386">
            <v>1473922541</v>
          </cell>
          <cell r="K2386" t="b">
            <v>1</v>
          </cell>
          <cell r="L2386">
            <v>81</v>
          </cell>
          <cell r="M2386" t="b">
            <v>0</v>
          </cell>
          <cell r="N2386" t="str">
            <v>photography/photobooks</v>
          </cell>
          <cell r="O2386">
            <v>39</v>
          </cell>
          <cell r="P2386">
            <v>133.9</v>
          </cell>
        </row>
        <row r="2387">
          <cell r="B2387" t="str">
            <v>Kenema</v>
          </cell>
          <cell r="C2387" t="str">
            <v>Kenema is a stunning portrait photography book by British Photographer, Peter Dibdin, capturing community life in Kenema, Sierra Leone.</v>
          </cell>
          <cell r="D2387">
            <v>19000</v>
          </cell>
          <cell r="E2387">
            <v>4190</v>
          </cell>
          <cell r="F2387" t="str">
            <v>failed</v>
          </cell>
          <cell r="G2387" t="str">
            <v>GB</v>
          </cell>
          <cell r="H2387" t="str">
            <v>GBP</v>
          </cell>
          <cell r="I2387">
            <v>1469356366</v>
          </cell>
          <cell r="J2387">
            <v>1464172366</v>
          </cell>
          <cell r="K2387" t="b">
            <v>1</v>
          </cell>
          <cell r="L2387">
            <v>86</v>
          </cell>
          <cell r="M2387" t="b">
            <v>0</v>
          </cell>
          <cell r="N2387" t="str">
            <v>photography/photobooks</v>
          </cell>
          <cell r="O2387">
            <v>22</v>
          </cell>
          <cell r="P2387">
            <v>48.72</v>
          </cell>
        </row>
        <row r="2388">
          <cell r="B2388" t="str">
            <v>Remnants, A Photography Book to Send to Congress</v>
          </cell>
          <cell r="C2388" t="str">
            <v>A photography book that serves as a call to action for Congress to stand up for survivors of domestic and sexual assault.</v>
          </cell>
          <cell r="D2388">
            <v>10000</v>
          </cell>
          <cell r="E2388">
            <v>6755</v>
          </cell>
          <cell r="F2388" t="str">
            <v>failed</v>
          </cell>
          <cell r="G2388" t="str">
            <v>US</v>
          </cell>
          <cell r="H2388" t="str">
            <v>USD</v>
          </cell>
          <cell r="I2388">
            <v>1481809189</v>
          </cell>
          <cell r="J2388">
            <v>1479217189</v>
          </cell>
          <cell r="K2388" t="b">
            <v>1</v>
          </cell>
          <cell r="L2388">
            <v>140</v>
          </cell>
          <cell r="M2388" t="b">
            <v>0</v>
          </cell>
          <cell r="N2388" t="str">
            <v>photography/photobooks</v>
          </cell>
          <cell r="O2388">
            <v>68</v>
          </cell>
          <cell r="P2388">
            <v>48.25</v>
          </cell>
        </row>
        <row r="2389">
          <cell r="B2389" t="str">
            <v>Amoung Charros and Poetry/Entre Charros y Poesias</v>
          </cell>
          <cell r="C2389" t="str">
            <v>A photographic series on Mexican cowboys that I want to have published as a fine art book that will also include cowboy poetry.</v>
          </cell>
          <cell r="D2389">
            <v>16000</v>
          </cell>
          <cell r="E2389">
            <v>2182</v>
          </cell>
          <cell r="F2389" t="str">
            <v>failed</v>
          </cell>
          <cell r="G2389" t="str">
            <v>US</v>
          </cell>
          <cell r="H2389" t="str">
            <v>USD</v>
          </cell>
          <cell r="I2389">
            <v>1454572233</v>
          </cell>
          <cell r="J2389">
            <v>1449388233</v>
          </cell>
          <cell r="K2389" t="b">
            <v>1</v>
          </cell>
          <cell r="L2389">
            <v>37</v>
          </cell>
          <cell r="M2389" t="b">
            <v>0</v>
          </cell>
          <cell r="N2389" t="str">
            <v>photography/photobooks</v>
          </cell>
          <cell r="O2389">
            <v>14</v>
          </cell>
          <cell r="P2389">
            <v>58.97</v>
          </cell>
        </row>
        <row r="2390">
          <cell r="B2390" t="str">
            <v>The UnDiscovered Image</v>
          </cell>
          <cell r="C2390" t="str">
            <v>The UnDiscovered Image, a monthly publication dedicated to photographers.</v>
          </cell>
          <cell r="D2390">
            <v>4000</v>
          </cell>
          <cell r="E2390">
            <v>69.83</v>
          </cell>
          <cell r="F2390" t="str">
            <v>failed</v>
          </cell>
          <cell r="G2390" t="str">
            <v>GB</v>
          </cell>
          <cell r="H2390" t="str">
            <v>GBP</v>
          </cell>
          <cell r="I2390">
            <v>1415740408</v>
          </cell>
          <cell r="J2390">
            <v>1414008808</v>
          </cell>
          <cell r="K2390" t="b">
            <v>1</v>
          </cell>
          <cell r="L2390">
            <v>6</v>
          </cell>
          <cell r="M2390" t="b">
            <v>0</v>
          </cell>
          <cell r="N2390" t="str">
            <v>photography/photobooks</v>
          </cell>
          <cell r="O2390">
            <v>2</v>
          </cell>
          <cell r="P2390">
            <v>11.64</v>
          </cell>
        </row>
        <row r="2391">
          <cell r="B2391" t="str">
            <v>The Sikh Project Book</v>
          </cell>
          <cell r="C2391" t="str">
            <v>Shot over 3 years in the U.K &amp; U.S, and featured in press worldwide, we need your help to back the highly anticipated Sikh Project book</v>
          </cell>
          <cell r="D2391">
            <v>46260</v>
          </cell>
          <cell r="E2391">
            <v>9460</v>
          </cell>
          <cell r="F2391" t="str">
            <v>failed</v>
          </cell>
          <cell r="G2391" t="str">
            <v>GB</v>
          </cell>
          <cell r="H2391" t="str">
            <v>GBP</v>
          </cell>
          <cell r="I2391">
            <v>1476109970</v>
          </cell>
          <cell r="J2391">
            <v>1473517970</v>
          </cell>
          <cell r="K2391" t="b">
            <v>1</v>
          </cell>
          <cell r="L2391">
            <v>113</v>
          </cell>
          <cell r="M2391" t="b">
            <v>0</v>
          </cell>
          <cell r="N2391" t="str">
            <v>photography/photobooks</v>
          </cell>
          <cell r="O2391">
            <v>20</v>
          </cell>
          <cell r="P2391">
            <v>83.72</v>
          </cell>
        </row>
        <row r="2392">
          <cell r="B2392" t="str">
            <v>Come, Bring, Punish</v>
          </cell>
          <cell r="C2392" t="str">
            <v>Get involved in Come, Bring, Punish, a new photo book by Ewen Spencer, documenting the European Ballroom scene and the life around it</v>
          </cell>
          <cell r="D2392">
            <v>17000</v>
          </cell>
          <cell r="E2392">
            <v>2355</v>
          </cell>
          <cell r="F2392" t="str">
            <v>failed</v>
          </cell>
          <cell r="G2392" t="str">
            <v>GB</v>
          </cell>
          <cell r="H2392" t="str">
            <v>GBP</v>
          </cell>
          <cell r="I2392">
            <v>1450181400</v>
          </cell>
          <cell r="J2392">
            <v>1447429868</v>
          </cell>
          <cell r="K2392" t="b">
            <v>1</v>
          </cell>
          <cell r="L2392">
            <v>37</v>
          </cell>
          <cell r="M2392" t="b">
            <v>0</v>
          </cell>
          <cell r="N2392" t="str">
            <v>photography/photobooks</v>
          </cell>
          <cell r="O2392">
            <v>14</v>
          </cell>
          <cell r="P2392">
            <v>63.65</v>
          </cell>
        </row>
        <row r="2393">
          <cell r="B2393" t="str">
            <v>Out Of The Dark</v>
          </cell>
          <cell r="C2393" t="str">
            <v>Inner Darkness turned into a photobook. Personal work i shot during my recovery...in Berlin.</v>
          </cell>
          <cell r="D2393">
            <v>3500</v>
          </cell>
          <cell r="E2393">
            <v>1697</v>
          </cell>
          <cell r="F2393" t="str">
            <v>failed</v>
          </cell>
          <cell r="G2393" t="str">
            <v>DE</v>
          </cell>
          <cell r="H2393" t="str">
            <v>EUR</v>
          </cell>
          <cell r="I2393">
            <v>1435442340</v>
          </cell>
          <cell r="J2393">
            <v>1433416830</v>
          </cell>
          <cell r="K2393" t="b">
            <v>1</v>
          </cell>
          <cell r="L2393">
            <v>18</v>
          </cell>
          <cell r="M2393" t="b">
            <v>0</v>
          </cell>
          <cell r="N2393" t="str">
            <v>photography/photobooks</v>
          </cell>
          <cell r="O2393">
            <v>48</v>
          </cell>
          <cell r="P2393">
            <v>94.28</v>
          </cell>
        </row>
        <row r="2394">
          <cell r="B2394" t="str">
            <v>On the Verge, the book.</v>
          </cell>
          <cell r="C2394" t="str">
            <v>Photographs capture fleeting experiences, where childhood is our past and adulthood is our future. In between. On the verge.</v>
          </cell>
          <cell r="D2394">
            <v>17500</v>
          </cell>
          <cell r="E2394">
            <v>5390</v>
          </cell>
          <cell r="F2394" t="str">
            <v>failed</v>
          </cell>
          <cell r="G2394" t="str">
            <v>US</v>
          </cell>
          <cell r="H2394" t="str">
            <v>USD</v>
          </cell>
          <cell r="I2394">
            <v>1423878182</v>
          </cell>
          <cell r="J2394">
            <v>1421199782</v>
          </cell>
          <cell r="K2394" t="b">
            <v>1</v>
          </cell>
          <cell r="L2394">
            <v>75</v>
          </cell>
          <cell r="M2394" t="b">
            <v>0</v>
          </cell>
          <cell r="N2394" t="str">
            <v>photography/photobooks</v>
          </cell>
          <cell r="O2394">
            <v>31</v>
          </cell>
          <cell r="P2394">
            <v>71.87</v>
          </cell>
        </row>
        <row r="2395">
          <cell r="B2395" t="str">
            <v>No Dar Papaya:  Photographs from Colombia 2003-2013</v>
          </cell>
          <cell r="C2395" t="str">
            <v>A beautiful book of Polaroid photographs which celebrates the beauty, diversity, and distinctive character of Colombia</v>
          </cell>
          <cell r="D2395">
            <v>15500</v>
          </cell>
          <cell r="E2395">
            <v>5452</v>
          </cell>
          <cell r="F2395" t="str">
            <v>failed</v>
          </cell>
          <cell r="G2395" t="str">
            <v>US</v>
          </cell>
          <cell r="H2395" t="str">
            <v>USD</v>
          </cell>
          <cell r="I2395">
            <v>1447521404</v>
          </cell>
          <cell r="J2395">
            <v>1444061804</v>
          </cell>
          <cell r="K2395" t="b">
            <v>1</v>
          </cell>
          <cell r="L2395">
            <v>52</v>
          </cell>
          <cell r="M2395" t="b">
            <v>0</v>
          </cell>
          <cell r="N2395" t="str">
            <v>photography/photobooks</v>
          </cell>
          <cell r="O2395">
            <v>35</v>
          </cell>
          <cell r="P2395">
            <v>104.85</v>
          </cell>
        </row>
        <row r="2396">
          <cell r="B2396" t="str">
            <v>Book "The Travellers"</v>
          </cell>
          <cell r="C2396" t="str">
            <v>The production of the book about my long term project "The Travellers", Ireland`s biggest minority group with a nomadic origin.</v>
          </cell>
          <cell r="D2396">
            <v>22500</v>
          </cell>
          <cell r="E2396">
            <v>8191</v>
          </cell>
          <cell r="F2396" t="str">
            <v>failed</v>
          </cell>
          <cell r="G2396" t="str">
            <v>DE</v>
          </cell>
          <cell r="H2396" t="str">
            <v>EUR</v>
          </cell>
          <cell r="I2396">
            <v>1443808800</v>
          </cell>
          <cell r="J2396">
            <v>1441048658</v>
          </cell>
          <cell r="K2396" t="b">
            <v>1</v>
          </cell>
          <cell r="L2396">
            <v>122</v>
          </cell>
          <cell r="M2396" t="b">
            <v>0</v>
          </cell>
          <cell r="N2396" t="str">
            <v>photography/photobooks</v>
          </cell>
          <cell r="O2396">
            <v>36</v>
          </cell>
          <cell r="P2396">
            <v>67.14</v>
          </cell>
        </row>
        <row r="2397">
          <cell r="B2397" t="str">
            <v>American Presidents Naked</v>
          </cell>
          <cell r="C2397" t="str">
            <v>Join me in publishing an amazing and unprecedented book with full frontal photopraphs of 8 American Presidents Naked</v>
          </cell>
          <cell r="D2397">
            <v>20000</v>
          </cell>
          <cell r="E2397">
            <v>591</v>
          </cell>
          <cell r="F2397" t="str">
            <v>failed</v>
          </cell>
          <cell r="G2397" t="str">
            <v>GB</v>
          </cell>
          <cell r="H2397" t="str">
            <v>GBP</v>
          </cell>
          <cell r="I2397">
            <v>1412090349</v>
          </cell>
          <cell r="J2397">
            <v>1409066349</v>
          </cell>
          <cell r="K2397" t="b">
            <v>1</v>
          </cell>
          <cell r="L2397">
            <v>8</v>
          </cell>
          <cell r="M2397" t="b">
            <v>0</v>
          </cell>
          <cell r="N2397" t="str">
            <v>photography/photobooks</v>
          </cell>
          <cell r="O2397">
            <v>3</v>
          </cell>
          <cell r="P2397">
            <v>73.88</v>
          </cell>
        </row>
        <row r="2398">
          <cell r="B2398" t="str">
            <v>Anywhere but Here</v>
          </cell>
          <cell r="C2398" t="str">
            <v>I want to explore alternative cultures and lifestyles in America.</v>
          </cell>
          <cell r="D2398">
            <v>5000</v>
          </cell>
          <cell r="E2398">
            <v>553</v>
          </cell>
          <cell r="F2398" t="str">
            <v>failed</v>
          </cell>
          <cell r="G2398" t="str">
            <v>US</v>
          </cell>
          <cell r="H2398" t="str">
            <v>USD</v>
          </cell>
          <cell r="I2398">
            <v>1411868313</v>
          </cell>
          <cell r="J2398">
            <v>1409276313</v>
          </cell>
          <cell r="K2398" t="b">
            <v>1</v>
          </cell>
          <cell r="L2398">
            <v>8</v>
          </cell>
          <cell r="M2398" t="b">
            <v>0</v>
          </cell>
          <cell r="N2398" t="str">
            <v>photography/photobooks</v>
          </cell>
          <cell r="O2398">
            <v>11</v>
          </cell>
          <cell r="P2398">
            <v>69.13</v>
          </cell>
        </row>
        <row r="2399">
          <cell r="B2399" t="str">
            <v>An Iranian Journey</v>
          </cell>
          <cell r="C2399" t="str">
            <v>An Iranian Journey exposes the duality of life in modern Iran where youth navigate a thicket of Islamic laws and customs to live freely</v>
          </cell>
          <cell r="D2399">
            <v>28000</v>
          </cell>
          <cell r="E2399">
            <v>11594</v>
          </cell>
          <cell r="F2399" t="str">
            <v>failed</v>
          </cell>
          <cell r="G2399" t="str">
            <v>US</v>
          </cell>
          <cell r="H2399" t="str">
            <v>USD</v>
          </cell>
          <cell r="I2399">
            <v>1486830030</v>
          </cell>
          <cell r="J2399">
            <v>1483806030</v>
          </cell>
          <cell r="K2399" t="b">
            <v>1</v>
          </cell>
          <cell r="L2399">
            <v>96</v>
          </cell>
          <cell r="M2399" t="b">
            <v>0</v>
          </cell>
          <cell r="N2399" t="str">
            <v>photography/photobooks</v>
          </cell>
          <cell r="O2399">
            <v>41</v>
          </cell>
          <cell r="P2399">
            <v>120.77</v>
          </cell>
        </row>
        <row r="2400">
          <cell r="B2400" t="str">
            <v>Hamilton: A Different Perspective</v>
          </cell>
          <cell r="C2400" t="str">
            <v>A stunning photo book highlighting the visual diversity of the City of Hamilton and showcasing it in a new light.</v>
          </cell>
          <cell r="D2400">
            <v>3500</v>
          </cell>
          <cell r="E2400">
            <v>380</v>
          </cell>
          <cell r="F2400" t="str">
            <v>failed</v>
          </cell>
          <cell r="G2400" t="str">
            <v>CA</v>
          </cell>
          <cell r="H2400" t="str">
            <v>CAD</v>
          </cell>
          <cell r="I2400">
            <v>1425246439</v>
          </cell>
          <cell r="J2400">
            <v>1422222439</v>
          </cell>
          <cell r="K2400" t="b">
            <v>1</v>
          </cell>
          <cell r="L2400">
            <v>9</v>
          </cell>
          <cell r="M2400" t="b">
            <v>0</v>
          </cell>
          <cell r="N2400" t="str">
            <v>photography/photobooks</v>
          </cell>
          <cell r="O2400">
            <v>11</v>
          </cell>
          <cell r="P2400">
            <v>42.22</v>
          </cell>
        </row>
        <row r="2401">
          <cell r="B2401" t="str">
            <v>Film Speed</v>
          </cell>
          <cell r="C2401" t="str">
            <v>Film Speed is a series of Zines focusing on architecture shot completely on 35 and 120mm film.</v>
          </cell>
          <cell r="D2401">
            <v>450</v>
          </cell>
          <cell r="E2401">
            <v>15</v>
          </cell>
          <cell r="F2401" t="str">
            <v>failed</v>
          </cell>
          <cell r="G2401" t="str">
            <v>US</v>
          </cell>
          <cell r="H2401" t="str">
            <v>USD</v>
          </cell>
          <cell r="I2401">
            <v>1408657826</v>
          </cell>
          <cell r="J2401">
            <v>1407621026</v>
          </cell>
          <cell r="K2401" t="b">
            <v>0</v>
          </cell>
          <cell r="L2401">
            <v>2</v>
          </cell>
          <cell r="M2401" t="b">
            <v>0</v>
          </cell>
          <cell r="N2401" t="str">
            <v>photography/photobooks</v>
          </cell>
          <cell r="O2401">
            <v>3</v>
          </cell>
          <cell r="P2401">
            <v>7.5</v>
          </cell>
        </row>
        <row r="2402">
          <cell r="B2402" t="str">
            <v>The Year of Sunsets</v>
          </cell>
          <cell r="C2402" t="str">
            <v>A collection of 365 color photographs of sunsets in 2014, beautifully presented in a hardcover book.</v>
          </cell>
          <cell r="D2402">
            <v>54000</v>
          </cell>
          <cell r="E2402">
            <v>40</v>
          </cell>
          <cell r="F2402" t="str">
            <v>failed</v>
          </cell>
          <cell r="G2402" t="str">
            <v>US</v>
          </cell>
          <cell r="H2402" t="str">
            <v>USD</v>
          </cell>
          <cell r="I2402">
            <v>1414123200</v>
          </cell>
          <cell r="J2402">
            <v>1408962270</v>
          </cell>
          <cell r="K2402" t="b">
            <v>0</v>
          </cell>
          <cell r="L2402">
            <v>26</v>
          </cell>
          <cell r="M2402" t="b">
            <v>0</v>
          </cell>
          <cell r="N2402" t="str">
            <v>photography/photobooks</v>
          </cell>
          <cell r="O2402">
            <v>0</v>
          </cell>
          <cell r="P2402">
            <v>1.54</v>
          </cell>
        </row>
        <row r="2403">
          <cell r="B2403" t="str">
            <v>Run Rwanda: A Photo Book showcasing contemporary Rwanda</v>
          </cell>
          <cell r="C2403" t="str">
            <v>Run Rwanda - 211 miles, 100 photos:  An intimate visual documentation  of the inspiring and innovative reality of modern day Rwanda</v>
          </cell>
          <cell r="D2403">
            <v>6500</v>
          </cell>
          <cell r="E2403">
            <v>865</v>
          </cell>
          <cell r="F2403" t="str">
            <v>failed</v>
          </cell>
          <cell r="G2403" t="str">
            <v>GB</v>
          </cell>
          <cell r="H2403" t="str">
            <v>GBP</v>
          </cell>
          <cell r="I2403">
            <v>1467531536</v>
          </cell>
          <cell r="J2403">
            <v>1464939536</v>
          </cell>
          <cell r="K2403" t="b">
            <v>0</v>
          </cell>
          <cell r="L2403">
            <v>23</v>
          </cell>
          <cell r="M2403" t="b">
            <v>0</v>
          </cell>
          <cell r="N2403" t="str">
            <v>photography/photobooks</v>
          </cell>
          <cell r="O2403">
            <v>13</v>
          </cell>
          <cell r="P2403">
            <v>37.61</v>
          </cell>
        </row>
        <row r="2404">
          <cell r="B2404" t="str">
            <v>Libya : The Lost Days</v>
          </cell>
          <cell r="C2404" t="str">
            <v>This project aims to document, Libyan photographic history; through both print and artisan mediums .</v>
          </cell>
          <cell r="D2404">
            <v>8750</v>
          </cell>
          <cell r="E2404">
            <v>0</v>
          </cell>
          <cell r="F2404" t="str">
            <v>failed</v>
          </cell>
          <cell r="G2404" t="str">
            <v>GB</v>
          </cell>
          <cell r="H2404" t="str">
            <v>GBP</v>
          </cell>
          <cell r="I2404">
            <v>1407532812</v>
          </cell>
          <cell r="J2404">
            <v>1404940812</v>
          </cell>
          <cell r="K2404" t="b">
            <v>0</v>
          </cell>
          <cell r="L2404">
            <v>0</v>
          </cell>
          <cell r="M2404" t="b">
            <v>0</v>
          </cell>
          <cell r="N2404" t="str">
            <v>photography/photobooks</v>
          </cell>
          <cell r="O2404">
            <v>0</v>
          </cell>
          <cell r="P2404">
            <v>0</v>
          </cell>
        </row>
        <row r="2405">
          <cell r="B2405" t="str">
            <v>My Favourite Colour Was Yellow</v>
          </cell>
          <cell r="C2405" t="str">
            <v>A self published photo book documenting the overwhelming presence of the colour pink, in young girls lives here in the UK.</v>
          </cell>
          <cell r="D2405">
            <v>12000</v>
          </cell>
          <cell r="E2405">
            <v>5902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1425108736</v>
          </cell>
          <cell r="J2405">
            <v>1422516736</v>
          </cell>
          <cell r="K2405" t="b">
            <v>0</v>
          </cell>
          <cell r="L2405">
            <v>140</v>
          </cell>
          <cell r="M2405" t="b">
            <v>0</v>
          </cell>
          <cell r="N2405" t="str">
            <v>photography/photobooks</v>
          </cell>
          <cell r="O2405">
            <v>49</v>
          </cell>
          <cell r="P2405">
            <v>42.16</v>
          </cell>
        </row>
        <row r="2406">
          <cell r="B2406" t="str">
            <v>Texas to Florida</v>
          </cell>
          <cell r="C2406" t="str">
            <v>Photographic roadtrip from Dallas/Ft Worth, Texas to Florida's beaches. A summer photography roadtrip project to include 5 states.</v>
          </cell>
          <cell r="D2406">
            <v>3000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1435787137</v>
          </cell>
          <cell r="J2406">
            <v>1434577537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photography/photobooks</v>
          </cell>
          <cell r="O2406">
            <v>0</v>
          </cell>
          <cell r="P2406">
            <v>0</v>
          </cell>
        </row>
        <row r="2407">
          <cell r="B2407" t="str">
            <v>Moments of Passion</v>
          </cell>
          <cell r="C2407" t="str">
            <v>A unique Photographic Book Project about the Passionate Moments and Strong Emotions that lie within Karate</v>
          </cell>
          <cell r="D2407">
            <v>25000</v>
          </cell>
          <cell r="E2407">
            <v>509</v>
          </cell>
          <cell r="F2407" t="str">
            <v>failed</v>
          </cell>
          <cell r="G2407" t="str">
            <v>CH</v>
          </cell>
          <cell r="H2407" t="str">
            <v>CHF</v>
          </cell>
          <cell r="I2407">
            <v>1469473200</v>
          </cell>
          <cell r="J2407">
            <v>1467061303</v>
          </cell>
          <cell r="K2407" t="b">
            <v>0</v>
          </cell>
          <cell r="L2407">
            <v>6</v>
          </cell>
          <cell r="M2407" t="b">
            <v>0</v>
          </cell>
          <cell r="N2407" t="str">
            <v>photography/photobooks</v>
          </cell>
          <cell r="O2407">
            <v>2</v>
          </cell>
          <cell r="P2407">
            <v>84.83</v>
          </cell>
        </row>
        <row r="2408">
          <cell r="B2408" t="str">
            <v>Through the Lens of Jerry Gustafson</v>
          </cell>
          <cell r="C2408" t="str">
            <v>Hundreds of breathtaking rodeo photographs collected in a beautiful coffee table book.</v>
          </cell>
          <cell r="D2408">
            <v>18000</v>
          </cell>
          <cell r="E2408">
            <v>9419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1485759540</v>
          </cell>
          <cell r="J2408">
            <v>1480607607</v>
          </cell>
          <cell r="K2408" t="b">
            <v>0</v>
          </cell>
          <cell r="L2408">
            <v>100</v>
          </cell>
          <cell r="M2408" t="b">
            <v>0</v>
          </cell>
          <cell r="N2408" t="str">
            <v>photography/photobooks</v>
          </cell>
          <cell r="O2408">
            <v>52</v>
          </cell>
          <cell r="P2408">
            <v>94.19</v>
          </cell>
        </row>
        <row r="2409">
          <cell r="B2409" t="str">
            <v>Give Me Your Goofy-ist</v>
          </cell>
          <cell r="C2409" t="str">
            <v>We are all different, this is a way to honor and celebrate the authenticity in being different.</v>
          </cell>
          <cell r="D2409">
            <v>15000</v>
          </cell>
          <cell r="E2409">
            <v>0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1428035850</v>
          </cell>
          <cell r="J2409">
            <v>1425447450</v>
          </cell>
          <cell r="K2409" t="b">
            <v>0</v>
          </cell>
          <cell r="L2409">
            <v>0</v>
          </cell>
          <cell r="M2409" t="b">
            <v>0</v>
          </cell>
          <cell r="N2409" t="str">
            <v>photography/photobooks</v>
          </cell>
          <cell r="O2409">
            <v>0</v>
          </cell>
          <cell r="P2409">
            <v>0</v>
          </cell>
        </row>
        <row r="2410">
          <cell r="B2410" t="str">
            <v>Claim Your Glacier: What's your legacy? Denali, AK</v>
          </cell>
          <cell r="C2410" t="str">
            <v>Reach the ends of the earth! Claim a piece of alaskan wilderness- your name in a glacier and receive photo book our Denali Expedition</v>
          </cell>
          <cell r="D2410">
            <v>1200</v>
          </cell>
          <cell r="E2410">
            <v>25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1406743396</v>
          </cell>
          <cell r="J2410">
            <v>1404151396</v>
          </cell>
          <cell r="K2410" t="b">
            <v>0</v>
          </cell>
          <cell r="L2410">
            <v>4</v>
          </cell>
          <cell r="M2410" t="b">
            <v>0</v>
          </cell>
          <cell r="N2410" t="str">
            <v>photography/photobooks</v>
          </cell>
          <cell r="O2410">
            <v>2</v>
          </cell>
          <cell r="P2410">
            <v>6.25</v>
          </cell>
        </row>
        <row r="2411">
          <cell r="B2411" t="str">
            <v>From Box to Book: 34Â° 16' 28"N - "119Â° 13' 44"W</v>
          </cell>
          <cell r="C2411" t="str">
            <v>An Iconic look at one of California's oldest beach communities, photographed in Monochrome, on a c1947 medium format 6x6cm Box Camera.</v>
          </cell>
          <cell r="D2411">
            <v>26000</v>
          </cell>
          <cell r="E2411">
            <v>1707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1427850090</v>
          </cell>
          <cell r="J2411">
            <v>1425261690</v>
          </cell>
          <cell r="K2411" t="b">
            <v>0</v>
          </cell>
          <cell r="L2411">
            <v>8</v>
          </cell>
          <cell r="M2411" t="b">
            <v>0</v>
          </cell>
          <cell r="N2411" t="str">
            <v>photography/photobooks</v>
          </cell>
          <cell r="O2411">
            <v>7</v>
          </cell>
          <cell r="P2411">
            <v>213.38</v>
          </cell>
        </row>
        <row r="2412">
          <cell r="B2412" t="str">
            <v>Aspiring storyteller: connecting the dots</v>
          </cell>
          <cell r="C2412" t="str">
            <v>I would like to tell the story of a young man from Queens, New York and compare his life to a young Afghan man...to connect the dots.</v>
          </cell>
          <cell r="D2412">
            <v>7500</v>
          </cell>
          <cell r="E2412">
            <v>381</v>
          </cell>
          <cell r="F2412" t="str">
            <v>failed</v>
          </cell>
          <cell r="G2412" t="str">
            <v>CA</v>
          </cell>
          <cell r="H2412" t="str">
            <v>CAD</v>
          </cell>
          <cell r="I2412">
            <v>1404926665</v>
          </cell>
          <cell r="J2412">
            <v>1402334665</v>
          </cell>
          <cell r="K2412" t="b">
            <v>0</v>
          </cell>
          <cell r="L2412">
            <v>12</v>
          </cell>
          <cell r="M2412" t="b">
            <v>0</v>
          </cell>
          <cell r="N2412" t="str">
            <v>photography/people</v>
          </cell>
          <cell r="O2412">
            <v>5</v>
          </cell>
          <cell r="P2412">
            <v>31.75</v>
          </cell>
        </row>
        <row r="2413">
          <cell r="B2413" t="str">
            <v>Lonely Boy: 55 male models 200s sensual expression</v>
          </cell>
          <cell r="C2413" t="str">
            <v>Express a very dark place in my childhood. Release my emotions through photography in a form of Art.</v>
          </cell>
          <cell r="D2413">
            <v>180000</v>
          </cell>
          <cell r="E2413">
            <v>0</v>
          </cell>
          <cell r="F2413" t="str">
            <v>failed</v>
          </cell>
          <cell r="G2413" t="str">
            <v>HK</v>
          </cell>
          <cell r="H2413" t="str">
            <v>HKD</v>
          </cell>
          <cell r="I2413">
            <v>1480863887</v>
          </cell>
          <cell r="J2413">
            <v>1478268287</v>
          </cell>
          <cell r="K2413" t="b">
            <v>0</v>
          </cell>
          <cell r="L2413">
            <v>0</v>
          </cell>
          <cell r="M2413" t="b">
            <v>0</v>
          </cell>
          <cell r="N2413" t="str">
            <v>photography/people</v>
          </cell>
          <cell r="O2413">
            <v>0</v>
          </cell>
          <cell r="P2413">
            <v>0</v>
          </cell>
        </row>
        <row r="2414">
          <cell r="B2414" t="str">
            <v>Vegans of Hawai'i - 140'000 Strong?</v>
          </cell>
          <cell r="C2414" t="str">
            <v>A vegan photographer bringing Hawaii to the tipping point of plant pure wisdom, featuring the most influential early adopters.</v>
          </cell>
          <cell r="D2414">
            <v>33000</v>
          </cell>
          <cell r="E2414">
            <v>1419</v>
          </cell>
          <cell r="F2414" t="str">
            <v>failed</v>
          </cell>
          <cell r="G2414" t="str">
            <v>US</v>
          </cell>
          <cell r="H2414" t="str">
            <v>USD</v>
          </cell>
          <cell r="I2414">
            <v>1472799600</v>
          </cell>
          <cell r="J2414">
            <v>1470874618</v>
          </cell>
          <cell r="K2414" t="b">
            <v>0</v>
          </cell>
          <cell r="L2414">
            <v>16</v>
          </cell>
          <cell r="M2414" t="b">
            <v>0</v>
          </cell>
          <cell r="N2414" t="str">
            <v>photography/people</v>
          </cell>
          <cell r="O2414">
            <v>4</v>
          </cell>
          <cell r="P2414">
            <v>88.69</v>
          </cell>
        </row>
        <row r="2415">
          <cell r="B2415" t="str">
            <v>Love Locks - a photographic journey</v>
          </cell>
          <cell r="C2415" t="str">
            <v>Does love lasts longer than "Love Locks" ?
A photographic journey into the lives of these 'love-locked' couples.</v>
          </cell>
          <cell r="D2415">
            <v>15000</v>
          </cell>
          <cell r="E2415">
            <v>3172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1417377481</v>
          </cell>
          <cell r="J2415">
            <v>1412189881</v>
          </cell>
          <cell r="K2415" t="b">
            <v>0</v>
          </cell>
          <cell r="L2415">
            <v>7</v>
          </cell>
          <cell r="M2415" t="b">
            <v>0</v>
          </cell>
          <cell r="N2415" t="str">
            <v>photography/people</v>
          </cell>
          <cell r="O2415">
            <v>21</v>
          </cell>
          <cell r="P2415">
            <v>453.14</v>
          </cell>
        </row>
        <row r="2416">
          <cell r="B2416" t="str">
            <v>Metrospective - photography project</v>
          </cell>
          <cell r="C2416" t="str">
            <v>A personal journey to document people on the worlds 10 largest metro systems. The end result being one truly epic photographic essay!</v>
          </cell>
          <cell r="D2416">
            <v>1600</v>
          </cell>
          <cell r="E2416">
            <v>51</v>
          </cell>
          <cell r="F2416" t="str">
            <v>failed</v>
          </cell>
          <cell r="G2416" t="str">
            <v>GB</v>
          </cell>
          <cell r="H2416" t="str">
            <v>GBP</v>
          </cell>
          <cell r="I2416">
            <v>1470178800</v>
          </cell>
          <cell r="J2416">
            <v>1467650771</v>
          </cell>
          <cell r="K2416" t="b">
            <v>0</v>
          </cell>
          <cell r="L2416">
            <v>4</v>
          </cell>
          <cell r="M2416" t="b">
            <v>0</v>
          </cell>
          <cell r="N2416" t="str">
            <v>photography/people</v>
          </cell>
          <cell r="O2416">
            <v>3</v>
          </cell>
          <cell r="P2416">
            <v>12.75</v>
          </cell>
        </row>
        <row r="2417">
          <cell r="B2417" t="str">
            <v>Oddity Photography - help get us off the ground!</v>
          </cell>
          <cell r="C2417" t="str">
            <v>We are a married couple who have started a child photography business from home. We need help to put together equipment to grow.</v>
          </cell>
          <cell r="D2417">
            <v>2000</v>
          </cell>
          <cell r="E2417">
            <v>1</v>
          </cell>
          <cell r="F2417" t="str">
            <v>failed</v>
          </cell>
          <cell r="G2417" t="str">
            <v>GB</v>
          </cell>
          <cell r="H2417" t="str">
            <v>GBP</v>
          </cell>
          <cell r="I2417">
            <v>1457947483</v>
          </cell>
          <cell r="J2417">
            <v>1455359083</v>
          </cell>
          <cell r="K2417" t="b">
            <v>0</v>
          </cell>
          <cell r="L2417">
            <v>1</v>
          </cell>
          <cell r="M2417" t="b">
            <v>0</v>
          </cell>
          <cell r="N2417" t="str">
            <v>photography/people</v>
          </cell>
          <cell r="O2417">
            <v>0</v>
          </cell>
          <cell r="P2417">
            <v>1</v>
          </cell>
        </row>
        <row r="2418">
          <cell r="B2418" t="str">
            <v>Ethiopia: Beheld</v>
          </cell>
          <cell r="C2418" t="str">
            <v>A collection of images that depicts the beauty and diversity within Ethiopia</v>
          </cell>
          <cell r="D2418">
            <v>5500</v>
          </cell>
          <cell r="E2418">
            <v>2336</v>
          </cell>
          <cell r="F2418" t="str">
            <v>failed</v>
          </cell>
          <cell r="G2418" t="str">
            <v>GB</v>
          </cell>
          <cell r="H2418" t="str">
            <v>GBP</v>
          </cell>
          <cell r="I2418">
            <v>1425223276</v>
          </cell>
          <cell r="J2418">
            <v>1422631276</v>
          </cell>
          <cell r="K2418" t="b">
            <v>0</v>
          </cell>
          <cell r="L2418">
            <v>28</v>
          </cell>
          <cell r="M2418" t="b">
            <v>0</v>
          </cell>
          <cell r="N2418" t="str">
            <v>photography/people</v>
          </cell>
          <cell r="O2418">
            <v>42</v>
          </cell>
          <cell r="P2418">
            <v>83.43</v>
          </cell>
        </row>
        <row r="2419">
          <cell r="B2419" t="str">
            <v>Phillip Michael Photography</v>
          </cell>
          <cell r="C2419" t="str">
            <v>Expressing art in an image!</v>
          </cell>
          <cell r="D2419">
            <v>6000</v>
          </cell>
          <cell r="E2419">
            <v>25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1440094742</v>
          </cell>
          <cell r="J2419">
            <v>1437502742</v>
          </cell>
          <cell r="K2419" t="b">
            <v>0</v>
          </cell>
          <cell r="L2419">
            <v>1</v>
          </cell>
          <cell r="M2419" t="b">
            <v>0</v>
          </cell>
          <cell r="N2419" t="str">
            <v>photography/people</v>
          </cell>
          <cell r="O2419">
            <v>0</v>
          </cell>
          <cell r="P2419">
            <v>25</v>
          </cell>
        </row>
        <row r="2420">
          <cell r="B2420" t="str">
            <v>Shutters of Hope: The Real Faces of Infertility</v>
          </cell>
          <cell r="C2420" t="str">
            <v>Creating an awareness for infertility through photographing families and showcasing the real faces of infertility.</v>
          </cell>
          <cell r="D2420">
            <v>5000</v>
          </cell>
          <cell r="E2420">
            <v>50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1481473208</v>
          </cell>
          <cell r="J2420">
            <v>1478881208</v>
          </cell>
          <cell r="K2420" t="b">
            <v>0</v>
          </cell>
          <cell r="L2420">
            <v>1</v>
          </cell>
          <cell r="M2420" t="b">
            <v>0</v>
          </cell>
          <cell r="N2420" t="str">
            <v>photography/people</v>
          </cell>
          <cell r="O2420">
            <v>1</v>
          </cell>
          <cell r="P2420">
            <v>50</v>
          </cell>
        </row>
        <row r="2421">
          <cell r="B2421" t="str">
            <v>The Virgin of the Path</v>
          </cell>
          <cell r="C2421" t="str">
            <v>An art nude photography book that includes traditional black and white sepia nudes as well as experimiental color nudes.</v>
          </cell>
          <cell r="D2421">
            <v>3000</v>
          </cell>
          <cell r="E2421">
            <v>509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1455338532</v>
          </cell>
          <cell r="J2421">
            <v>1454042532</v>
          </cell>
          <cell r="K2421" t="b">
            <v>0</v>
          </cell>
          <cell r="L2421">
            <v>5</v>
          </cell>
          <cell r="M2421" t="b">
            <v>0</v>
          </cell>
          <cell r="N2421" t="str">
            <v>photography/people</v>
          </cell>
          <cell r="O2421">
            <v>17</v>
          </cell>
          <cell r="P2421">
            <v>101.8</v>
          </cell>
        </row>
        <row r="2422">
          <cell r="B2422" t="str">
            <v>Portraits of Resilience</v>
          </cell>
          <cell r="C2422" t="str">
            <v>Taking (and giving) professional portraits of survivors of human trafficking in Myanmar.</v>
          </cell>
          <cell r="D2422">
            <v>2000</v>
          </cell>
          <cell r="E2422">
            <v>140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1435958786</v>
          </cell>
          <cell r="J2422">
            <v>1434144386</v>
          </cell>
          <cell r="K2422" t="b">
            <v>0</v>
          </cell>
          <cell r="L2422">
            <v>3</v>
          </cell>
          <cell r="M2422" t="b">
            <v>0</v>
          </cell>
          <cell r="N2422" t="str">
            <v>photography/people</v>
          </cell>
          <cell r="O2422">
            <v>7</v>
          </cell>
          <cell r="P2422">
            <v>46.67</v>
          </cell>
        </row>
        <row r="2423">
          <cell r="B2423" t="str">
            <v>The Wonderful World of Princes &amp; Princesses</v>
          </cell>
          <cell r="C2423" t="str">
            <v>A complete revamp of all the Disney Princes &amp; Princesses!</v>
          </cell>
          <cell r="D2423">
            <v>1500</v>
          </cell>
          <cell r="E2423">
            <v>2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1424229991</v>
          </cell>
          <cell r="J2423">
            <v>1421637991</v>
          </cell>
          <cell r="K2423" t="b">
            <v>0</v>
          </cell>
          <cell r="L2423">
            <v>2</v>
          </cell>
          <cell r="M2423" t="b">
            <v>0</v>
          </cell>
          <cell r="N2423" t="str">
            <v>photography/people</v>
          </cell>
          <cell r="O2423">
            <v>0</v>
          </cell>
          <cell r="P2423">
            <v>1</v>
          </cell>
        </row>
        <row r="2424">
          <cell r="B2424" t="str">
            <v>Open a photography studio - photo shoots as rewards!</v>
          </cell>
          <cell r="C2424" t="str">
            <v>I am looking for help to open up an affordable photography studio in Cornwall for baby and family portraiture photography</v>
          </cell>
          <cell r="D2424">
            <v>2000</v>
          </cell>
          <cell r="E2424">
            <v>0</v>
          </cell>
          <cell r="F2424" t="str">
            <v>failed</v>
          </cell>
          <cell r="G2424" t="str">
            <v>GB</v>
          </cell>
          <cell r="H2424" t="str">
            <v>GBP</v>
          </cell>
          <cell r="I2424">
            <v>1450706837</v>
          </cell>
          <cell r="J2424">
            <v>1448114837</v>
          </cell>
          <cell r="K2424" t="b">
            <v>0</v>
          </cell>
          <cell r="L2424">
            <v>0</v>
          </cell>
          <cell r="M2424" t="b">
            <v>0</v>
          </cell>
          <cell r="N2424" t="str">
            <v>photography/people</v>
          </cell>
          <cell r="O2424">
            <v>0</v>
          </cell>
          <cell r="P2424">
            <v>0</v>
          </cell>
        </row>
        <row r="2425">
          <cell r="B2425" t="str">
            <v>The preservation of still and moving imagery</v>
          </cell>
          <cell r="C2425" t="str">
            <v>A program to preserve still imagery (photographs) and moving imagery captured on motion picture (film) stock, and videotape elements.</v>
          </cell>
          <cell r="D2425">
            <v>3200</v>
          </cell>
          <cell r="E2425">
            <v>0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1481072942</v>
          </cell>
          <cell r="J2425">
            <v>1475885342</v>
          </cell>
          <cell r="K2425" t="b">
            <v>0</v>
          </cell>
          <cell r="L2425">
            <v>0</v>
          </cell>
          <cell r="M2425" t="b">
            <v>0</v>
          </cell>
          <cell r="N2425" t="str">
            <v>photography/people</v>
          </cell>
          <cell r="O2425">
            <v>0</v>
          </cell>
          <cell r="P2425">
            <v>0</v>
          </cell>
        </row>
        <row r="2426">
          <cell r="B2426" t="str">
            <v>The Girl With(out) The Camera</v>
          </cell>
          <cell r="C2426" t="str">
            <v>I'm looking to pursue my dream of becoming a full time photographer, using my current creative experience as a graphic designer.</v>
          </cell>
          <cell r="D2426">
            <v>1000</v>
          </cell>
          <cell r="E2426">
            <v>78</v>
          </cell>
          <cell r="F2426" t="str">
            <v>failed</v>
          </cell>
          <cell r="G2426" t="str">
            <v>CA</v>
          </cell>
          <cell r="H2426" t="str">
            <v>CAD</v>
          </cell>
          <cell r="I2426">
            <v>1437082736</v>
          </cell>
          <cell r="J2426">
            <v>1435354736</v>
          </cell>
          <cell r="K2426" t="b">
            <v>0</v>
          </cell>
          <cell r="L2426">
            <v>3</v>
          </cell>
          <cell r="M2426" t="b">
            <v>0</v>
          </cell>
          <cell r="N2426" t="str">
            <v>photography/people</v>
          </cell>
          <cell r="O2426">
            <v>8</v>
          </cell>
          <cell r="P2426">
            <v>26</v>
          </cell>
        </row>
        <row r="2427">
          <cell r="B2427" t="str">
            <v>Life through the eye of war worldwide</v>
          </cell>
          <cell r="C2427" t="str">
            <v>I want to create a series of pictures of Life through the eyes - and capture some of the defining moments of our history now / to come.</v>
          </cell>
          <cell r="D2427">
            <v>133800</v>
          </cell>
          <cell r="E2427">
            <v>0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1405021211</v>
          </cell>
          <cell r="J2427">
            <v>1402429211</v>
          </cell>
          <cell r="K2427" t="b">
            <v>0</v>
          </cell>
          <cell r="L2427">
            <v>0</v>
          </cell>
          <cell r="M2427" t="b">
            <v>0</v>
          </cell>
          <cell r="N2427" t="str">
            <v>photography/people</v>
          </cell>
          <cell r="O2427">
            <v>0</v>
          </cell>
          <cell r="P2427">
            <v>0</v>
          </cell>
        </row>
        <row r="2428">
          <cell r="B2428" t="str">
            <v>Photographically documenting my cultural travels</v>
          </cell>
          <cell r="C2428" t="str">
            <v>There is so many unseen places in the world, and I've made it my personal goal to show everyone through photography &amp; travel.</v>
          </cell>
          <cell r="D2428">
            <v>6500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1409091612</v>
          </cell>
          <cell r="J2428">
            <v>1406499612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photography/people</v>
          </cell>
          <cell r="O2428">
            <v>0</v>
          </cell>
          <cell r="P2428">
            <v>0</v>
          </cell>
        </row>
        <row r="2429">
          <cell r="B2429" t="str">
            <v>Photography from Below</v>
          </cell>
          <cell r="C2429" t="str">
            <v>I am moving to Guatemala to document and report on the growing community resistance movements across Central America and Mexico</v>
          </cell>
          <cell r="D2429">
            <v>2500</v>
          </cell>
          <cell r="E2429">
            <v>655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1406861438</v>
          </cell>
          <cell r="J2429">
            <v>1402973438</v>
          </cell>
          <cell r="K2429" t="b">
            <v>0</v>
          </cell>
          <cell r="L2429">
            <v>3</v>
          </cell>
          <cell r="M2429" t="b">
            <v>0</v>
          </cell>
          <cell r="N2429" t="str">
            <v>photography/people</v>
          </cell>
          <cell r="O2429">
            <v>26</v>
          </cell>
          <cell r="P2429">
            <v>218.33</v>
          </cell>
        </row>
        <row r="2430">
          <cell r="B2430" t="str">
            <v>Planet Venus</v>
          </cell>
          <cell r="C2430" t="str">
            <v>This is a portrait photo project aiming to inspire women to explore themselves and live their passion</v>
          </cell>
          <cell r="D2430">
            <v>31000</v>
          </cell>
          <cell r="E2430">
            <v>236</v>
          </cell>
          <cell r="F2430" t="str">
            <v>failed</v>
          </cell>
          <cell r="G2430" t="str">
            <v>GB</v>
          </cell>
          <cell r="H2430" t="str">
            <v>GBP</v>
          </cell>
          <cell r="I2430">
            <v>1415882108</v>
          </cell>
          <cell r="J2430">
            <v>1413286508</v>
          </cell>
          <cell r="K2430" t="b">
            <v>0</v>
          </cell>
          <cell r="L2430">
            <v>7</v>
          </cell>
          <cell r="M2430" t="b">
            <v>0</v>
          </cell>
          <cell r="N2430" t="str">
            <v>photography/people</v>
          </cell>
          <cell r="O2430">
            <v>1</v>
          </cell>
          <cell r="P2430">
            <v>33.71</v>
          </cell>
        </row>
        <row r="2431">
          <cell r="B2431" t="str">
            <v>Jacs+Cam 2016 calendar</v>
          </cell>
          <cell r="C2431" t="str">
            <v>What do you get when you combine 2 of the hottest alt-models in North America with one Canadian photographer? Make a CALENDAR!!!</v>
          </cell>
          <cell r="D2431">
            <v>5000</v>
          </cell>
          <cell r="E2431">
            <v>625</v>
          </cell>
          <cell r="F2431" t="str">
            <v>failed</v>
          </cell>
          <cell r="G2431" t="str">
            <v>CA</v>
          </cell>
          <cell r="H2431" t="str">
            <v>CAD</v>
          </cell>
          <cell r="I2431">
            <v>1452120613</v>
          </cell>
          <cell r="J2431">
            <v>1449528613</v>
          </cell>
          <cell r="K2431" t="b">
            <v>0</v>
          </cell>
          <cell r="L2431">
            <v>25</v>
          </cell>
          <cell r="M2431" t="b">
            <v>0</v>
          </cell>
          <cell r="N2431" t="str">
            <v>photography/people</v>
          </cell>
          <cell r="O2431">
            <v>13</v>
          </cell>
          <cell r="P2431">
            <v>25</v>
          </cell>
        </row>
        <row r="2432">
          <cell r="B2432" t="str">
            <v>The Panama Canal Bridge of the Americas</v>
          </cell>
          <cell r="C2432" t="str">
            <v>My Goal is to travel across Panama with my team and capture the beauty and wildlife throughout the canal.</v>
          </cell>
          <cell r="D2432">
            <v>18000</v>
          </cell>
          <cell r="E2432">
            <v>6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1420045538</v>
          </cell>
          <cell r="J2432">
            <v>1417453538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photography/nature</v>
          </cell>
          <cell r="O2432">
            <v>0</v>
          </cell>
          <cell r="P2432">
            <v>3</v>
          </cell>
        </row>
        <row r="2433">
          <cell r="B2433" t="str">
            <v>From student to beekeeper</v>
          </cell>
          <cell r="C2433" t="str">
            <v>The photography project aims to show challenges &amp; successes of a  student attempting to continue his family beekeeping heritage.</v>
          </cell>
          <cell r="D2433">
            <v>500</v>
          </cell>
          <cell r="E2433">
            <v>20</v>
          </cell>
          <cell r="F2433" t="str">
            <v>failed</v>
          </cell>
          <cell r="G2433" t="str">
            <v>CA</v>
          </cell>
          <cell r="H2433" t="str">
            <v>CAD</v>
          </cell>
          <cell r="I2433">
            <v>1435708500</v>
          </cell>
          <cell r="J2433">
            <v>1434412500</v>
          </cell>
          <cell r="K2433" t="b">
            <v>0</v>
          </cell>
          <cell r="L2433">
            <v>1</v>
          </cell>
          <cell r="M2433" t="b">
            <v>0</v>
          </cell>
          <cell r="N2433" t="str">
            <v>photography/nature</v>
          </cell>
          <cell r="O2433">
            <v>4</v>
          </cell>
          <cell r="P2433">
            <v>20</v>
          </cell>
        </row>
        <row r="2434">
          <cell r="B2434" t="str">
            <v>Sunrises in the MidWest</v>
          </cell>
          <cell r="C2434" t="str">
            <v>I plan to take pictures of the sunrise in the MidWest every day in 2015 and compile them in a slide show for distribution.</v>
          </cell>
          <cell r="D2434">
            <v>2250</v>
          </cell>
          <cell r="E2434">
            <v>10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1416662034</v>
          </cell>
          <cell r="J2434">
            <v>1414066434</v>
          </cell>
          <cell r="K2434" t="b">
            <v>0</v>
          </cell>
          <cell r="L2434">
            <v>1</v>
          </cell>
          <cell r="M2434" t="b">
            <v>0</v>
          </cell>
          <cell r="N2434" t="str">
            <v>photography/nature</v>
          </cell>
          <cell r="O2434">
            <v>0</v>
          </cell>
          <cell r="P2434">
            <v>10</v>
          </cell>
        </row>
        <row r="2435">
          <cell r="B2435" t="str">
            <v>LaFee Photography</v>
          </cell>
          <cell r="C2435" t="str">
            <v>My name is Travis LaFee, I live in beautiful McCall, Idaho. I wish to display the beauty of valley county by taking pics outdoors.</v>
          </cell>
          <cell r="D2435">
            <v>1000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1427847480</v>
          </cell>
          <cell r="J2435">
            <v>1424222024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photography/nature</v>
          </cell>
          <cell r="O2435">
            <v>0</v>
          </cell>
          <cell r="P2435">
            <v>0</v>
          </cell>
        </row>
        <row r="2436">
          <cell r="B2436" t="str">
            <v>Nevada County Hearts</v>
          </cell>
          <cell r="C2436" t="str">
            <v>"He will not be a wise man who does not study human hearts!"
Hope in natural art, creation!</v>
          </cell>
          <cell r="D2436">
            <v>3000</v>
          </cell>
          <cell r="E2436">
            <v>1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1425330960</v>
          </cell>
          <cell r="J2436">
            <v>1422393234</v>
          </cell>
          <cell r="K2436" t="b">
            <v>0</v>
          </cell>
          <cell r="L2436">
            <v>1</v>
          </cell>
          <cell r="M2436" t="b">
            <v>0</v>
          </cell>
          <cell r="N2436" t="str">
            <v>photography/nature</v>
          </cell>
          <cell r="O2436">
            <v>0</v>
          </cell>
          <cell r="P2436">
            <v>1</v>
          </cell>
        </row>
        <row r="2437">
          <cell r="B2437" t="str">
            <v>Hen Harrier Wildlife Sanctuary</v>
          </cell>
          <cell r="C2437" t="str">
            <v>Buy and maintain 6 acres of land in West Ireland as a Wildlife Refuge for an endangered species of native Raptor called the Hen Harrier</v>
          </cell>
          <cell r="D2437">
            <v>1000</v>
          </cell>
          <cell r="E2437">
            <v>289</v>
          </cell>
          <cell r="F2437" t="str">
            <v>failed</v>
          </cell>
          <cell r="G2437" t="str">
            <v>GB</v>
          </cell>
          <cell r="H2437" t="str">
            <v>GBP</v>
          </cell>
          <cell r="I2437">
            <v>1410930399</v>
          </cell>
          <cell r="J2437">
            <v>1405746399</v>
          </cell>
          <cell r="K2437" t="b">
            <v>0</v>
          </cell>
          <cell r="L2437">
            <v>11</v>
          </cell>
          <cell r="M2437" t="b">
            <v>0</v>
          </cell>
          <cell r="N2437" t="str">
            <v>photography/nature</v>
          </cell>
          <cell r="O2437">
            <v>29</v>
          </cell>
          <cell r="P2437">
            <v>26.27</v>
          </cell>
        </row>
        <row r="2438">
          <cell r="B2438" t="str">
            <v>Sound Photography</v>
          </cell>
          <cell r="C2438" t="str">
            <v>I have produced a limited number (100) of five 8x10 prints of mixed photography I would like to share with you.</v>
          </cell>
          <cell r="D2438">
            <v>20</v>
          </cell>
          <cell r="E2438">
            <v>0</v>
          </cell>
          <cell r="F2438" t="str">
            <v>failed</v>
          </cell>
          <cell r="G2438" t="str">
            <v>US</v>
          </cell>
          <cell r="H2438" t="str">
            <v>USD</v>
          </cell>
          <cell r="I2438">
            <v>1487844882</v>
          </cell>
          <cell r="J2438">
            <v>1487240082</v>
          </cell>
          <cell r="K2438" t="b">
            <v>0</v>
          </cell>
          <cell r="L2438">
            <v>0</v>
          </cell>
          <cell r="M2438" t="b">
            <v>0</v>
          </cell>
          <cell r="N2438" t="str">
            <v>photography/nature</v>
          </cell>
          <cell r="O2438">
            <v>0</v>
          </cell>
          <cell r="P2438">
            <v>0</v>
          </cell>
        </row>
        <row r="2439">
          <cell r="B2439" t="str">
            <v>Change the World through Color</v>
          </cell>
          <cell r="C2439" t="str">
            <v>Beauty is in the eye of the beholder and I want to inspire conservation through color.</v>
          </cell>
          <cell r="D2439">
            <v>700</v>
          </cell>
          <cell r="E2439">
            <v>60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1447020620</v>
          </cell>
          <cell r="J2439">
            <v>1444425020</v>
          </cell>
          <cell r="K2439" t="b">
            <v>0</v>
          </cell>
          <cell r="L2439">
            <v>1</v>
          </cell>
          <cell r="M2439" t="b">
            <v>0</v>
          </cell>
          <cell r="N2439" t="str">
            <v>photography/nature</v>
          </cell>
          <cell r="O2439">
            <v>9</v>
          </cell>
          <cell r="P2439">
            <v>60</v>
          </cell>
        </row>
        <row r="2440">
          <cell r="B2440" t="str">
            <v>2016 Calendar:  Wonders of Nature</v>
          </cell>
          <cell r="C2440" t="str">
            <v>A 2016 calendar collection of landscape and wildlife photographs from award winning photographer, Steve Marler.</v>
          </cell>
          <cell r="D2440">
            <v>500</v>
          </cell>
          <cell r="E2440">
            <v>170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1446524159</v>
          </cell>
          <cell r="J2440">
            <v>1443928559</v>
          </cell>
          <cell r="K2440" t="b">
            <v>0</v>
          </cell>
          <cell r="L2440">
            <v>6</v>
          </cell>
          <cell r="M2440" t="b">
            <v>0</v>
          </cell>
          <cell r="N2440" t="str">
            <v>photography/nature</v>
          </cell>
          <cell r="O2440">
            <v>34</v>
          </cell>
          <cell r="P2440">
            <v>28.33</v>
          </cell>
        </row>
        <row r="2441">
          <cell r="B2441" t="str">
            <v>It's not easy being green: Costa Rican froglife</v>
          </cell>
          <cell r="C2441" t="str">
            <v>A photographic journal of a Costa Rican frog survey: recording the effects of habitat fragmentation on these charismatic amphibians.</v>
          </cell>
          <cell r="D2441">
            <v>750</v>
          </cell>
          <cell r="E2441">
            <v>101</v>
          </cell>
          <cell r="F2441" t="str">
            <v>failed</v>
          </cell>
          <cell r="G2441" t="str">
            <v>GB</v>
          </cell>
          <cell r="H2441" t="str">
            <v>GBP</v>
          </cell>
          <cell r="I2441">
            <v>1463050034</v>
          </cell>
          <cell r="J2441">
            <v>1460458034</v>
          </cell>
          <cell r="K2441" t="b">
            <v>0</v>
          </cell>
          <cell r="L2441">
            <v>7</v>
          </cell>
          <cell r="M2441" t="b">
            <v>0</v>
          </cell>
          <cell r="N2441" t="str">
            <v>photography/nature</v>
          </cell>
          <cell r="O2441">
            <v>13</v>
          </cell>
          <cell r="P2441">
            <v>14.43</v>
          </cell>
        </row>
        <row r="2442">
          <cell r="B2442" t="str">
            <v>Randy Hoffman Photography</v>
          </cell>
          <cell r="C2442" t="str">
            <v>I can do it but help can't hurt. Sweet Montana photos like never seen before. Be a part of Randy Hoffman Photography and our activities</v>
          </cell>
          <cell r="D2442">
            <v>3500</v>
          </cell>
          <cell r="E2442">
            <v>0</v>
          </cell>
          <cell r="F2442" t="str">
            <v>failed</v>
          </cell>
          <cell r="G2442" t="str">
            <v>US</v>
          </cell>
          <cell r="H2442" t="str">
            <v>USD</v>
          </cell>
          <cell r="I2442">
            <v>1432756039</v>
          </cell>
          <cell r="J2442">
            <v>1430164039</v>
          </cell>
          <cell r="K2442" t="b">
            <v>0</v>
          </cell>
          <cell r="L2442">
            <v>0</v>
          </cell>
          <cell r="M2442" t="b">
            <v>0</v>
          </cell>
          <cell r="N2442" t="str">
            <v>photography/nature</v>
          </cell>
          <cell r="O2442">
            <v>0</v>
          </cell>
          <cell r="P2442">
            <v>0</v>
          </cell>
        </row>
        <row r="2443">
          <cell r="B2443" t="str">
            <v>Upstate Autumn: a photographic journey in Upstate New York</v>
          </cell>
          <cell r="C2443" t="str">
            <v>Help me spend this fall capturing autumnâ€™s spectacular season in detail so I can create high quality images for home dÃ©cor.</v>
          </cell>
          <cell r="D2443">
            <v>4300</v>
          </cell>
          <cell r="E2443">
            <v>2115</v>
          </cell>
          <cell r="F2443" t="str">
            <v>failed</v>
          </cell>
          <cell r="G2443" t="str">
            <v>US</v>
          </cell>
          <cell r="H2443" t="str">
            <v>USD</v>
          </cell>
          <cell r="I2443">
            <v>1412135940</v>
          </cell>
          <cell r="J2443">
            <v>1410366708</v>
          </cell>
          <cell r="K2443" t="b">
            <v>0</v>
          </cell>
          <cell r="L2443">
            <v>16</v>
          </cell>
          <cell r="M2443" t="b">
            <v>0</v>
          </cell>
          <cell r="N2443" t="str">
            <v>photography/nature</v>
          </cell>
          <cell r="O2443">
            <v>49</v>
          </cell>
          <cell r="P2443">
            <v>132.19</v>
          </cell>
        </row>
        <row r="2444">
          <cell r="B2444" t="str">
            <v>Avatar in Training: Mastering the Four Elements of Nature</v>
          </cell>
          <cell r="C2444" t="str">
            <v>This project is about exhibiting the raw beauty of the elements through highlining, surfing, fire spinning and rock climbing.</v>
          </cell>
          <cell r="D2444">
            <v>6000</v>
          </cell>
          <cell r="E2444">
            <v>0</v>
          </cell>
          <cell r="F2444" t="str">
            <v>failed</v>
          </cell>
          <cell r="G2444" t="str">
            <v>US</v>
          </cell>
          <cell r="H2444" t="str">
            <v>USD</v>
          </cell>
          <cell r="I2444">
            <v>1441176447</v>
          </cell>
          <cell r="J2444">
            <v>1438584447</v>
          </cell>
          <cell r="K2444" t="b">
            <v>0</v>
          </cell>
          <cell r="L2444">
            <v>0</v>
          </cell>
          <cell r="M2444" t="b">
            <v>0</v>
          </cell>
          <cell r="N2444" t="str">
            <v>photography/nature</v>
          </cell>
          <cell r="O2444">
            <v>0</v>
          </cell>
          <cell r="P2444">
            <v>0</v>
          </cell>
        </row>
        <row r="2445">
          <cell r="B2445" t="str">
            <v>Barbara O'Donovan Designs</v>
          </cell>
          <cell r="C2445" t="str">
            <v>I create art by photographing flowers/seeds i would love to buy my own camera/computer/Photoshop and restore my old shed into my studio</v>
          </cell>
          <cell r="D2445">
            <v>20000</v>
          </cell>
          <cell r="E2445">
            <v>0</v>
          </cell>
          <cell r="F2445" t="str">
            <v>failed</v>
          </cell>
          <cell r="G2445" t="str">
            <v>AU</v>
          </cell>
          <cell r="H2445" t="str">
            <v>AUD</v>
          </cell>
          <cell r="I2445">
            <v>1438495390</v>
          </cell>
          <cell r="J2445">
            <v>1435903390</v>
          </cell>
          <cell r="K2445" t="b">
            <v>0</v>
          </cell>
          <cell r="L2445">
            <v>0</v>
          </cell>
          <cell r="M2445" t="b">
            <v>0</v>
          </cell>
          <cell r="N2445" t="str">
            <v>photography/nature</v>
          </cell>
          <cell r="O2445">
            <v>0</v>
          </cell>
          <cell r="P2445">
            <v>0</v>
          </cell>
        </row>
        <row r="2446">
          <cell r="B2446" t="str">
            <v>Coffee Table Book of Maine</v>
          </cell>
          <cell r="C2446" t="str">
            <v>I am traveling the coastline of Maine and will be taking pictures of all the scenery and lighthouses in the area.</v>
          </cell>
          <cell r="D2446">
            <v>750</v>
          </cell>
          <cell r="E2446">
            <v>0</v>
          </cell>
          <cell r="F2446" t="str">
            <v>failed</v>
          </cell>
          <cell r="G2446" t="str">
            <v>US</v>
          </cell>
          <cell r="H2446" t="str">
            <v>USD</v>
          </cell>
          <cell r="I2446">
            <v>1442509200</v>
          </cell>
          <cell r="J2446">
            <v>1440513832</v>
          </cell>
          <cell r="K2446" t="b">
            <v>0</v>
          </cell>
          <cell r="L2446">
            <v>0</v>
          </cell>
          <cell r="M2446" t="b">
            <v>0</v>
          </cell>
          <cell r="N2446" t="str">
            <v>photography/nature</v>
          </cell>
          <cell r="O2446">
            <v>0</v>
          </cell>
          <cell r="P2446">
            <v>0</v>
          </cell>
        </row>
        <row r="2447">
          <cell r="B2447" t="str">
            <v>West Canada - A Coffee Table Book</v>
          </cell>
          <cell r="C2447" t="str">
            <v>To gather a collection of photographs for a coffee table book that displays the beauty of Canada's west.</v>
          </cell>
          <cell r="D2447">
            <v>1500</v>
          </cell>
          <cell r="E2447">
            <v>677</v>
          </cell>
          <cell r="F2447" t="str">
            <v>failed</v>
          </cell>
          <cell r="G2447" t="str">
            <v>CA</v>
          </cell>
          <cell r="H2447" t="str">
            <v>CAD</v>
          </cell>
          <cell r="I2447">
            <v>1467603624</v>
          </cell>
          <cell r="J2447">
            <v>1465011624</v>
          </cell>
          <cell r="K2447" t="b">
            <v>0</v>
          </cell>
          <cell r="L2447">
            <v>12</v>
          </cell>
          <cell r="M2447" t="b">
            <v>0</v>
          </cell>
          <cell r="N2447" t="str">
            <v>photography/nature</v>
          </cell>
          <cell r="O2447">
            <v>45</v>
          </cell>
          <cell r="P2447">
            <v>56.42</v>
          </cell>
        </row>
        <row r="2448">
          <cell r="B2448" t="str">
            <v>Reflecting Light Photo</v>
          </cell>
          <cell r="C2448" t="str">
            <v>I have always been captivated by photography, Now I am trying to set up my own company and publish my pictures.</v>
          </cell>
          <cell r="D2448">
            <v>2500</v>
          </cell>
          <cell r="E2448">
            <v>100</v>
          </cell>
          <cell r="F2448" t="str">
            <v>failed</v>
          </cell>
          <cell r="G2448" t="str">
            <v>US</v>
          </cell>
          <cell r="H2448" t="str">
            <v>USD</v>
          </cell>
          <cell r="I2448">
            <v>1411227633</v>
          </cell>
          <cell r="J2448">
            <v>1408549233</v>
          </cell>
          <cell r="K2448" t="b">
            <v>0</v>
          </cell>
          <cell r="L2448">
            <v>1</v>
          </cell>
          <cell r="M2448" t="b">
            <v>0</v>
          </cell>
          <cell r="N2448" t="str">
            <v>photography/nature</v>
          </cell>
          <cell r="O2448">
            <v>4</v>
          </cell>
          <cell r="P2448">
            <v>100</v>
          </cell>
        </row>
        <row r="2449">
          <cell r="B2449" t="str">
            <v>Lucy Wood's Calendar - English Countryside 2016</v>
          </cell>
          <cell r="C2449" t="str">
            <v>A large 2016 wall-calendar (A3 when open) featuring 12 stunning photographs by Lucy Wood.</v>
          </cell>
          <cell r="D2449">
            <v>750</v>
          </cell>
          <cell r="E2449">
            <v>35</v>
          </cell>
          <cell r="F2449" t="str">
            <v>failed</v>
          </cell>
          <cell r="G2449" t="str">
            <v>GB</v>
          </cell>
          <cell r="H2449" t="str">
            <v>GBP</v>
          </cell>
          <cell r="I2449">
            <v>1440763920</v>
          </cell>
          <cell r="J2449">
            <v>1435656759</v>
          </cell>
          <cell r="K2449" t="b">
            <v>0</v>
          </cell>
          <cell r="L2449">
            <v>3</v>
          </cell>
          <cell r="M2449" t="b">
            <v>0</v>
          </cell>
          <cell r="N2449" t="str">
            <v>photography/nature</v>
          </cell>
          <cell r="O2449">
            <v>5</v>
          </cell>
          <cell r="P2449">
            <v>11.67</v>
          </cell>
        </row>
        <row r="2450">
          <cell r="B2450" t="str">
            <v>North Cascades Bigfoot Photo Expedition</v>
          </cell>
          <cell r="C2450" t="str">
            <v>The goal of this project is to provide scientific evidence of bigfoot in the North Cascades.</v>
          </cell>
          <cell r="D2450">
            <v>15000</v>
          </cell>
          <cell r="E2450">
            <v>50</v>
          </cell>
          <cell r="F2450" t="str">
            <v>failed</v>
          </cell>
          <cell r="G2450" t="str">
            <v>US</v>
          </cell>
          <cell r="H2450" t="str">
            <v>USD</v>
          </cell>
          <cell r="I2450">
            <v>1430270199</v>
          </cell>
          <cell r="J2450">
            <v>1428974199</v>
          </cell>
          <cell r="K2450" t="b">
            <v>0</v>
          </cell>
          <cell r="L2450">
            <v>1</v>
          </cell>
          <cell r="M2450" t="b">
            <v>0</v>
          </cell>
          <cell r="N2450" t="str">
            <v>photography/nature</v>
          </cell>
          <cell r="O2450">
            <v>0</v>
          </cell>
          <cell r="P2450">
            <v>50</v>
          </cell>
        </row>
        <row r="2451">
          <cell r="B2451" t="str">
            <v>Fine Art Landscape 2015 Calendar</v>
          </cell>
          <cell r="C2451" t="str">
            <v>I would like to share my landscape photographic travels of 2014 with more than just family an friends. 12 months of images.</v>
          </cell>
          <cell r="D2451">
            <v>2500</v>
          </cell>
          <cell r="E2451">
            <v>94</v>
          </cell>
          <cell r="F2451" t="str">
            <v>failed</v>
          </cell>
          <cell r="G2451" t="str">
            <v>US</v>
          </cell>
          <cell r="H2451" t="str">
            <v>USD</v>
          </cell>
          <cell r="I2451">
            <v>1415842193</v>
          </cell>
          <cell r="J2451">
            <v>1414110593</v>
          </cell>
          <cell r="K2451" t="b">
            <v>0</v>
          </cell>
          <cell r="L2451">
            <v>4</v>
          </cell>
          <cell r="M2451" t="b">
            <v>0</v>
          </cell>
          <cell r="N2451" t="str">
            <v>photography/nature</v>
          </cell>
          <cell r="O2451">
            <v>4</v>
          </cell>
          <cell r="P2451">
            <v>23.5</v>
          </cell>
        </row>
        <row r="2452">
          <cell r="B2452" t="str">
            <v>"I Dreamed Last Night" Album (Canceled)</v>
          </cell>
          <cell r="C2452" t="str">
            <v>Modern Celtic influenced CD.  Help me finish what I started before the stroke.</v>
          </cell>
          <cell r="D2452">
            <v>15000</v>
          </cell>
          <cell r="E2452">
            <v>1060</v>
          </cell>
          <cell r="F2452" t="str">
            <v>canceled</v>
          </cell>
          <cell r="G2452" t="str">
            <v>US</v>
          </cell>
          <cell r="H2452" t="str">
            <v>USD</v>
          </cell>
          <cell r="I2452">
            <v>1402060302</v>
          </cell>
          <cell r="J2452">
            <v>1396876302</v>
          </cell>
          <cell r="K2452" t="b">
            <v>0</v>
          </cell>
          <cell r="L2452">
            <v>18</v>
          </cell>
          <cell r="M2452" t="b">
            <v>0</v>
          </cell>
          <cell r="N2452" t="str">
            <v>music/world music</v>
          </cell>
          <cell r="O2452">
            <v>7</v>
          </cell>
          <cell r="P2452">
            <v>58.89</v>
          </cell>
        </row>
        <row r="2453">
          <cell r="B2453" t="str">
            <v>Cesar Chavez's First Music Album (Canceled)</v>
          </cell>
          <cell r="C2453" t="str">
            <v>My first music album is a collection of 9 songs honoring Mexico's prolific composer, Jose Alfredo Jimenez with my artistic vision.</v>
          </cell>
          <cell r="D2453">
            <v>3000</v>
          </cell>
          <cell r="E2453">
            <v>132</v>
          </cell>
          <cell r="F2453" t="str">
            <v>canceled</v>
          </cell>
          <cell r="G2453" t="str">
            <v>US</v>
          </cell>
          <cell r="H2453" t="str">
            <v>USD</v>
          </cell>
          <cell r="I2453">
            <v>1382478278</v>
          </cell>
          <cell r="J2453">
            <v>1377294278</v>
          </cell>
          <cell r="K2453" t="b">
            <v>0</v>
          </cell>
          <cell r="L2453">
            <v>3</v>
          </cell>
          <cell r="M2453" t="b">
            <v>0</v>
          </cell>
          <cell r="N2453" t="str">
            <v>music/world music</v>
          </cell>
          <cell r="O2453">
            <v>4</v>
          </cell>
          <cell r="P2453">
            <v>44</v>
          </cell>
        </row>
        <row r="2454">
          <cell r="B2454" t="str">
            <v>Pavlo is Filming  a PBS Concert Special (Canceled)</v>
          </cell>
          <cell r="C2454" t="str">
            <v>Pavlo will be independently filming his second full length PBS Special and DVD in May with director George Veras</v>
          </cell>
          <cell r="D2454">
            <v>50000</v>
          </cell>
          <cell r="E2454">
            <v>1937</v>
          </cell>
          <cell r="F2454" t="str">
            <v>canceled</v>
          </cell>
          <cell r="G2454" t="str">
            <v>US</v>
          </cell>
          <cell r="H2454" t="str">
            <v>USD</v>
          </cell>
          <cell r="I2454">
            <v>1398042000</v>
          </cell>
          <cell r="J2454">
            <v>1395089981</v>
          </cell>
          <cell r="K2454" t="b">
            <v>0</v>
          </cell>
          <cell r="L2454">
            <v>40</v>
          </cell>
          <cell r="M2454" t="b">
            <v>0</v>
          </cell>
          <cell r="N2454" t="str">
            <v>music/world music</v>
          </cell>
          <cell r="O2454">
            <v>4</v>
          </cell>
          <cell r="P2454">
            <v>48.43</v>
          </cell>
        </row>
        <row r="2455">
          <cell r="B2455" t="str">
            <v>Beast of the Beats VIII Webster Hall, NY (Nov 6-9 2014)</v>
          </cell>
          <cell r="C2455" t="str">
            <v>After winning the iStandard Phoenix Producer Showcase (6/25/14)  I have been invited to Beast of the Beats VIII in New York Nov. 6-9</v>
          </cell>
          <cell r="D2455">
            <v>2000</v>
          </cell>
          <cell r="E2455">
            <v>0</v>
          </cell>
          <cell r="F2455" t="str">
            <v>canceled</v>
          </cell>
          <cell r="G2455" t="str">
            <v>US</v>
          </cell>
          <cell r="H2455" t="str">
            <v>USD</v>
          </cell>
          <cell r="I2455">
            <v>1407394800</v>
          </cell>
          <cell r="J2455">
            <v>1404770616</v>
          </cell>
          <cell r="K2455" t="b">
            <v>0</v>
          </cell>
          <cell r="L2455">
            <v>0</v>
          </cell>
          <cell r="M2455" t="b">
            <v>0</v>
          </cell>
          <cell r="N2455" t="str">
            <v>music/world music</v>
          </cell>
          <cell r="O2455">
            <v>0</v>
          </cell>
          <cell r="P2455">
            <v>0</v>
          </cell>
        </row>
        <row r="2456">
          <cell r="B2456" t="str">
            <v>World artist Kat Maguire's debut CD entitled "Gypsy"</v>
          </cell>
          <cell r="C2456" t="str">
            <v>Kat is partnering with Kickstarter to raise the funds to complete her first solo World music CD "Gypsy"!</v>
          </cell>
          <cell r="D2456">
            <v>5000</v>
          </cell>
          <cell r="E2456">
            <v>1465</v>
          </cell>
          <cell r="F2456" t="str">
            <v>canceled</v>
          </cell>
          <cell r="G2456" t="str">
            <v>US</v>
          </cell>
          <cell r="H2456" t="str">
            <v>USD</v>
          </cell>
          <cell r="I2456">
            <v>1317231008</v>
          </cell>
          <cell r="J2456">
            <v>1312047008</v>
          </cell>
          <cell r="K2456" t="b">
            <v>0</v>
          </cell>
          <cell r="L2456">
            <v>24</v>
          </cell>
          <cell r="M2456" t="b">
            <v>0</v>
          </cell>
          <cell r="N2456" t="str">
            <v>music/world music</v>
          </cell>
          <cell r="O2456">
            <v>29</v>
          </cell>
          <cell r="P2456">
            <v>61.04</v>
          </cell>
        </row>
        <row r="2457">
          <cell r="B2457" t="str">
            <v>Agni Varsha - opera by Vanraj Bhatia - world premiere</v>
          </cell>
          <cell r="C2457" t="str">
            <v>Bollywood composer Vanraj Bhatia, age 86, has written an opera based on a myth from the epic Mahabhatata. Presented in Queens May 11&amp;12</v>
          </cell>
          <cell r="D2457">
            <v>2750</v>
          </cell>
          <cell r="E2457">
            <v>25</v>
          </cell>
          <cell r="F2457" t="str">
            <v>canceled</v>
          </cell>
          <cell r="G2457" t="str">
            <v>US</v>
          </cell>
          <cell r="H2457" t="str">
            <v>USD</v>
          </cell>
          <cell r="I2457">
            <v>1334592000</v>
          </cell>
          <cell r="J2457">
            <v>1331982127</v>
          </cell>
          <cell r="K2457" t="b">
            <v>0</v>
          </cell>
          <cell r="L2457">
            <v>1</v>
          </cell>
          <cell r="M2457" t="b">
            <v>0</v>
          </cell>
          <cell r="N2457" t="str">
            <v>music/world music</v>
          </cell>
          <cell r="O2457">
            <v>1</v>
          </cell>
          <cell r="P2457">
            <v>25</v>
          </cell>
        </row>
        <row r="2458">
          <cell r="B2458" t="str">
            <v>A Tribute to DC Talk:  Live Concert &amp; DVD (Canceled)</v>
          </cell>
          <cell r="C2458" t="str">
            <v>It has been close to a decade since DC Talk began their "Intermission".  It is time for A Live Concert Tribute &amp; DVD Movie!</v>
          </cell>
          <cell r="D2458">
            <v>500000</v>
          </cell>
          <cell r="E2458">
            <v>0</v>
          </cell>
          <cell r="F2458" t="str">
            <v>canceled</v>
          </cell>
          <cell r="G2458" t="str">
            <v>US</v>
          </cell>
          <cell r="H2458" t="str">
            <v>USD</v>
          </cell>
          <cell r="I2458">
            <v>1298589630</v>
          </cell>
          <cell r="J2458">
            <v>1295997630</v>
          </cell>
          <cell r="K2458" t="b">
            <v>0</v>
          </cell>
          <cell r="L2458">
            <v>0</v>
          </cell>
          <cell r="M2458" t="b">
            <v>0</v>
          </cell>
          <cell r="N2458" t="str">
            <v>music/world music</v>
          </cell>
          <cell r="O2458">
            <v>0</v>
          </cell>
          <cell r="P2458">
            <v>0</v>
          </cell>
        </row>
        <row r="2459">
          <cell r="B2459" t="str">
            <v>Villapalooza - Little Village Music Festival (Canceled)</v>
          </cell>
          <cell r="C2459" t="str">
            <v>a non-profit, free, all-day, all-ages music &amp; arts festival dedicated to promoting non-violent spaces for community engagement</v>
          </cell>
          <cell r="D2459">
            <v>5000</v>
          </cell>
          <cell r="E2459">
            <v>0</v>
          </cell>
          <cell r="F2459" t="str">
            <v>canceled</v>
          </cell>
          <cell r="G2459" t="str">
            <v>US</v>
          </cell>
          <cell r="H2459" t="str">
            <v>USD</v>
          </cell>
          <cell r="I2459">
            <v>1440723600</v>
          </cell>
          <cell r="J2459">
            <v>1436394968</v>
          </cell>
          <cell r="K2459" t="b">
            <v>0</v>
          </cell>
          <cell r="L2459">
            <v>0</v>
          </cell>
          <cell r="M2459" t="b">
            <v>0</v>
          </cell>
          <cell r="N2459" t="str">
            <v>music/world music</v>
          </cell>
          <cell r="O2459">
            <v>0</v>
          </cell>
          <cell r="P2459">
            <v>0</v>
          </cell>
        </row>
        <row r="2460">
          <cell r="B2460" t="str">
            <v>A very effective CD-Book for the Bilingual Pre-Kinder Class!</v>
          </cell>
          <cell r="C2460" t="str">
            <v>CD-Book w/ 26 original songs + illustrations + activities that WORK developing full literacy skills (language &amp; math) of preschoolers.</v>
          </cell>
          <cell r="D2460">
            <v>5000</v>
          </cell>
          <cell r="E2460">
            <v>40</v>
          </cell>
          <cell r="F2460" t="str">
            <v>canceled</v>
          </cell>
          <cell r="G2460" t="str">
            <v>US</v>
          </cell>
          <cell r="H2460" t="str">
            <v>USD</v>
          </cell>
          <cell r="I2460">
            <v>1381090870</v>
          </cell>
          <cell r="J2460">
            <v>1377030070</v>
          </cell>
          <cell r="K2460" t="b">
            <v>0</v>
          </cell>
          <cell r="L2460">
            <v>1</v>
          </cell>
          <cell r="M2460" t="b">
            <v>0</v>
          </cell>
          <cell r="N2460" t="str">
            <v>music/world music</v>
          </cell>
          <cell r="O2460">
            <v>1</v>
          </cell>
          <cell r="P2460">
            <v>40</v>
          </cell>
        </row>
        <row r="2461">
          <cell r="B2461" t="str">
            <v>Shakulute (Shakuhachi mouthpiece for Alto Flute) (Canceled)</v>
          </cell>
          <cell r="C2461" t="str">
            <v>A Shakulute mouthpiece will allow me to play my silver alto flute vertically  like my Japanese shakuhachis but with Western fingerings.</v>
          </cell>
          <cell r="D2461">
            <v>1000</v>
          </cell>
          <cell r="E2461">
            <v>116</v>
          </cell>
          <cell r="F2461" t="str">
            <v>canceled</v>
          </cell>
          <cell r="G2461" t="str">
            <v>US</v>
          </cell>
          <cell r="H2461" t="str">
            <v>USD</v>
          </cell>
          <cell r="I2461">
            <v>1329864374</v>
          </cell>
          <cell r="J2461">
            <v>1328049974</v>
          </cell>
          <cell r="K2461" t="b">
            <v>0</v>
          </cell>
          <cell r="L2461">
            <v>6</v>
          </cell>
          <cell r="M2461" t="b">
            <v>0</v>
          </cell>
          <cell r="N2461" t="str">
            <v>music/world music</v>
          </cell>
          <cell r="O2461">
            <v>12</v>
          </cell>
          <cell r="P2461">
            <v>19.329999999999998</v>
          </cell>
        </row>
        <row r="2462">
          <cell r="B2462" t="str">
            <v>Lionstar International Tour 2015 (Canceled)</v>
          </cell>
          <cell r="C2462" t="str">
            <v>We have been offered shows all over the world, to reach places and people with our music, for the experience of just doing it!</v>
          </cell>
          <cell r="D2462">
            <v>50000</v>
          </cell>
          <cell r="E2462">
            <v>0</v>
          </cell>
          <cell r="F2462" t="str">
            <v>canceled</v>
          </cell>
          <cell r="G2462" t="str">
            <v>GB</v>
          </cell>
          <cell r="H2462" t="str">
            <v>GBP</v>
          </cell>
          <cell r="I2462">
            <v>1422903342</v>
          </cell>
          <cell r="J2462">
            <v>1420311342</v>
          </cell>
          <cell r="K2462" t="b">
            <v>0</v>
          </cell>
          <cell r="L2462">
            <v>0</v>
          </cell>
          <cell r="M2462" t="b">
            <v>0</v>
          </cell>
          <cell r="N2462" t="str">
            <v>music/world music</v>
          </cell>
          <cell r="O2462">
            <v>0</v>
          </cell>
          <cell r="P2462">
            <v>0</v>
          </cell>
        </row>
        <row r="2463">
          <cell r="B2463" t="str">
            <v>Afternoon of Shakuhachi and Koto Music - CD Project</v>
          </cell>
          <cell r="C2463" t="str">
            <v>We plan to make studio recordings for a CD that highlights six new works composed for our Shakuhachi and Koto Music concert series.</v>
          </cell>
          <cell r="D2463">
            <v>7534</v>
          </cell>
          <cell r="E2463">
            <v>210</v>
          </cell>
          <cell r="F2463" t="str">
            <v>canceled</v>
          </cell>
          <cell r="G2463" t="str">
            <v>US</v>
          </cell>
          <cell r="H2463" t="str">
            <v>USD</v>
          </cell>
          <cell r="I2463">
            <v>1387077299</v>
          </cell>
          <cell r="J2463">
            <v>1383621299</v>
          </cell>
          <cell r="K2463" t="b">
            <v>0</v>
          </cell>
          <cell r="L2463">
            <v>6</v>
          </cell>
          <cell r="M2463" t="b">
            <v>0</v>
          </cell>
          <cell r="N2463" t="str">
            <v>music/world music</v>
          </cell>
          <cell r="O2463">
            <v>3</v>
          </cell>
          <cell r="P2463">
            <v>35</v>
          </cell>
        </row>
        <row r="2464">
          <cell r="B2464" t="str">
            <v>"Volando" CD Release (Canceled)</v>
          </cell>
          <cell r="C2464" t="str">
            <v>Raising money to give the musicians their due.</v>
          </cell>
          <cell r="D2464">
            <v>2500</v>
          </cell>
          <cell r="E2464">
            <v>0</v>
          </cell>
          <cell r="F2464" t="str">
            <v>canceled</v>
          </cell>
          <cell r="G2464" t="str">
            <v>US</v>
          </cell>
          <cell r="H2464" t="str">
            <v>USD</v>
          </cell>
          <cell r="I2464">
            <v>1343491200</v>
          </cell>
          <cell r="J2464">
            <v>1342801164</v>
          </cell>
          <cell r="K2464" t="b">
            <v>0</v>
          </cell>
          <cell r="L2464">
            <v>0</v>
          </cell>
          <cell r="M2464" t="b">
            <v>0</v>
          </cell>
          <cell r="N2464" t="str">
            <v>music/world music</v>
          </cell>
          <cell r="O2464">
            <v>0</v>
          </cell>
          <cell r="P2464">
            <v>0</v>
          </cell>
        </row>
        <row r="2465">
          <cell r="B2465" t="str">
            <v>John Grover touches the world (Canceled)</v>
          </cell>
          <cell r="C2465" t="str">
            <v>We have the songs, concept, need to add songs and mix/package for shows in Hawaii, book dates outside of Maui and advance his message</v>
          </cell>
          <cell r="D2465">
            <v>25000</v>
          </cell>
          <cell r="E2465">
            <v>0</v>
          </cell>
          <cell r="F2465" t="str">
            <v>canceled</v>
          </cell>
          <cell r="G2465" t="str">
            <v>US</v>
          </cell>
          <cell r="H2465" t="str">
            <v>USD</v>
          </cell>
          <cell r="I2465">
            <v>1345790865</v>
          </cell>
          <cell r="J2465">
            <v>1344062865</v>
          </cell>
          <cell r="K2465" t="b">
            <v>0</v>
          </cell>
          <cell r="L2465">
            <v>0</v>
          </cell>
          <cell r="M2465" t="b">
            <v>0</v>
          </cell>
          <cell r="N2465" t="str">
            <v>music/world music</v>
          </cell>
          <cell r="O2465">
            <v>0</v>
          </cell>
          <cell r="P2465">
            <v>0</v>
          </cell>
        </row>
        <row r="2466">
          <cell r="B2466" t="str">
            <v>Life Music-Healing through Song (Canceled)</v>
          </cell>
          <cell r="C2466" t="str">
            <v>The purpose of the album is to pull from many differenet genres but to express life circumstances to reach everyday people through song</v>
          </cell>
          <cell r="D2466">
            <v>1000</v>
          </cell>
          <cell r="E2466">
            <v>178</v>
          </cell>
          <cell r="F2466" t="str">
            <v>canceled</v>
          </cell>
          <cell r="G2466" t="str">
            <v>US</v>
          </cell>
          <cell r="H2466" t="str">
            <v>USD</v>
          </cell>
          <cell r="I2466">
            <v>1312641536</v>
          </cell>
          <cell r="J2466">
            <v>1310049536</v>
          </cell>
          <cell r="K2466" t="b">
            <v>0</v>
          </cell>
          <cell r="L2466">
            <v>3</v>
          </cell>
          <cell r="M2466" t="b">
            <v>0</v>
          </cell>
          <cell r="N2466" t="str">
            <v>music/world music</v>
          </cell>
          <cell r="O2466">
            <v>18</v>
          </cell>
          <cell r="P2466">
            <v>59.33</v>
          </cell>
        </row>
        <row r="2467">
          <cell r="B2467" t="str">
            <v>Help Calmenco! finance new CD and Tour (Canceled)</v>
          </cell>
          <cell r="C2467" t="str">
            <v>Please consider helping us with our new CD and Riverdance Tour</v>
          </cell>
          <cell r="D2467">
            <v>2500</v>
          </cell>
          <cell r="E2467">
            <v>0</v>
          </cell>
          <cell r="F2467" t="str">
            <v>canceled</v>
          </cell>
          <cell r="G2467" t="str">
            <v>US</v>
          </cell>
          <cell r="H2467" t="str">
            <v>USD</v>
          </cell>
          <cell r="I2467">
            <v>1325804767</v>
          </cell>
          <cell r="J2467">
            <v>1323212767</v>
          </cell>
          <cell r="K2467" t="b">
            <v>0</v>
          </cell>
          <cell r="L2467">
            <v>0</v>
          </cell>
          <cell r="M2467" t="b">
            <v>0</v>
          </cell>
          <cell r="N2467" t="str">
            <v>music/world music</v>
          </cell>
          <cell r="O2467">
            <v>0</v>
          </cell>
          <cell r="P2467">
            <v>0</v>
          </cell>
        </row>
        <row r="2468">
          <cell r="B2468" t="str">
            <v>Message of Peace, Love &amp; Unity (Canceled)</v>
          </cell>
          <cell r="C2468" t="str">
            <v>Sharing positive vibes of Peace, Love &amp; Unity with the World through conscious Reggae Music!</v>
          </cell>
          <cell r="D2468">
            <v>8000</v>
          </cell>
          <cell r="E2468">
            <v>241</v>
          </cell>
          <cell r="F2468" t="str">
            <v>canceled</v>
          </cell>
          <cell r="G2468" t="str">
            <v>US</v>
          </cell>
          <cell r="H2468" t="str">
            <v>USD</v>
          </cell>
          <cell r="I2468">
            <v>1373665860</v>
          </cell>
          <cell r="J2468">
            <v>1368579457</v>
          </cell>
          <cell r="K2468" t="b">
            <v>0</v>
          </cell>
          <cell r="L2468">
            <v>8</v>
          </cell>
          <cell r="M2468" t="b">
            <v>0</v>
          </cell>
          <cell r="N2468" t="str">
            <v>music/world music</v>
          </cell>
          <cell r="O2468">
            <v>3</v>
          </cell>
          <cell r="P2468">
            <v>30.13</v>
          </cell>
        </row>
        <row r="2469">
          <cell r="B2469" t="str">
            <v>Create The World's Music Shack for students! (education!)</v>
          </cell>
          <cell r="C2469" t="str">
            <v>We are non-profit founders creating a forest retreat for the inner city students to record\learn music in an inspirational sanctuary.</v>
          </cell>
          <cell r="D2469">
            <v>5000</v>
          </cell>
          <cell r="E2469">
            <v>2537</v>
          </cell>
          <cell r="F2469" t="str">
            <v>canceled</v>
          </cell>
          <cell r="G2469" t="str">
            <v>US</v>
          </cell>
          <cell r="H2469" t="str">
            <v>USD</v>
          </cell>
          <cell r="I2469">
            <v>1414994340</v>
          </cell>
          <cell r="J2469">
            <v>1413057980</v>
          </cell>
          <cell r="K2469" t="b">
            <v>0</v>
          </cell>
          <cell r="L2469">
            <v>34</v>
          </cell>
          <cell r="M2469" t="b">
            <v>0</v>
          </cell>
          <cell r="N2469" t="str">
            <v>music/world music</v>
          </cell>
          <cell r="O2469">
            <v>51</v>
          </cell>
          <cell r="P2469">
            <v>74.62</v>
          </cell>
        </row>
        <row r="2470">
          <cell r="B2470" t="str">
            <v>Add your voice to Cellphonia 9/11 (Canceled)</v>
          </cell>
          <cell r="C2470" t="str">
            <v>Cellphonia 9/11 (http://cellphonia.org/911/) is one of the performance pieces in the Music After marathon concert on 9.11.11</v>
          </cell>
          <cell r="D2470">
            <v>911</v>
          </cell>
          <cell r="E2470">
            <v>5</v>
          </cell>
          <cell r="F2470" t="str">
            <v>canceled</v>
          </cell>
          <cell r="G2470" t="str">
            <v>US</v>
          </cell>
          <cell r="H2470" t="str">
            <v>USD</v>
          </cell>
          <cell r="I2470">
            <v>1315747080</v>
          </cell>
          <cell r="J2470">
            <v>1314417502</v>
          </cell>
          <cell r="K2470" t="b">
            <v>0</v>
          </cell>
          <cell r="L2470">
            <v>1</v>
          </cell>
          <cell r="M2470" t="b">
            <v>0</v>
          </cell>
          <cell r="N2470" t="str">
            <v>music/world music</v>
          </cell>
          <cell r="O2470">
            <v>1</v>
          </cell>
          <cell r="P2470">
            <v>5</v>
          </cell>
        </row>
        <row r="2471">
          <cell r="B2471" t="str">
            <v>Letâ€™s Keep the San Jose Mexican Heritage Festival Alive!</v>
          </cell>
          <cell r="C2471" t="str">
            <v>California's premier Latino cultural festival - music, theatre, film, workshops, visual arts, cuisine and more!</v>
          </cell>
          <cell r="D2471">
            <v>12000</v>
          </cell>
          <cell r="E2471">
            <v>1691</v>
          </cell>
          <cell r="F2471" t="str">
            <v>canceled</v>
          </cell>
          <cell r="G2471" t="str">
            <v>US</v>
          </cell>
          <cell r="H2471" t="str">
            <v>USD</v>
          </cell>
          <cell r="I2471">
            <v>1310158800</v>
          </cell>
          <cell r="J2471">
            <v>1304888771</v>
          </cell>
          <cell r="K2471" t="b">
            <v>0</v>
          </cell>
          <cell r="L2471">
            <v>38</v>
          </cell>
          <cell r="M2471" t="b">
            <v>0</v>
          </cell>
          <cell r="N2471" t="str">
            <v>music/world music</v>
          </cell>
          <cell r="O2471">
            <v>14</v>
          </cell>
          <cell r="P2471">
            <v>44.5</v>
          </cell>
        </row>
        <row r="2472">
          <cell r="B2472" t="str">
            <v>Wess Meets West - Press Our New Album on CD!</v>
          </cell>
          <cell r="C2472" t="str">
            <v>We are finishing up recording our new record and we would like help with its physical CD release.</v>
          </cell>
          <cell r="D2472">
            <v>1000</v>
          </cell>
          <cell r="E2472">
            <v>1040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1304439025</v>
          </cell>
          <cell r="J2472">
            <v>1301847025</v>
          </cell>
          <cell r="K2472" t="b">
            <v>0</v>
          </cell>
          <cell r="L2472">
            <v>27</v>
          </cell>
          <cell r="M2472" t="b">
            <v>1</v>
          </cell>
          <cell r="N2472" t="str">
            <v>music/rock</v>
          </cell>
          <cell r="O2472">
            <v>104</v>
          </cell>
          <cell r="P2472">
            <v>38.520000000000003</v>
          </cell>
        </row>
        <row r="2473">
          <cell r="B2473" t="str">
            <v>Touring the United States This July</v>
          </cell>
          <cell r="C2473" t="str">
            <v>"WE ARE ON A MISSION TO TOUR THE UNITED STATES NON-STOP. TO DO SO WE NEED TO PURCHASE A NEW VAN."</v>
          </cell>
          <cell r="D2473">
            <v>800</v>
          </cell>
          <cell r="E2473">
            <v>1065.23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1370649674</v>
          </cell>
          <cell r="J2473">
            <v>1368057674</v>
          </cell>
          <cell r="K2473" t="b">
            <v>0</v>
          </cell>
          <cell r="L2473">
            <v>25</v>
          </cell>
          <cell r="M2473" t="b">
            <v>1</v>
          </cell>
          <cell r="N2473" t="str">
            <v>music/rock</v>
          </cell>
          <cell r="O2473">
            <v>133</v>
          </cell>
          <cell r="P2473">
            <v>42.61</v>
          </cell>
        </row>
        <row r="2474">
          <cell r="B2474" t="str">
            <v>Richie Ray finally records a new record!</v>
          </cell>
          <cell r="C2474" t="str">
            <v>After almost three years of being out of music, I've decided to finally make the solo record I've wanted to do for years.</v>
          </cell>
          <cell r="D2474">
            <v>700</v>
          </cell>
          <cell r="E2474">
            <v>700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1345918302</v>
          </cell>
          <cell r="J2474">
            <v>1343326302</v>
          </cell>
          <cell r="K2474" t="b">
            <v>0</v>
          </cell>
          <cell r="L2474">
            <v>14</v>
          </cell>
          <cell r="M2474" t="b">
            <v>1</v>
          </cell>
          <cell r="N2474" t="str">
            <v>music/rock</v>
          </cell>
          <cell r="O2474">
            <v>100</v>
          </cell>
          <cell r="P2474">
            <v>50</v>
          </cell>
        </row>
        <row r="2475">
          <cell r="B2475" t="str">
            <v>Fund The Red Masque's New Album, "Mythalogue"</v>
          </cell>
          <cell r="C2475" t="str">
            <v>The Red Masque will be heading into the studio in late April to begin recording their new album, tentatively titled "Mythalogue".</v>
          </cell>
          <cell r="D2475">
            <v>1500</v>
          </cell>
          <cell r="E2475">
            <v>2222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1335564000</v>
          </cell>
          <cell r="J2475">
            <v>1332182049</v>
          </cell>
          <cell r="K2475" t="b">
            <v>0</v>
          </cell>
          <cell r="L2475">
            <v>35</v>
          </cell>
          <cell r="M2475" t="b">
            <v>1</v>
          </cell>
          <cell r="N2475" t="str">
            <v>music/rock</v>
          </cell>
          <cell r="O2475">
            <v>148</v>
          </cell>
          <cell r="P2475">
            <v>63.49</v>
          </cell>
        </row>
        <row r="2476">
          <cell r="B2476" t="str">
            <v>STEELcyclopedia - The Titans of Hard Rock</v>
          </cell>
          <cell r="C2476" t="str">
            <v>The book I am working on now is the third is a series of rock encyclopedias. However, I am in need of funding to cover the photo costs.</v>
          </cell>
          <cell r="D2476">
            <v>1000</v>
          </cell>
          <cell r="E2476">
            <v>1025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1395023719</v>
          </cell>
          <cell r="J2476">
            <v>1391571319</v>
          </cell>
          <cell r="K2476" t="b">
            <v>0</v>
          </cell>
          <cell r="L2476">
            <v>10</v>
          </cell>
          <cell r="M2476" t="b">
            <v>1</v>
          </cell>
          <cell r="N2476" t="str">
            <v>music/rock</v>
          </cell>
          <cell r="O2476">
            <v>103</v>
          </cell>
          <cell r="P2476">
            <v>102.5</v>
          </cell>
        </row>
        <row r="2477">
          <cell r="B2477" t="str">
            <v>Treedom's NEW album fund!</v>
          </cell>
          <cell r="C2477" t="str">
            <v>Treedom wants to record a second album! We have a lot of new material, and we wanted to capture our new sound in a record for our fans.</v>
          </cell>
          <cell r="D2477">
            <v>500</v>
          </cell>
          <cell r="E2477">
            <v>903.14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1362060915</v>
          </cell>
          <cell r="J2477">
            <v>1359468915</v>
          </cell>
          <cell r="K2477" t="b">
            <v>0</v>
          </cell>
          <cell r="L2477">
            <v>29</v>
          </cell>
          <cell r="M2477" t="b">
            <v>1</v>
          </cell>
          <cell r="N2477" t="str">
            <v>music/rock</v>
          </cell>
          <cell r="O2477">
            <v>181</v>
          </cell>
          <cell r="P2477">
            <v>31.14</v>
          </cell>
        </row>
        <row r="2478">
          <cell r="B2478" t="str">
            <v>New Album: BRICK AND MORTAR. New Book: HITLESS WONDER.</v>
          </cell>
          <cell r="C2478" t="str">
            <v>In June, Columbus rock veterans, Watershed, will release and tour behind a new album, BRICK AND MORTAR.</v>
          </cell>
          <cell r="D2478">
            <v>5000</v>
          </cell>
          <cell r="E2478">
            <v>7140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1336751220</v>
          </cell>
          <cell r="J2478">
            <v>1331774434</v>
          </cell>
          <cell r="K2478" t="b">
            <v>0</v>
          </cell>
          <cell r="L2478">
            <v>44</v>
          </cell>
          <cell r="M2478" t="b">
            <v>1</v>
          </cell>
          <cell r="N2478" t="str">
            <v>music/rock</v>
          </cell>
          <cell r="O2478">
            <v>143</v>
          </cell>
          <cell r="P2478">
            <v>162.27000000000001</v>
          </cell>
        </row>
        <row r="2479">
          <cell r="B2479" t="str">
            <v>Mahayla CD Pressing</v>
          </cell>
          <cell r="C2479" t="str">
            <v>We've made our goal with your help. Thanks so much! This is a great time to pre-purchase the album and get some extra perks.</v>
          </cell>
          <cell r="D2479">
            <v>1200</v>
          </cell>
          <cell r="E2479">
            <v>1370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1383318226</v>
          </cell>
          <cell r="J2479">
            <v>1380726226</v>
          </cell>
          <cell r="K2479" t="b">
            <v>0</v>
          </cell>
          <cell r="L2479">
            <v>17</v>
          </cell>
          <cell r="M2479" t="b">
            <v>1</v>
          </cell>
          <cell r="N2479" t="str">
            <v>music/rock</v>
          </cell>
          <cell r="O2479">
            <v>114</v>
          </cell>
          <cell r="P2479">
            <v>80.59</v>
          </cell>
        </row>
        <row r="2480">
          <cell r="B2480" t="str">
            <v>HELP UNRB GO ON TOUR!</v>
          </cell>
          <cell r="C2480" t="str">
            <v>With all of our money going towards our new full-length album and merch, we need your help so we don't end up stranded on tour.</v>
          </cell>
          <cell r="D2480">
            <v>1000</v>
          </cell>
          <cell r="E2480">
            <v>2035.05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1341633540</v>
          </cell>
          <cell r="J2480">
            <v>1338336588</v>
          </cell>
          <cell r="K2480" t="b">
            <v>0</v>
          </cell>
          <cell r="L2480">
            <v>34</v>
          </cell>
          <cell r="M2480" t="b">
            <v>1</v>
          </cell>
          <cell r="N2480" t="str">
            <v>music/rock</v>
          </cell>
          <cell r="O2480">
            <v>204</v>
          </cell>
          <cell r="P2480">
            <v>59.85</v>
          </cell>
        </row>
        <row r="2481">
          <cell r="B2481" t="str">
            <v>Reluctant Hero's "All As One" EP</v>
          </cell>
          <cell r="C2481" t="str">
            <v>Reluctant Hero is getting ready to record their next EP titled All As One! Studio dates are set for January 18th-22nd! Let's work!</v>
          </cell>
          <cell r="D2481">
            <v>1700</v>
          </cell>
          <cell r="E2481">
            <v>1860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1358755140</v>
          </cell>
          <cell r="J2481">
            <v>1357187280</v>
          </cell>
          <cell r="K2481" t="b">
            <v>0</v>
          </cell>
          <cell r="L2481">
            <v>14</v>
          </cell>
          <cell r="M2481" t="b">
            <v>1</v>
          </cell>
          <cell r="N2481" t="str">
            <v>music/rock</v>
          </cell>
          <cell r="O2481">
            <v>109</v>
          </cell>
          <cell r="P2481">
            <v>132.86000000000001</v>
          </cell>
        </row>
        <row r="2482">
          <cell r="B2482" t="str">
            <v>3 Years Hollow is Going On Their First Ever Tour!</v>
          </cell>
          <cell r="C2482" t="str">
            <v>A regional band reaching to their fans. Reaching to become a national band with no label support. This is the chance of a lifetime.</v>
          </cell>
          <cell r="D2482">
            <v>10000</v>
          </cell>
          <cell r="E2482">
            <v>14437.46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1359680939</v>
          </cell>
          <cell r="J2482">
            <v>1357088939</v>
          </cell>
          <cell r="K2482" t="b">
            <v>0</v>
          </cell>
          <cell r="L2482">
            <v>156</v>
          </cell>
          <cell r="M2482" t="b">
            <v>1</v>
          </cell>
          <cell r="N2482" t="str">
            <v>music/rock</v>
          </cell>
          <cell r="O2482">
            <v>144</v>
          </cell>
          <cell r="P2482">
            <v>92.55</v>
          </cell>
        </row>
        <row r="2483">
          <cell r="B2483" t="str">
            <v>Brad Hoshaw &amp; the Seven Deadlies - New Studio Album</v>
          </cell>
          <cell r="C2483" t="str">
            <v>Second album from award-winning Brad Hoshaw &amp; the Seven Deadlies, featuring crowd favorites "New Tattoo" and "Delta King."</v>
          </cell>
          <cell r="D2483">
            <v>7500</v>
          </cell>
          <cell r="E2483">
            <v>7790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1384322340</v>
          </cell>
          <cell r="J2483">
            <v>1381430646</v>
          </cell>
          <cell r="K2483" t="b">
            <v>0</v>
          </cell>
          <cell r="L2483">
            <v>128</v>
          </cell>
          <cell r="M2483" t="b">
            <v>1</v>
          </cell>
          <cell r="N2483" t="str">
            <v>music/rock</v>
          </cell>
          <cell r="O2483">
            <v>104</v>
          </cell>
          <cell r="P2483">
            <v>60.86</v>
          </cell>
        </row>
        <row r="2484">
          <cell r="B2484" t="str">
            <v>"Believable Lies" - The Album</v>
          </cell>
          <cell r="C2484" t="str">
            <v>Rock n' Roll about the intersection of lies and belief: the Believable Lie.</v>
          </cell>
          <cell r="D2484">
            <v>2500</v>
          </cell>
          <cell r="E2484">
            <v>2511.11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1383861483</v>
          </cell>
          <cell r="J2484">
            <v>1381265883</v>
          </cell>
          <cell r="K2484" t="b">
            <v>0</v>
          </cell>
          <cell r="L2484">
            <v>60</v>
          </cell>
          <cell r="M2484" t="b">
            <v>1</v>
          </cell>
          <cell r="N2484" t="str">
            <v>music/rock</v>
          </cell>
          <cell r="O2484">
            <v>100</v>
          </cell>
          <cell r="P2484">
            <v>41.85</v>
          </cell>
        </row>
        <row r="2485">
          <cell r="B2485" t="str">
            <v>Dead Tree Duo's first full length album! Let's make it!</v>
          </cell>
          <cell r="C2485" t="str">
            <v>Dead Tree Duo has been fortunate enough to record a full length album at Threshold Studios in NYC!  Now it's time to manufacture them!</v>
          </cell>
          <cell r="D2485">
            <v>2750</v>
          </cell>
          <cell r="E2485">
            <v>2826.43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1372827540</v>
          </cell>
          <cell r="J2485">
            <v>1371491244</v>
          </cell>
          <cell r="K2485" t="b">
            <v>0</v>
          </cell>
          <cell r="L2485">
            <v>32</v>
          </cell>
          <cell r="M2485" t="b">
            <v>1</v>
          </cell>
          <cell r="N2485" t="str">
            <v>music/rock</v>
          </cell>
          <cell r="O2485">
            <v>103</v>
          </cell>
          <cell r="P2485">
            <v>88.33</v>
          </cell>
        </row>
        <row r="2486">
          <cell r="B2486" t="str">
            <v>Begins Again</v>
          </cell>
          <cell r="C2486" t="str">
            <v>The Brian Davis Band is a group of friends that want to share their lives and experiences through music that connects with people.</v>
          </cell>
          <cell r="D2486">
            <v>8000</v>
          </cell>
          <cell r="E2486">
            <v>8425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1315242360</v>
          </cell>
          <cell r="J2486">
            <v>1310438737</v>
          </cell>
          <cell r="K2486" t="b">
            <v>0</v>
          </cell>
          <cell r="L2486">
            <v>53</v>
          </cell>
          <cell r="M2486" t="b">
            <v>1</v>
          </cell>
          <cell r="N2486" t="str">
            <v>music/rock</v>
          </cell>
          <cell r="O2486">
            <v>105</v>
          </cell>
          <cell r="P2486">
            <v>158.96</v>
          </cell>
        </row>
        <row r="2487">
          <cell r="B2487" t="str">
            <v>Jimbo Mathus &amp; The Tri-State Coalition | WHITE BUFFALO</v>
          </cell>
          <cell r="C2487" t="str">
            <v>After the success of the critically-acclaimed "Confederate Buddha," Jimbo &amp; Tri-State need your help to raise the WHITE BUFFALO.</v>
          </cell>
          <cell r="D2487">
            <v>14000</v>
          </cell>
          <cell r="E2487">
            <v>15650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1333774740</v>
          </cell>
          <cell r="J2487">
            <v>1330094566</v>
          </cell>
          <cell r="K2487" t="b">
            <v>0</v>
          </cell>
          <cell r="L2487">
            <v>184</v>
          </cell>
          <cell r="M2487" t="b">
            <v>1</v>
          </cell>
          <cell r="N2487" t="str">
            <v>music/rock</v>
          </cell>
          <cell r="O2487">
            <v>112</v>
          </cell>
          <cell r="P2487">
            <v>85.05</v>
          </cell>
        </row>
        <row r="2488">
          <cell r="B2488" t="str">
            <v>Madrone: New Album for 2013</v>
          </cell>
          <cell r="C2488" t="str">
            <v>Madrone is an independent band creating melodic, emotional, 
alternative-rock needing your help to finish their new album.</v>
          </cell>
          <cell r="D2488">
            <v>10000</v>
          </cell>
          <cell r="E2488">
            <v>10135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1379279400</v>
          </cell>
          <cell r="J2488">
            <v>1376687485</v>
          </cell>
          <cell r="K2488" t="b">
            <v>0</v>
          </cell>
          <cell r="L2488">
            <v>90</v>
          </cell>
          <cell r="M2488" t="b">
            <v>1</v>
          </cell>
          <cell r="N2488" t="str">
            <v>music/rock</v>
          </cell>
          <cell r="O2488">
            <v>101</v>
          </cell>
          <cell r="P2488">
            <v>112.61</v>
          </cell>
        </row>
        <row r="2489">
          <cell r="B2489" t="str">
            <v>Lust Control NEW CD!!!</v>
          </cell>
          <cell r="C2489" t="str">
            <v>Help Lust Control Kickstart their first cd in 20 years!!  To be mixed by Rocky Gray (Living Sacrifice, Soul Embraced, Evanescence)!!</v>
          </cell>
          <cell r="D2489">
            <v>3000</v>
          </cell>
          <cell r="E2489">
            <v>3226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1335672000</v>
          </cell>
          <cell r="J2489">
            <v>1332978688</v>
          </cell>
          <cell r="K2489" t="b">
            <v>0</v>
          </cell>
          <cell r="L2489">
            <v>71</v>
          </cell>
          <cell r="M2489" t="b">
            <v>1</v>
          </cell>
          <cell r="N2489" t="str">
            <v>music/rock</v>
          </cell>
          <cell r="O2489">
            <v>108</v>
          </cell>
          <cell r="P2489">
            <v>45.44</v>
          </cell>
        </row>
        <row r="2490">
          <cell r="B2490" t="str">
            <v>Eric Stuart Band 4 Song EP "Character"</v>
          </cell>
          <cell r="C2490" t="str">
            <v>We have some great new songs and want to record a special edition 4 song EP as our next Eric Stuart Band release</v>
          </cell>
          <cell r="D2490">
            <v>3500</v>
          </cell>
          <cell r="E2490">
            <v>4021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1412086187</v>
          </cell>
          <cell r="J2490">
            <v>1409494187</v>
          </cell>
          <cell r="K2490" t="b">
            <v>0</v>
          </cell>
          <cell r="L2490">
            <v>87</v>
          </cell>
          <cell r="M2490" t="b">
            <v>1</v>
          </cell>
          <cell r="N2490" t="str">
            <v>music/rock</v>
          </cell>
          <cell r="O2490">
            <v>115</v>
          </cell>
          <cell r="P2490">
            <v>46.22</v>
          </cell>
        </row>
        <row r="2491">
          <cell r="B2491" t="str">
            <v>Ryan Caskey's BREAKOUT ALBUM, ready to CHARGE</v>
          </cell>
          <cell r="C2491" t="str">
            <v>Los Angeles-based recording artist Ryan Caskey joined forces with producer Eddie Hedges to record alternative rock masterworks.</v>
          </cell>
          <cell r="D2491">
            <v>5000</v>
          </cell>
          <cell r="E2491">
            <v>5001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1335542446</v>
          </cell>
          <cell r="J2491">
            <v>1332950446</v>
          </cell>
          <cell r="K2491" t="b">
            <v>0</v>
          </cell>
          <cell r="L2491">
            <v>28</v>
          </cell>
          <cell r="M2491" t="b">
            <v>1</v>
          </cell>
          <cell r="N2491" t="str">
            <v>music/rock</v>
          </cell>
          <cell r="O2491">
            <v>100</v>
          </cell>
          <cell r="P2491">
            <v>178.61</v>
          </cell>
        </row>
        <row r="2492">
          <cell r="B2492" t="str">
            <v>LF4 WildFire</v>
          </cell>
          <cell r="C2492" t="str">
            <v>Scotland's premier classic rock and metal festival, 3 days, 3-4 stages, family friendly,  for people of all ages</v>
          </cell>
          <cell r="D2492">
            <v>1500</v>
          </cell>
          <cell r="E2492">
            <v>2282</v>
          </cell>
          <cell r="F2492" t="str">
            <v>successful</v>
          </cell>
          <cell r="G2492" t="str">
            <v>GB</v>
          </cell>
          <cell r="H2492" t="str">
            <v>GBP</v>
          </cell>
          <cell r="I2492">
            <v>1410431054</v>
          </cell>
          <cell r="J2492">
            <v>1407839054</v>
          </cell>
          <cell r="K2492" t="b">
            <v>0</v>
          </cell>
          <cell r="L2492">
            <v>56</v>
          </cell>
          <cell r="M2492" t="b">
            <v>1</v>
          </cell>
          <cell r="N2492" t="str">
            <v>music/rock</v>
          </cell>
          <cell r="O2492">
            <v>152</v>
          </cell>
          <cell r="P2492">
            <v>40.75</v>
          </cell>
        </row>
        <row r="2493">
          <cell r="B2493" t="str">
            <v>SLUTEVER DO AMERICA TOUR</v>
          </cell>
          <cell r="C2493" t="str">
            <v>ALL WE WANT TO DO IS DRIVE AROUND AMERICA AND PLAY A BUNCH OF SHOWS, BUT WE DON'T HAVE ANY MONEY...</v>
          </cell>
          <cell r="D2493">
            <v>2000</v>
          </cell>
          <cell r="E2493">
            <v>2230.4299999999998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1309547120</v>
          </cell>
          <cell r="J2493">
            <v>1306955120</v>
          </cell>
          <cell r="K2493" t="b">
            <v>0</v>
          </cell>
          <cell r="L2493">
            <v>51</v>
          </cell>
          <cell r="M2493" t="b">
            <v>1</v>
          </cell>
          <cell r="N2493" t="str">
            <v>music/rock</v>
          </cell>
          <cell r="O2493">
            <v>112</v>
          </cell>
          <cell r="P2493">
            <v>43.73</v>
          </cell>
        </row>
        <row r="2494">
          <cell r="B2494" t="str">
            <v>Vaz Tour/Musical Documentation of Australia and SE Asia</v>
          </cell>
          <cell r="C2494" t="str">
            <v>Vaz invades 2 new continents in the Eastern Hemisphere and brings home a Split Single, a Video Documentary and a Live Record from Asia.</v>
          </cell>
          <cell r="D2494">
            <v>6000</v>
          </cell>
          <cell r="E2494">
            <v>6080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1347854700</v>
          </cell>
          <cell r="J2494">
            <v>1343867524</v>
          </cell>
          <cell r="K2494" t="b">
            <v>0</v>
          </cell>
          <cell r="L2494">
            <v>75</v>
          </cell>
          <cell r="M2494" t="b">
            <v>1</v>
          </cell>
          <cell r="N2494" t="str">
            <v>music/rock</v>
          </cell>
          <cell r="O2494">
            <v>101</v>
          </cell>
          <cell r="P2494">
            <v>81.069999999999993</v>
          </cell>
        </row>
        <row r="2495">
          <cell r="B2495" t="str">
            <v>The Beautiful Refrain's "Page One" Project</v>
          </cell>
          <cell r="C2495" t="str">
            <v>We're recording our first single in Nashville this summer and sending it to radio with Shamrock Media Group.  We need your help!!</v>
          </cell>
          <cell r="D2495">
            <v>2300</v>
          </cell>
          <cell r="E2495">
            <v>2835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1306630800</v>
          </cell>
          <cell r="J2495">
            <v>1304376478</v>
          </cell>
          <cell r="K2495" t="b">
            <v>0</v>
          </cell>
          <cell r="L2495">
            <v>38</v>
          </cell>
          <cell r="M2495" t="b">
            <v>1</v>
          </cell>
          <cell r="N2495" t="str">
            <v>music/rock</v>
          </cell>
          <cell r="O2495">
            <v>123</v>
          </cell>
          <cell r="P2495">
            <v>74.61</v>
          </cell>
        </row>
        <row r="2496">
          <cell r="B2496" t="str">
            <v>City of Sound - A city full of stories untold</v>
          </cell>
          <cell r="C2496" t="str">
            <v>Hope and Inspiration.  That is what this project is all about. In the midst of a dark and broken world our stories can speak life.</v>
          </cell>
          <cell r="D2496">
            <v>5500</v>
          </cell>
          <cell r="E2496">
            <v>5500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1311393540</v>
          </cell>
          <cell r="J2496">
            <v>1309919526</v>
          </cell>
          <cell r="K2496" t="b">
            <v>0</v>
          </cell>
          <cell r="L2496">
            <v>18</v>
          </cell>
          <cell r="M2496" t="b">
            <v>1</v>
          </cell>
          <cell r="N2496" t="str">
            <v>music/rock</v>
          </cell>
          <cell r="O2496">
            <v>100</v>
          </cell>
          <cell r="P2496">
            <v>305.56</v>
          </cell>
        </row>
        <row r="2497">
          <cell r="B2497" t="str">
            <v>Virtual CH - The One-Man-Mixed-Media-Rock-Band Debut</v>
          </cell>
          <cell r="C2497" t="str">
            <v>Be a part of Virtual CH's debut Video and Record release.  Help fund their debut music video and record mixing expenses.</v>
          </cell>
          <cell r="D2497">
            <v>3000</v>
          </cell>
          <cell r="E2497">
            <v>3150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1310857200</v>
          </cell>
          <cell r="J2497">
            <v>1306525512</v>
          </cell>
          <cell r="K2497" t="b">
            <v>0</v>
          </cell>
          <cell r="L2497">
            <v>54</v>
          </cell>
          <cell r="M2497" t="b">
            <v>1</v>
          </cell>
          <cell r="N2497" t="str">
            <v>music/rock</v>
          </cell>
          <cell r="O2497">
            <v>105</v>
          </cell>
          <cell r="P2497">
            <v>58.33</v>
          </cell>
        </row>
        <row r="2498">
          <cell r="B2498" t="str">
            <v>Golden Animals NEW Album!</v>
          </cell>
          <cell r="C2498" t="str">
            <v>Help Golden Animals finish their NEW Album!</v>
          </cell>
          <cell r="D2498">
            <v>8000</v>
          </cell>
          <cell r="E2498">
            <v>8355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1315413339</v>
          </cell>
          <cell r="J2498">
            <v>1312821339</v>
          </cell>
          <cell r="K2498" t="b">
            <v>0</v>
          </cell>
          <cell r="L2498">
            <v>71</v>
          </cell>
          <cell r="M2498" t="b">
            <v>1</v>
          </cell>
          <cell r="N2498" t="str">
            <v>music/rock</v>
          </cell>
          <cell r="O2498">
            <v>104</v>
          </cell>
          <cell r="P2498">
            <v>117.68</v>
          </cell>
        </row>
        <row r="2499">
          <cell r="B2499" t="str">
            <v>Sic Vita - New EP Release - 2017</v>
          </cell>
          <cell r="C2499" t="str">
            <v>Join the Sic Vita family and lend a hand as we create a new album!</v>
          </cell>
          <cell r="D2499">
            <v>4000</v>
          </cell>
          <cell r="E2499">
            <v>4205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1488333600</v>
          </cell>
          <cell r="J2499">
            <v>1485270311</v>
          </cell>
          <cell r="K2499" t="b">
            <v>0</v>
          </cell>
          <cell r="L2499">
            <v>57</v>
          </cell>
          <cell r="M2499" t="b">
            <v>1</v>
          </cell>
          <cell r="N2499" t="str">
            <v>music/rock</v>
          </cell>
          <cell r="O2499">
            <v>105</v>
          </cell>
          <cell r="P2499">
            <v>73.77</v>
          </cell>
        </row>
        <row r="2500">
          <cell r="B2500" t="str">
            <v>The Micronite Filters | Wizard Blood Vinyl</v>
          </cell>
          <cell r="C2500" t="str">
            <v>The Micronite Filters have a blood curdling sonic adventure ready for psychedelic swirled vinyl for the best possible auditory journey.</v>
          </cell>
          <cell r="D2500">
            <v>4500</v>
          </cell>
          <cell r="E2500">
            <v>4500</v>
          </cell>
          <cell r="F2500" t="str">
            <v>successful</v>
          </cell>
          <cell r="G2500" t="str">
            <v>CA</v>
          </cell>
          <cell r="H2500" t="str">
            <v>CAD</v>
          </cell>
          <cell r="I2500">
            <v>1419224340</v>
          </cell>
          <cell r="J2500">
            <v>1416363886</v>
          </cell>
          <cell r="K2500" t="b">
            <v>0</v>
          </cell>
          <cell r="L2500">
            <v>43</v>
          </cell>
          <cell r="M2500" t="b">
            <v>1</v>
          </cell>
          <cell r="N2500" t="str">
            <v>music/rock</v>
          </cell>
          <cell r="O2500">
            <v>100</v>
          </cell>
          <cell r="P2500">
            <v>104.65</v>
          </cell>
        </row>
        <row r="2501">
          <cell r="B2501" t="str">
            <v>Peter's New Album!!</v>
          </cell>
          <cell r="C2501" t="str">
            <v>Acknowledged songwriter looking to record album of new songs to secure a Publishing Contract</v>
          </cell>
          <cell r="D2501">
            <v>4000</v>
          </cell>
          <cell r="E2501">
            <v>4151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1390161630</v>
          </cell>
          <cell r="J2501">
            <v>1387569630</v>
          </cell>
          <cell r="K2501" t="b">
            <v>0</v>
          </cell>
          <cell r="L2501">
            <v>52</v>
          </cell>
          <cell r="M2501" t="b">
            <v>1</v>
          </cell>
          <cell r="N2501" t="str">
            <v>music/rock</v>
          </cell>
          <cell r="O2501">
            <v>104</v>
          </cell>
          <cell r="P2501">
            <v>79.83</v>
          </cell>
        </row>
        <row r="2502">
          <cell r="B2502" t="str">
            <v>Help us get our music into the hands of our fans!</v>
          </cell>
          <cell r="C2502" t="str">
            <v>Please help us reach both a short term and lifetime goal! We can't do this without your help. thank you a ton from all of us at P.T.R..</v>
          </cell>
          <cell r="D2502">
            <v>1500</v>
          </cell>
          <cell r="E2502">
            <v>1575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1346462462</v>
          </cell>
          <cell r="J2502">
            <v>1343870462</v>
          </cell>
          <cell r="K2502" t="b">
            <v>0</v>
          </cell>
          <cell r="L2502">
            <v>27</v>
          </cell>
          <cell r="M2502" t="b">
            <v>1</v>
          </cell>
          <cell r="N2502" t="str">
            <v>music/rock</v>
          </cell>
          <cell r="O2502">
            <v>105</v>
          </cell>
          <cell r="P2502">
            <v>58.33</v>
          </cell>
        </row>
        <row r="2503">
          <cell r="B2503" t="str">
            <v>Love Water Tour</v>
          </cell>
          <cell r="C2503" t="str">
            <v>We need your financial support to cover the tour costs!  (Sound, lights, travel, stage design)</v>
          </cell>
          <cell r="D2503">
            <v>1000</v>
          </cell>
          <cell r="E2503">
            <v>1040</v>
          </cell>
          <cell r="F2503" t="str">
            <v>successful</v>
          </cell>
          <cell r="G2503" t="str">
            <v>US</v>
          </cell>
          <cell r="H2503" t="str">
            <v>USD</v>
          </cell>
          <cell r="I2503">
            <v>1373475120</v>
          </cell>
          <cell r="J2503">
            <v>1371569202</v>
          </cell>
          <cell r="K2503" t="b">
            <v>0</v>
          </cell>
          <cell r="L2503">
            <v>12</v>
          </cell>
          <cell r="M2503" t="b">
            <v>1</v>
          </cell>
          <cell r="N2503" t="str">
            <v>music/rock</v>
          </cell>
          <cell r="O2503">
            <v>104</v>
          </cell>
          <cell r="P2503">
            <v>86.67</v>
          </cell>
        </row>
        <row r="2504">
          <cell r="B2504" t="str">
            <v>Don Walrus wants to press a record!!</v>
          </cell>
          <cell r="C2504" t="str">
            <v>Gainesville's pop punk 3 piece Assassinate The Scientist started a new band and they want to release a 7", but they need your help!!</v>
          </cell>
          <cell r="D2504">
            <v>600</v>
          </cell>
          <cell r="E2504">
            <v>911</v>
          </cell>
          <cell r="F2504" t="str">
            <v>successful</v>
          </cell>
          <cell r="G2504" t="str">
            <v>US</v>
          </cell>
          <cell r="H2504" t="str">
            <v>USD</v>
          </cell>
          <cell r="I2504">
            <v>1362146280</v>
          </cell>
          <cell r="J2504">
            <v>1357604752</v>
          </cell>
          <cell r="K2504" t="b">
            <v>0</v>
          </cell>
          <cell r="L2504">
            <v>33</v>
          </cell>
          <cell r="M2504" t="b">
            <v>1</v>
          </cell>
          <cell r="N2504" t="str">
            <v>music/rock</v>
          </cell>
          <cell r="O2504">
            <v>152</v>
          </cell>
          <cell r="P2504">
            <v>27.61</v>
          </cell>
        </row>
        <row r="2505">
          <cell r="B2505" t="str">
            <v>Rules of Civility and Decent Behavior</v>
          </cell>
          <cell r="C2505" t="str">
            <v>A pre order campaign to fund the pressing of our second full length vinyl LP</v>
          </cell>
          <cell r="D2505">
            <v>1500</v>
          </cell>
          <cell r="E2505">
            <v>2399.94</v>
          </cell>
          <cell r="F2505" t="str">
            <v>successful</v>
          </cell>
          <cell r="G2505" t="str">
            <v>US</v>
          </cell>
          <cell r="H2505" t="str">
            <v>USD</v>
          </cell>
          <cell r="I2505">
            <v>1342825365</v>
          </cell>
          <cell r="J2505">
            <v>1340233365</v>
          </cell>
          <cell r="K2505" t="b">
            <v>0</v>
          </cell>
          <cell r="L2505">
            <v>96</v>
          </cell>
          <cell r="M2505" t="b">
            <v>1</v>
          </cell>
          <cell r="N2505" t="str">
            <v>music/rock</v>
          </cell>
          <cell r="O2505">
            <v>160</v>
          </cell>
          <cell r="P2505">
            <v>25</v>
          </cell>
        </row>
        <row r="2506">
          <cell r="B2506" t="str">
            <v>Help Pat The Human Get A Tour Van!</v>
          </cell>
          <cell r="C2506" t="str">
            <v>We have been a band since 2007, but we've never hit the road. That's messed up... So this summer, we're trying to and need your help!</v>
          </cell>
          <cell r="D2506">
            <v>1000</v>
          </cell>
          <cell r="E2506">
            <v>1273</v>
          </cell>
          <cell r="F2506" t="str">
            <v>successful</v>
          </cell>
          <cell r="G2506" t="str">
            <v>US</v>
          </cell>
          <cell r="H2506" t="str">
            <v>USD</v>
          </cell>
          <cell r="I2506">
            <v>1306865040</v>
          </cell>
          <cell r="J2506">
            <v>1305568201</v>
          </cell>
          <cell r="K2506" t="b">
            <v>0</v>
          </cell>
          <cell r="L2506">
            <v>28</v>
          </cell>
          <cell r="M2506" t="b">
            <v>1</v>
          </cell>
          <cell r="N2506" t="str">
            <v>music/rock</v>
          </cell>
          <cell r="O2506">
            <v>127</v>
          </cell>
          <cell r="P2506">
            <v>45.46</v>
          </cell>
        </row>
        <row r="2507">
          <cell r="B2507" t="str">
            <v>Some Late Help for The Early Reset</v>
          </cell>
          <cell r="C2507" t="str">
            <v>Be a part of helping The Early Reset finish their new 7 song EP.</v>
          </cell>
          <cell r="D2507">
            <v>4000</v>
          </cell>
          <cell r="E2507">
            <v>4280</v>
          </cell>
          <cell r="F2507" t="str">
            <v>successful</v>
          </cell>
          <cell r="G2507" t="str">
            <v>US</v>
          </cell>
          <cell r="H2507" t="str">
            <v>USD</v>
          </cell>
          <cell r="I2507">
            <v>1414879303</v>
          </cell>
          <cell r="J2507">
            <v>1412287303</v>
          </cell>
          <cell r="K2507" t="b">
            <v>0</v>
          </cell>
          <cell r="L2507">
            <v>43</v>
          </cell>
          <cell r="M2507" t="b">
            <v>1</v>
          </cell>
          <cell r="N2507" t="str">
            <v>music/rock</v>
          </cell>
          <cell r="O2507">
            <v>107</v>
          </cell>
          <cell r="P2507">
            <v>99.53</v>
          </cell>
        </row>
        <row r="2508">
          <cell r="B2508" t="str">
            <v>Help Friends and Family Release Their Debut Album</v>
          </cell>
          <cell r="C2508" t="str">
            <v>Friends and Family have an album for you. They need your help to release it to the world.</v>
          </cell>
          <cell r="D2508">
            <v>7000</v>
          </cell>
          <cell r="E2508">
            <v>8058.55</v>
          </cell>
          <cell r="F2508" t="str">
            <v>successful</v>
          </cell>
          <cell r="G2508" t="str">
            <v>US</v>
          </cell>
          <cell r="H2508" t="str">
            <v>USD</v>
          </cell>
          <cell r="I2508">
            <v>1365489000</v>
          </cell>
          <cell r="J2508">
            <v>1362776043</v>
          </cell>
          <cell r="K2508" t="b">
            <v>0</v>
          </cell>
          <cell r="L2508">
            <v>205</v>
          </cell>
          <cell r="M2508" t="b">
            <v>1</v>
          </cell>
          <cell r="N2508" t="str">
            <v>music/rock</v>
          </cell>
          <cell r="O2508">
            <v>115</v>
          </cell>
          <cell r="P2508">
            <v>39.31</v>
          </cell>
        </row>
        <row r="2509">
          <cell r="B2509" t="str">
            <v>Dead Fish Handshake - follow up record to Across State Lines</v>
          </cell>
          <cell r="C2509" t="str">
            <v>Dead Fish Handshake is a rock band based out of New Jersey. We are in the process of raising funds for our second record.</v>
          </cell>
          <cell r="D2509">
            <v>1500</v>
          </cell>
          <cell r="E2509">
            <v>2056.66</v>
          </cell>
          <cell r="F2509" t="str">
            <v>successful</v>
          </cell>
          <cell r="G2509" t="str">
            <v>US</v>
          </cell>
          <cell r="H2509" t="str">
            <v>USD</v>
          </cell>
          <cell r="I2509">
            <v>1331441940</v>
          </cell>
          <cell r="J2509">
            <v>1326810211</v>
          </cell>
          <cell r="K2509" t="b">
            <v>0</v>
          </cell>
          <cell r="L2509">
            <v>23</v>
          </cell>
          <cell r="M2509" t="b">
            <v>1</v>
          </cell>
          <cell r="N2509" t="str">
            <v>music/rock</v>
          </cell>
          <cell r="O2509">
            <v>137</v>
          </cell>
          <cell r="P2509">
            <v>89.42</v>
          </cell>
        </row>
        <row r="2510">
          <cell r="B2510" t="str">
            <v>Repair Orwell's tour van for a West Coast Tour!</v>
          </cell>
          <cell r="C2510" t="str">
            <v>Orwell is hitting the road this August for a West Coast tour and we need substantial van repairs in order to get there.  Dates booked.</v>
          </cell>
          <cell r="D2510">
            <v>350</v>
          </cell>
          <cell r="E2510">
            <v>545</v>
          </cell>
          <cell r="F2510" t="str">
            <v>successful</v>
          </cell>
          <cell r="G2510" t="str">
            <v>US</v>
          </cell>
          <cell r="H2510" t="str">
            <v>USD</v>
          </cell>
          <cell r="I2510">
            <v>1344358860</v>
          </cell>
          <cell r="J2510">
            <v>1343682681</v>
          </cell>
          <cell r="K2510" t="b">
            <v>0</v>
          </cell>
          <cell r="L2510">
            <v>19</v>
          </cell>
          <cell r="M2510" t="b">
            <v>1</v>
          </cell>
          <cell r="N2510" t="str">
            <v>music/rock</v>
          </cell>
          <cell r="O2510">
            <v>156</v>
          </cell>
          <cell r="P2510">
            <v>28.68</v>
          </cell>
        </row>
        <row r="2511">
          <cell r="B2511" t="str">
            <v>Winter Tour</v>
          </cell>
          <cell r="C2511" t="str">
            <v>We are touring the Southeast in support of our new EP</v>
          </cell>
          <cell r="D2511">
            <v>400</v>
          </cell>
          <cell r="E2511">
            <v>435</v>
          </cell>
          <cell r="F2511" t="str">
            <v>successful</v>
          </cell>
          <cell r="G2511" t="str">
            <v>US</v>
          </cell>
          <cell r="H2511" t="str">
            <v>USD</v>
          </cell>
          <cell r="I2511">
            <v>1387601040</v>
          </cell>
          <cell r="J2511">
            <v>1386806254</v>
          </cell>
          <cell r="K2511" t="b">
            <v>0</v>
          </cell>
          <cell r="L2511">
            <v>14</v>
          </cell>
          <cell r="M2511" t="b">
            <v>1</v>
          </cell>
          <cell r="N2511" t="str">
            <v>music/rock</v>
          </cell>
          <cell r="O2511">
            <v>109</v>
          </cell>
          <cell r="P2511">
            <v>31.07</v>
          </cell>
        </row>
        <row r="2512">
          <cell r="B2512" t="str">
            <v>Wyatt Lowe &amp; the Ottomatics Summer 2014 Tour!</v>
          </cell>
          <cell r="C2512" t="str">
            <v>Wyatt Lowe &amp; the Ottomatics will be hitting the road this June on a North and Southwest Summer 2014 tour!</v>
          </cell>
          <cell r="D2512">
            <v>2000</v>
          </cell>
          <cell r="E2512">
            <v>2681</v>
          </cell>
          <cell r="F2512" t="str">
            <v>successful</v>
          </cell>
          <cell r="G2512" t="str">
            <v>US</v>
          </cell>
          <cell r="H2512" t="str">
            <v>USD</v>
          </cell>
          <cell r="I2512">
            <v>1402290000</v>
          </cell>
          <cell r="J2512">
            <v>1399666342</v>
          </cell>
          <cell r="K2512" t="b">
            <v>0</v>
          </cell>
          <cell r="L2512">
            <v>38</v>
          </cell>
          <cell r="M2512" t="b">
            <v>1</v>
          </cell>
          <cell r="N2512" t="str">
            <v>music/rock</v>
          </cell>
          <cell r="O2512">
            <v>134</v>
          </cell>
          <cell r="P2512">
            <v>70.55</v>
          </cell>
        </row>
        <row r="2513">
          <cell r="B2513" t="str">
            <v>"Grey Sky Blues" - Help make Bizness Suit's new album!</v>
          </cell>
          <cell r="C2513" t="str">
            <v>Bizness Suit - NEW ALBUM - We're going to LA to record the best rock album ever - bluesy funky Rock n Roll with soul</v>
          </cell>
          <cell r="D2513">
            <v>17482</v>
          </cell>
          <cell r="E2513">
            <v>17482</v>
          </cell>
          <cell r="F2513" t="str">
            <v>successful</v>
          </cell>
          <cell r="G2513" t="str">
            <v>US</v>
          </cell>
          <cell r="H2513" t="str">
            <v>USD</v>
          </cell>
          <cell r="I2513">
            <v>1430712060</v>
          </cell>
          <cell r="J2513">
            <v>1427753265</v>
          </cell>
          <cell r="K2513" t="b">
            <v>0</v>
          </cell>
          <cell r="L2513">
            <v>78</v>
          </cell>
          <cell r="M2513" t="b">
            <v>1</v>
          </cell>
          <cell r="N2513" t="str">
            <v>music/rock</v>
          </cell>
          <cell r="O2513">
            <v>100</v>
          </cell>
          <cell r="P2513">
            <v>224.13</v>
          </cell>
        </row>
        <row r="2514">
          <cell r="B2514" t="str">
            <v>Soul Easy - Making music for our friends.</v>
          </cell>
          <cell r="C2514" t="str">
            <v>Soul Easy recording our first full length CD.  Inspired by lots of friends and lots of good times.</v>
          </cell>
          <cell r="D2514">
            <v>3000</v>
          </cell>
          <cell r="E2514">
            <v>3575</v>
          </cell>
          <cell r="F2514" t="str">
            <v>successful</v>
          </cell>
          <cell r="G2514" t="str">
            <v>US</v>
          </cell>
          <cell r="H2514" t="str">
            <v>USD</v>
          </cell>
          <cell r="I2514">
            <v>1349477050</v>
          </cell>
          <cell r="J2514">
            <v>1346885050</v>
          </cell>
          <cell r="K2514" t="b">
            <v>0</v>
          </cell>
          <cell r="L2514">
            <v>69</v>
          </cell>
          <cell r="M2514" t="b">
            <v>1</v>
          </cell>
          <cell r="N2514" t="str">
            <v>music/rock</v>
          </cell>
          <cell r="O2514">
            <v>119</v>
          </cell>
          <cell r="P2514">
            <v>51.81</v>
          </cell>
        </row>
        <row r="2515">
          <cell r="B2515" t="str">
            <v>Debut Album</v>
          </cell>
          <cell r="C2515" t="str">
            <v>Eyes For Fire is finally ready to release their Debut Album but we need YOU to help us put the final touches on it.</v>
          </cell>
          <cell r="D2515">
            <v>800</v>
          </cell>
          <cell r="E2515">
            <v>1436</v>
          </cell>
          <cell r="F2515" t="str">
            <v>successful</v>
          </cell>
          <cell r="G2515" t="str">
            <v>US</v>
          </cell>
          <cell r="H2515" t="str">
            <v>USD</v>
          </cell>
          <cell r="I2515">
            <v>1427062852</v>
          </cell>
          <cell r="J2515">
            <v>1424474452</v>
          </cell>
          <cell r="K2515" t="b">
            <v>0</v>
          </cell>
          <cell r="L2515">
            <v>33</v>
          </cell>
          <cell r="M2515" t="b">
            <v>1</v>
          </cell>
          <cell r="N2515" t="str">
            <v>music/rock</v>
          </cell>
          <cell r="O2515">
            <v>180</v>
          </cell>
          <cell r="P2515">
            <v>43.52</v>
          </cell>
        </row>
        <row r="2516">
          <cell r="B2516" t="str">
            <v>Hi Ho Silver Oh - The West Coast Tour</v>
          </cell>
          <cell r="C2516" t="str">
            <v>Hi Ho Silver Oh is going on a West Coast tour! We'll be starting in Santa Barbara, and spreading our tunes all the way to Seattle and back.</v>
          </cell>
          <cell r="D2516">
            <v>1600</v>
          </cell>
          <cell r="E2516">
            <v>2150.1</v>
          </cell>
          <cell r="F2516" t="str">
            <v>successful</v>
          </cell>
          <cell r="G2516" t="str">
            <v>US</v>
          </cell>
          <cell r="H2516" t="str">
            <v>USD</v>
          </cell>
          <cell r="I2516">
            <v>1271573940</v>
          </cell>
          <cell r="J2516">
            <v>1268459318</v>
          </cell>
          <cell r="K2516" t="b">
            <v>0</v>
          </cell>
          <cell r="L2516">
            <v>54</v>
          </cell>
          <cell r="M2516" t="b">
            <v>1</v>
          </cell>
          <cell r="N2516" t="str">
            <v>music/rock</v>
          </cell>
          <cell r="O2516">
            <v>134</v>
          </cell>
          <cell r="P2516">
            <v>39.82</v>
          </cell>
        </row>
        <row r="2517">
          <cell r="B2517" t="str">
            <v>KILL FREEMAN</v>
          </cell>
          <cell r="C2517" t="str">
            <v>Kickstarting Kill Freeman independently. Help fund the New Record, Video and Live Shows.</v>
          </cell>
          <cell r="D2517">
            <v>12500</v>
          </cell>
          <cell r="E2517">
            <v>12554</v>
          </cell>
          <cell r="F2517" t="str">
            <v>successful</v>
          </cell>
          <cell r="G2517" t="str">
            <v>US</v>
          </cell>
          <cell r="H2517" t="str">
            <v>USD</v>
          </cell>
          <cell r="I2517">
            <v>1351495284</v>
          </cell>
          <cell r="J2517">
            <v>1349335284</v>
          </cell>
          <cell r="K2517" t="b">
            <v>0</v>
          </cell>
          <cell r="L2517">
            <v>99</v>
          </cell>
          <cell r="M2517" t="b">
            <v>1</v>
          </cell>
          <cell r="N2517" t="str">
            <v>music/rock</v>
          </cell>
          <cell r="O2517">
            <v>100</v>
          </cell>
          <cell r="P2517">
            <v>126.81</v>
          </cell>
        </row>
        <row r="2518">
          <cell r="B2518" t="str">
            <v>Protect The Dream Debut Album</v>
          </cell>
          <cell r="C2518" t="str">
            <v>Protect The Dream is preparing to record their debut album 8 years in the making. Lets make it happen Kickstarter!</v>
          </cell>
          <cell r="D2518">
            <v>5500</v>
          </cell>
          <cell r="E2518">
            <v>5580</v>
          </cell>
          <cell r="F2518" t="str">
            <v>successful</v>
          </cell>
          <cell r="G2518" t="str">
            <v>US</v>
          </cell>
          <cell r="H2518" t="str">
            <v>USD</v>
          </cell>
          <cell r="I2518">
            <v>1332719730</v>
          </cell>
          <cell r="J2518">
            <v>1330908930</v>
          </cell>
          <cell r="K2518" t="b">
            <v>0</v>
          </cell>
          <cell r="L2518">
            <v>49</v>
          </cell>
          <cell r="M2518" t="b">
            <v>1</v>
          </cell>
          <cell r="N2518" t="str">
            <v>music/rock</v>
          </cell>
          <cell r="O2518">
            <v>101</v>
          </cell>
          <cell r="P2518">
            <v>113.88</v>
          </cell>
        </row>
        <row r="2519">
          <cell r="B2519" t="str">
            <v>Losing Wings EP Release &amp; Our First Tour</v>
          </cell>
          <cell r="C2519" t="str">
            <v>We want to release our Losing Wings EP on a week-long tour of California's music scene!  We've got the EP made, we just need gas money!</v>
          </cell>
          <cell r="D2519">
            <v>300</v>
          </cell>
          <cell r="E2519">
            <v>310</v>
          </cell>
          <cell r="F2519" t="str">
            <v>successful</v>
          </cell>
          <cell r="G2519" t="str">
            <v>US</v>
          </cell>
          <cell r="H2519" t="str">
            <v>USD</v>
          </cell>
          <cell r="I2519">
            <v>1329248940</v>
          </cell>
          <cell r="J2519">
            <v>1326972107</v>
          </cell>
          <cell r="K2519" t="b">
            <v>0</v>
          </cell>
          <cell r="L2519">
            <v>11</v>
          </cell>
          <cell r="M2519" t="b">
            <v>1</v>
          </cell>
          <cell r="N2519" t="str">
            <v>music/rock</v>
          </cell>
          <cell r="O2519">
            <v>103</v>
          </cell>
          <cell r="P2519">
            <v>28.18</v>
          </cell>
        </row>
        <row r="2520">
          <cell r="B2520" t="str">
            <v>It's Now or Never for the Icarus Witch Project!</v>
          </cell>
          <cell r="C2520" t="str">
            <v>Our new CD comes out July 3. We have self-financed the project with money from our shows but now need additional funding for video.</v>
          </cell>
          <cell r="D2520">
            <v>1300</v>
          </cell>
          <cell r="E2520">
            <v>1391</v>
          </cell>
          <cell r="F2520" t="str">
            <v>successful</v>
          </cell>
          <cell r="G2520" t="str">
            <v>US</v>
          </cell>
          <cell r="H2520" t="str">
            <v>USD</v>
          </cell>
          <cell r="I2520">
            <v>1340641440</v>
          </cell>
          <cell r="J2520">
            <v>1339549982</v>
          </cell>
          <cell r="K2520" t="b">
            <v>0</v>
          </cell>
          <cell r="L2520">
            <v>38</v>
          </cell>
          <cell r="M2520" t="b">
            <v>1</v>
          </cell>
          <cell r="N2520" t="str">
            <v>music/rock</v>
          </cell>
          <cell r="O2520">
            <v>107</v>
          </cell>
          <cell r="P2520">
            <v>36.61</v>
          </cell>
        </row>
        <row r="2521">
          <cell r="B2521" t="str">
            <v>Monk</v>
          </cell>
          <cell r="C2521" t="str">
            <v>We are a band from South East London- each member is19 years OA. We have been together for two years. Taking pride in making good music</v>
          </cell>
          <cell r="D2521">
            <v>500</v>
          </cell>
          <cell r="E2521">
            <v>520</v>
          </cell>
          <cell r="F2521" t="str">
            <v>successful</v>
          </cell>
          <cell r="G2521" t="str">
            <v>GB</v>
          </cell>
          <cell r="H2521" t="str">
            <v>GBP</v>
          </cell>
          <cell r="I2521">
            <v>1468437240</v>
          </cell>
          <cell r="J2521">
            <v>1463253240</v>
          </cell>
          <cell r="K2521" t="b">
            <v>0</v>
          </cell>
          <cell r="L2521">
            <v>16</v>
          </cell>
          <cell r="M2521" t="b">
            <v>1</v>
          </cell>
          <cell r="N2521" t="str">
            <v>music/rock</v>
          </cell>
          <cell r="O2521">
            <v>104</v>
          </cell>
          <cell r="P2521">
            <v>32.5</v>
          </cell>
        </row>
        <row r="2522">
          <cell r="B2522" t="str">
            <v>Dark Disco Club's new album</v>
          </cell>
          <cell r="C2522" t="str">
            <v>We're making a high energy, fist pumpin', pelvis-thrusting new Rock n Roll album and we'd love for you to be a part of it.</v>
          </cell>
          <cell r="D2522">
            <v>1800</v>
          </cell>
          <cell r="E2522">
            <v>1941</v>
          </cell>
          <cell r="F2522" t="str">
            <v>successful</v>
          </cell>
          <cell r="G2522" t="str">
            <v>US</v>
          </cell>
          <cell r="H2522" t="str">
            <v>USD</v>
          </cell>
          <cell r="I2522">
            <v>1363952225</v>
          </cell>
          <cell r="J2522">
            <v>1361363825</v>
          </cell>
          <cell r="K2522" t="b">
            <v>0</v>
          </cell>
          <cell r="L2522">
            <v>32</v>
          </cell>
          <cell r="M2522" t="b">
            <v>1</v>
          </cell>
          <cell r="N2522" t="str">
            <v>music/rock</v>
          </cell>
          <cell r="O2522">
            <v>108</v>
          </cell>
          <cell r="P2522">
            <v>60.66</v>
          </cell>
        </row>
        <row r="2523">
          <cell r="B2523" t="str">
            <v>Let The 7Horse Run!</v>
          </cell>
          <cell r="C2523" t="str">
            <v>7Horse is a new band with a self-funded album and a show they want to rock in your town!</v>
          </cell>
          <cell r="D2523">
            <v>1500</v>
          </cell>
          <cell r="E2523">
            <v>3500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1335540694</v>
          </cell>
          <cell r="J2523">
            <v>1332948694</v>
          </cell>
          <cell r="K2523" t="b">
            <v>0</v>
          </cell>
          <cell r="L2523">
            <v>20</v>
          </cell>
          <cell r="M2523" t="b">
            <v>1</v>
          </cell>
          <cell r="N2523" t="str">
            <v>music/rock</v>
          </cell>
          <cell r="O2523">
            <v>233</v>
          </cell>
          <cell r="P2523">
            <v>175</v>
          </cell>
        </row>
        <row r="2524">
          <cell r="B2524" t="str">
            <v>OMG! You Can Help Hello Kelly Make Their New Record!</v>
          </cell>
          <cell r="C2524" t="str">
            <v>Being in a band can make you feel like clowns, but we've got the best fans so we're not too worried. You are the new record labels!!</v>
          </cell>
          <cell r="D2524">
            <v>15000</v>
          </cell>
          <cell r="E2524">
            <v>15091.06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1327133580</v>
          </cell>
          <cell r="J2524">
            <v>1321978335</v>
          </cell>
          <cell r="K2524" t="b">
            <v>0</v>
          </cell>
          <cell r="L2524">
            <v>154</v>
          </cell>
          <cell r="M2524" t="b">
            <v>1</v>
          </cell>
          <cell r="N2524" t="str">
            <v>music/rock</v>
          </cell>
          <cell r="O2524">
            <v>101</v>
          </cell>
          <cell r="P2524">
            <v>97.99</v>
          </cell>
        </row>
        <row r="2525">
          <cell r="B2525" t="str">
            <v>Ragman Rolls</v>
          </cell>
          <cell r="C2525" t="str">
            <v>This is an American rock album.</v>
          </cell>
          <cell r="D2525">
            <v>6000</v>
          </cell>
          <cell r="E2525">
            <v>6100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1397941475</v>
          </cell>
          <cell r="J2525">
            <v>1395349475</v>
          </cell>
          <cell r="K2525" t="b">
            <v>0</v>
          </cell>
          <cell r="L2525">
            <v>41</v>
          </cell>
          <cell r="M2525" t="b">
            <v>1</v>
          </cell>
          <cell r="N2525" t="str">
            <v>music/rock</v>
          </cell>
          <cell r="O2525">
            <v>102</v>
          </cell>
          <cell r="P2525">
            <v>148.78</v>
          </cell>
        </row>
        <row r="2526">
          <cell r="B2526" t="str">
            <v>VANS Warped Tour or BUST!</v>
          </cell>
          <cell r="C2526" t="str">
            <v>We were selected out of 4,000 bands to play on VANS Warped Tour! Amazing opportunity, but touring costs $$$!  We REALLY need your help!</v>
          </cell>
          <cell r="D2526">
            <v>5500</v>
          </cell>
          <cell r="E2526">
            <v>7206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1372651140</v>
          </cell>
          <cell r="J2526">
            <v>1369770292</v>
          </cell>
          <cell r="K2526" t="b">
            <v>0</v>
          </cell>
          <cell r="L2526">
            <v>75</v>
          </cell>
          <cell r="M2526" t="b">
            <v>1</v>
          </cell>
          <cell r="N2526" t="str">
            <v>music/rock</v>
          </cell>
          <cell r="O2526">
            <v>131</v>
          </cell>
          <cell r="P2526">
            <v>96.08</v>
          </cell>
        </row>
        <row r="2527">
          <cell r="B2527" t="str">
            <v>Samuel B. Lupowitz &amp; The Ego Band - first album release</v>
          </cell>
          <cell r="C2527" t="str">
            <v>Help composer and musician Samuel B. Lupowitz release his first solo piano rock effort featuring the hard-grooving Ego Band.</v>
          </cell>
          <cell r="D2527">
            <v>2000</v>
          </cell>
          <cell r="E2527">
            <v>2345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1337396400</v>
          </cell>
          <cell r="J2527">
            <v>1333709958</v>
          </cell>
          <cell r="K2527" t="b">
            <v>0</v>
          </cell>
          <cell r="L2527">
            <v>40</v>
          </cell>
          <cell r="M2527" t="b">
            <v>1</v>
          </cell>
          <cell r="N2527" t="str">
            <v>music/rock</v>
          </cell>
          <cell r="O2527">
            <v>117</v>
          </cell>
          <cell r="P2527">
            <v>58.63</v>
          </cell>
        </row>
        <row r="2528">
          <cell r="B2528" t="str">
            <v>DESMADRE Full Album + Press Kit</v>
          </cell>
          <cell r="C2528" t="str">
            <v>An album you can bring home to mom.</v>
          </cell>
          <cell r="D2528">
            <v>5000</v>
          </cell>
          <cell r="E2528">
            <v>5046.5200000000004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1381108918</v>
          </cell>
          <cell r="J2528">
            <v>1378516918</v>
          </cell>
          <cell r="K2528" t="b">
            <v>0</v>
          </cell>
          <cell r="L2528">
            <v>46</v>
          </cell>
          <cell r="M2528" t="b">
            <v>1</v>
          </cell>
          <cell r="N2528" t="str">
            <v>music/rock</v>
          </cell>
          <cell r="O2528">
            <v>101</v>
          </cell>
          <cell r="P2528">
            <v>109.71</v>
          </cell>
        </row>
        <row r="2529">
          <cell r="B2529" t="str">
            <v>Take 147 - Nothin' to Lose CD Project</v>
          </cell>
          <cell r="C2529" t="str">
            <v>Take 147 is currently in the process of recording the debut album called, "Nothin' to Lose".</v>
          </cell>
          <cell r="D2529">
            <v>2500</v>
          </cell>
          <cell r="E2529">
            <v>3045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1398988662</v>
          </cell>
          <cell r="J2529">
            <v>1396396662</v>
          </cell>
          <cell r="K2529" t="b">
            <v>0</v>
          </cell>
          <cell r="L2529">
            <v>62</v>
          </cell>
          <cell r="M2529" t="b">
            <v>1</v>
          </cell>
          <cell r="N2529" t="str">
            <v>music/rock</v>
          </cell>
          <cell r="O2529">
            <v>122</v>
          </cell>
          <cell r="P2529">
            <v>49.11</v>
          </cell>
        </row>
        <row r="2530">
          <cell r="B2530" t="str">
            <v>Be a part of The Paper Melody's next chapter: EP and Videos</v>
          </cell>
          <cell r="C2530" t="str">
            <v>The Paper Melody wants YOU to be a part of the next chapter! Be a part of the process of our brand new EP and Music Videos!</v>
          </cell>
          <cell r="D2530">
            <v>2000</v>
          </cell>
          <cell r="E2530">
            <v>2908</v>
          </cell>
          <cell r="F2530" t="str">
            <v>successful</v>
          </cell>
          <cell r="G2530" t="str">
            <v>US</v>
          </cell>
          <cell r="H2530" t="str">
            <v>USD</v>
          </cell>
          <cell r="I2530">
            <v>1326835985</v>
          </cell>
          <cell r="J2530">
            <v>1324243985</v>
          </cell>
          <cell r="K2530" t="b">
            <v>0</v>
          </cell>
          <cell r="L2530">
            <v>61</v>
          </cell>
          <cell r="M2530" t="b">
            <v>1</v>
          </cell>
          <cell r="N2530" t="str">
            <v>music/rock</v>
          </cell>
          <cell r="O2530">
            <v>145</v>
          </cell>
          <cell r="P2530">
            <v>47.67</v>
          </cell>
        </row>
        <row r="2531">
          <cell r="B2531" t="str">
            <v>The Waffle Stompers - We'll Never Die</v>
          </cell>
          <cell r="C2531" t="str">
            <v>The Waffle Stompers need your support to keep doing what we love--go on tour, make music and music videos.</v>
          </cell>
          <cell r="D2531">
            <v>5000</v>
          </cell>
          <cell r="E2531">
            <v>5830.83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1348337956</v>
          </cell>
          <cell r="J2531">
            <v>1345745956</v>
          </cell>
          <cell r="K2531" t="b">
            <v>0</v>
          </cell>
          <cell r="L2531">
            <v>96</v>
          </cell>
          <cell r="M2531" t="b">
            <v>1</v>
          </cell>
          <cell r="N2531" t="str">
            <v>music/rock</v>
          </cell>
          <cell r="O2531">
            <v>117</v>
          </cell>
          <cell r="P2531">
            <v>60.74</v>
          </cell>
        </row>
        <row r="2532">
          <cell r="B2532" t="str">
            <v>Theatrum Mundi releasing debut album "Eyes of the Realm."</v>
          </cell>
          <cell r="C2532" t="str">
            <v>THEATRUM MUNDI releases DEBUT ALBUM! Pre-order "The Eyes of the Realm" and help make it happen!</v>
          </cell>
          <cell r="D2532">
            <v>2000</v>
          </cell>
          <cell r="E2532">
            <v>2076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1366664400</v>
          </cell>
          <cell r="J2532">
            <v>1363981723</v>
          </cell>
          <cell r="K2532" t="b">
            <v>1</v>
          </cell>
          <cell r="L2532">
            <v>45</v>
          </cell>
          <cell r="M2532" t="b">
            <v>1</v>
          </cell>
          <cell r="N2532" t="str">
            <v>music/rock</v>
          </cell>
          <cell r="O2532">
            <v>104</v>
          </cell>
          <cell r="P2532">
            <v>46.13</v>
          </cell>
        </row>
        <row r="2533">
          <cell r="B2533" t="str">
            <v>Help Smokey Folk Create Our First Album &amp; Music Video</v>
          </cell>
          <cell r="C2533" t="str">
            <v>Smokey Folk is a folk rock band with a vaudeville twist! We have 18 original songs and want to record an album. Help us out!</v>
          </cell>
          <cell r="D2533">
            <v>2000</v>
          </cell>
          <cell r="E2533">
            <v>2405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1402755834</v>
          </cell>
          <cell r="J2533">
            <v>1400163834</v>
          </cell>
          <cell r="K2533" t="b">
            <v>1</v>
          </cell>
          <cell r="L2533">
            <v>17</v>
          </cell>
          <cell r="M2533" t="b">
            <v>1</v>
          </cell>
          <cell r="N2533" t="str">
            <v>music/rock</v>
          </cell>
          <cell r="O2533">
            <v>120</v>
          </cell>
          <cell r="P2533">
            <v>141.47</v>
          </cell>
        </row>
        <row r="2534">
          <cell r="B2534" t="str">
            <v>Candy Warpop "Smilef**ker" Music Video</v>
          </cell>
          <cell r="C2534" t="str">
            <v>Candy Warpop, Las Vegas' female-fronted alt-punk rock monster, is raising money to fund the production of their first music video.</v>
          </cell>
          <cell r="D2534">
            <v>2000</v>
          </cell>
          <cell r="E2534">
            <v>2340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1323136949</v>
          </cell>
          <cell r="J2534">
            <v>1319245349</v>
          </cell>
          <cell r="K2534" t="b">
            <v>1</v>
          </cell>
          <cell r="L2534">
            <v>31</v>
          </cell>
          <cell r="M2534" t="b">
            <v>1</v>
          </cell>
          <cell r="N2534" t="str">
            <v>music/rock</v>
          </cell>
          <cell r="O2534">
            <v>117</v>
          </cell>
          <cell r="P2534">
            <v>75.48</v>
          </cell>
        </row>
        <row r="2535">
          <cell r="B2535" t="str">
            <v>BRAIN DEAD to record debut EP with SLAYER producer!</v>
          </cell>
          <cell r="C2535" t="str">
            <v>BRAIN DEAD is going to record their debut EP and they need your help, Bozos!</v>
          </cell>
          <cell r="D2535">
            <v>3500</v>
          </cell>
          <cell r="E2535">
            <v>4275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1367823655</v>
          </cell>
          <cell r="J2535">
            <v>1365231655</v>
          </cell>
          <cell r="K2535" t="b">
            <v>1</v>
          </cell>
          <cell r="L2535">
            <v>50</v>
          </cell>
          <cell r="M2535" t="b">
            <v>1</v>
          </cell>
          <cell r="N2535" t="str">
            <v>music/rock</v>
          </cell>
          <cell r="O2535">
            <v>122</v>
          </cell>
          <cell r="P2535">
            <v>85.5</v>
          </cell>
        </row>
        <row r="2536">
          <cell r="B2536" t="str">
            <v>The Vandies // Full length album!</v>
          </cell>
          <cell r="C2536" t="str">
            <v>The Vandies make pop rock in glorious Portland, Oregon. Help us fund our first full length album!</v>
          </cell>
          <cell r="D2536">
            <v>2500</v>
          </cell>
          <cell r="E2536">
            <v>3791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1402642740</v>
          </cell>
          <cell r="J2536">
            <v>1399563953</v>
          </cell>
          <cell r="K2536" t="b">
            <v>1</v>
          </cell>
          <cell r="L2536">
            <v>59</v>
          </cell>
          <cell r="M2536" t="b">
            <v>1</v>
          </cell>
          <cell r="N2536" t="str">
            <v>music/rock</v>
          </cell>
          <cell r="O2536">
            <v>152</v>
          </cell>
          <cell r="P2536">
            <v>64.25</v>
          </cell>
        </row>
        <row r="2537">
          <cell r="B2537" t="str">
            <v>Matt Stansberry &amp; The Romance - Debut EP</v>
          </cell>
          <cell r="C2537" t="str">
            <v>"Let's Brighten It Up" will be a seven song EP of originals heavily inspired by music from the 50s and 60s</v>
          </cell>
          <cell r="D2537">
            <v>5000</v>
          </cell>
          <cell r="E2537">
            <v>5222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1341683211</v>
          </cell>
          <cell r="J2537">
            <v>1339091211</v>
          </cell>
          <cell r="K2537" t="b">
            <v>1</v>
          </cell>
          <cell r="L2537">
            <v>81</v>
          </cell>
          <cell r="M2537" t="b">
            <v>1</v>
          </cell>
          <cell r="N2537" t="str">
            <v>music/rock</v>
          </cell>
          <cell r="O2537">
            <v>104</v>
          </cell>
          <cell r="P2537">
            <v>64.47</v>
          </cell>
        </row>
        <row r="2538">
          <cell r="B2538" t="str">
            <v>Willy Porter - Human Kindness</v>
          </cell>
          <cell r="C2538" t="str">
            <v>My new disc Human Kindness is some of the strongest &amp; most ambitious music Iâ€™ve made. Join me in giving it a solid push into the world.</v>
          </cell>
          <cell r="D2538">
            <v>30000</v>
          </cell>
          <cell r="E2538">
            <v>60046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1410017131</v>
          </cell>
          <cell r="J2538">
            <v>1406129131</v>
          </cell>
          <cell r="K2538" t="b">
            <v>1</v>
          </cell>
          <cell r="L2538">
            <v>508</v>
          </cell>
          <cell r="M2538" t="b">
            <v>1</v>
          </cell>
          <cell r="N2538" t="str">
            <v>music/rock</v>
          </cell>
          <cell r="O2538">
            <v>200</v>
          </cell>
          <cell r="P2538">
            <v>118.2</v>
          </cell>
        </row>
        <row r="2539">
          <cell r="B2539" t="str">
            <v>Jack Oblivian Harlan t Bobo Limes european tour</v>
          </cell>
          <cell r="C2539" t="str">
            <v>A tour of europe with 3 memphis artist, Jack Oblivian, Harlan T Bobo and Shawn Cripps.</v>
          </cell>
          <cell r="D2539">
            <v>6000</v>
          </cell>
          <cell r="E2539">
            <v>6108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1316979167</v>
          </cell>
          <cell r="J2539">
            <v>1311795167</v>
          </cell>
          <cell r="K2539" t="b">
            <v>1</v>
          </cell>
          <cell r="L2539">
            <v>74</v>
          </cell>
          <cell r="M2539" t="b">
            <v>1</v>
          </cell>
          <cell r="N2539" t="str">
            <v>music/rock</v>
          </cell>
          <cell r="O2539">
            <v>102</v>
          </cell>
          <cell r="P2539">
            <v>82.54</v>
          </cell>
        </row>
        <row r="2540">
          <cell r="B2540" t="str">
            <v>Remaster and Re-release "Reality vs the Optimist" on vinyl.</v>
          </cell>
          <cell r="C2540" t="str">
            <v>Our hope is to re-release this 2007 Kiss Kiss cult classic "Reality vs the Optimist" on vinyl as was always our intention.</v>
          </cell>
          <cell r="D2540">
            <v>3500</v>
          </cell>
          <cell r="E2540">
            <v>4818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1382658169</v>
          </cell>
          <cell r="J2540">
            <v>1380238969</v>
          </cell>
          <cell r="K2540" t="b">
            <v>1</v>
          </cell>
          <cell r="L2540">
            <v>141</v>
          </cell>
          <cell r="M2540" t="b">
            <v>1</v>
          </cell>
          <cell r="N2540" t="str">
            <v>music/rock</v>
          </cell>
          <cell r="O2540">
            <v>138</v>
          </cell>
          <cell r="P2540">
            <v>34.17</v>
          </cell>
        </row>
        <row r="2541">
          <cell r="B2541" t="str">
            <v>Suburban Legends: New Album</v>
          </cell>
          <cell r="C2541" t="str">
            <v>Suburban Legends are working on the most important album EVER, but they are in need of your help and about 10 bucks... probably more!</v>
          </cell>
          <cell r="D2541">
            <v>10</v>
          </cell>
          <cell r="E2541">
            <v>30383.32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1409770107</v>
          </cell>
          <cell r="J2541">
            <v>1407178107</v>
          </cell>
          <cell r="K2541" t="b">
            <v>1</v>
          </cell>
          <cell r="L2541">
            <v>711</v>
          </cell>
          <cell r="M2541" t="b">
            <v>1</v>
          </cell>
          <cell r="N2541" t="str">
            <v>music/rock</v>
          </cell>
          <cell r="O2541">
            <v>303833</v>
          </cell>
          <cell r="P2541">
            <v>42.73</v>
          </cell>
        </row>
        <row r="2542">
          <cell r="B2542" t="str">
            <v>Album4</v>
          </cell>
          <cell r="C2542" t="str">
            <v>Fresh off the heels of, "Let the Waves Come in Threes," (#6 National Folk Chart) we're making a new record. Huge thanks for your help!</v>
          </cell>
          <cell r="D2542">
            <v>6700</v>
          </cell>
          <cell r="E2542">
            <v>13323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1293857940</v>
          </cell>
          <cell r="J2542">
            <v>1288968886</v>
          </cell>
          <cell r="K2542" t="b">
            <v>1</v>
          </cell>
          <cell r="L2542">
            <v>141</v>
          </cell>
          <cell r="M2542" t="b">
            <v>1</v>
          </cell>
          <cell r="N2542" t="str">
            <v>music/rock</v>
          </cell>
          <cell r="O2542">
            <v>199</v>
          </cell>
          <cell r="P2542">
            <v>94.49</v>
          </cell>
        </row>
        <row r="2543">
          <cell r="B2543" t="str">
            <v>The Space Bards Present Their First Album, "Neon Milk"!</v>
          </cell>
          <cell r="C2543" t="str">
            <v>Let the Space Bards abduct you on a quirky musical journey about two aliens struggling to fit in on planet Earth.</v>
          </cell>
          <cell r="D2543">
            <v>3000</v>
          </cell>
          <cell r="E2543">
            <v>6071</v>
          </cell>
          <cell r="F2543" t="str">
            <v>successful</v>
          </cell>
          <cell r="G2543" t="str">
            <v>US</v>
          </cell>
          <cell r="H2543" t="str">
            <v>USD</v>
          </cell>
          <cell r="I2543">
            <v>1385932652</v>
          </cell>
          <cell r="J2543">
            <v>1383337052</v>
          </cell>
          <cell r="K2543" t="b">
            <v>1</v>
          </cell>
          <cell r="L2543">
            <v>109</v>
          </cell>
          <cell r="M2543" t="b">
            <v>1</v>
          </cell>
          <cell r="N2543" t="str">
            <v>music/rock</v>
          </cell>
          <cell r="O2543">
            <v>202</v>
          </cell>
          <cell r="P2543">
            <v>55.7</v>
          </cell>
        </row>
        <row r="2544">
          <cell r="B2544" t="str">
            <v>DylanCarlson Wonders from the House of Albion lp/cd/dvd/book</v>
          </cell>
          <cell r="C2544" t="str">
            <v>Dylan Carlson of earth,major solo project lp/cd/dvd/book "Falling with a Thousand Stars and Other Wonders from the House of Albion"</v>
          </cell>
          <cell r="D2544">
            <v>30000</v>
          </cell>
          <cell r="E2544">
            <v>35389.129999999997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1329084231</v>
          </cell>
          <cell r="J2544">
            <v>1326492231</v>
          </cell>
          <cell r="K2544" t="b">
            <v>1</v>
          </cell>
          <cell r="L2544">
            <v>361</v>
          </cell>
          <cell r="M2544" t="b">
            <v>1</v>
          </cell>
          <cell r="N2544" t="str">
            <v>music/rock</v>
          </cell>
          <cell r="O2544">
            <v>118</v>
          </cell>
          <cell r="P2544">
            <v>98.03</v>
          </cell>
        </row>
        <row r="2545">
          <cell r="B2545" t="str">
            <v>Three Lobed Recordings 10th ann 4xLP set (Sonic Youth, SCG+)</v>
          </cell>
          <cell r="C2545" t="str">
            <v>Three Lobed, a boutique psychedelic label focused on small run releases, is celebrating its 10th anniversary with a lush 4xLP set.</v>
          </cell>
          <cell r="D2545">
            <v>5500</v>
          </cell>
          <cell r="E2545">
            <v>16210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1301792590</v>
          </cell>
          <cell r="J2545">
            <v>1297562590</v>
          </cell>
          <cell r="K2545" t="b">
            <v>1</v>
          </cell>
          <cell r="L2545">
            <v>176</v>
          </cell>
          <cell r="M2545" t="b">
            <v>1</v>
          </cell>
          <cell r="N2545" t="str">
            <v>music/rock</v>
          </cell>
          <cell r="O2545">
            <v>295</v>
          </cell>
          <cell r="P2545">
            <v>92.1</v>
          </cell>
        </row>
        <row r="2546">
          <cell r="B2546" t="str">
            <v>Mustard Plug New Record!</v>
          </cell>
          <cell r="C2546" t="str">
            <v>Mustard Plug needs help funding their new record.  Please help the Grand Rapids, MI band put out their 7th record!</v>
          </cell>
          <cell r="D2546">
            <v>12000</v>
          </cell>
          <cell r="E2546">
            <v>25577.56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1377960012</v>
          </cell>
          <cell r="J2546">
            <v>1375368012</v>
          </cell>
          <cell r="K2546" t="b">
            <v>1</v>
          </cell>
          <cell r="L2546">
            <v>670</v>
          </cell>
          <cell r="M2546" t="b">
            <v>1</v>
          </cell>
          <cell r="N2546" t="str">
            <v>music/rock</v>
          </cell>
          <cell r="O2546">
            <v>213</v>
          </cell>
          <cell r="P2546">
            <v>38.18</v>
          </cell>
        </row>
        <row r="2547">
          <cell r="B2547" t="str">
            <v>Help Falling From One complete their CD!!!</v>
          </cell>
          <cell r="C2547" t="str">
            <v>Falling From One is currently in the studio recording their first CD and they need your help!</v>
          </cell>
          <cell r="D2547">
            <v>2500</v>
          </cell>
          <cell r="E2547">
            <v>2606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1402286340</v>
          </cell>
          <cell r="J2547">
            <v>1399504664</v>
          </cell>
          <cell r="K2547" t="b">
            <v>1</v>
          </cell>
          <cell r="L2547">
            <v>96</v>
          </cell>
          <cell r="M2547" t="b">
            <v>1</v>
          </cell>
          <cell r="N2547" t="str">
            <v>music/rock</v>
          </cell>
          <cell r="O2547">
            <v>104</v>
          </cell>
          <cell r="P2547">
            <v>27.15</v>
          </cell>
        </row>
        <row r="2548">
          <cell r="B2548" t="str">
            <v>Cub Country "Repeat Until Death" master and vinyl production</v>
          </cell>
          <cell r="C2548" t="str">
            <v>Cub Country is mastering our final 10 song recording and pressing it to 12" vinyl with beautiful full-color original artwork.</v>
          </cell>
          <cell r="D2548">
            <v>3300</v>
          </cell>
          <cell r="E2548">
            <v>3751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1393445620</v>
          </cell>
          <cell r="J2548">
            <v>1390853620</v>
          </cell>
          <cell r="K2548" t="b">
            <v>1</v>
          </cell>
          <cell r="L2548">
            <v>74</v>
          </cell>
          <cell r="M2548" t="b">
            <v>1</v>
          </cell>
          <cell r="N2548" t="str">
            <v>music/rock</v>
          </cell>
          <cell r="O2548">
            <v>114</v>
          </cell>
          <cell r="P2548">
            <v>50.69</v>
          </cell>
        </row>
        <row r="2549">
          <cell r="B2549" t="str">
            <v>The Puget EP's Vinyl Release</v>
          </cell>
          <cell r="C2549" t="str">
            <v>We just recorded a stellar EP and we're trying to put it out on vinyl.  Can you help these punx out?</v>
          </cell>
          <cell r="D2549">
            <v>2000</v>
          </cell>
          <cell r="E2549">
            <v>2025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1390983227</v>
          </cell>
          <cell r="J2549">
            <v>1388391227</v>
          </cell>
          <cell r="K2549" t="b">
            <v>1</v>
          </cell>
          <cell r="L2549">
            <v>52</v>
          </cell>
          <cell r="M2549" t="b">
            <v>1</v>
          </cell>
          <cell r="N2549" t="str">
            <v>music/rock</v>
          </cell>
          <cell r="O2549">
            <v>101</v>
          </cell>
          <cell r="P2549">
            <v>38.94</v>
          </cell>
        </row>
        <row r="2550">
          <cell r="B2550" t="str">
            <v>WPG Drummer Boy's band "Bold as Lions" Releases debut album!</v>
          </cell>
          <cell r="C2550" t="str">
            <v>A soon to be husband and wife bringing hope to the music industry.
You will fall in love with their sound and story.</v>
          </cell>
          <cell r="D2550">
            <v>6500</v>
          </cell>
          <cell r="E2550">
            <v>8152</v>
          </cell>
          <cell r="F2550" t="str">
            <v>successful</v>
          </cell>
          <cell r="G2550" t="str">
            <v>CA</v>
          </cell>
          <cell r="H2550" t="str">
            <v>CAD</v>
          </cell>
          <cell r="I2550">
            <v>1392574692</v>
          </cell>
          <cell r="J2550">
            <v>1389982692</v>
          </cell>
          <cell r="K2550" t="b">
            <v>1</v>
          </cell>
          <cell r="L2550">
            <v>105</v>
          </cell>
          <cell r="M2550" t="b">
            <v>1</v>
          </cell>
          <cell r="N2550" t="str">
            <v>music/rock</v>
          </cell>
          <cell r="O2550">
            <v>125</v>
          </cell>
          <cell r="P2550">
            <v>77.64</v>
          </cell>
        </row>
        <row r="2551">
          <cell r="B2551" t="str">
            <v>New Tropic Bombs EP ~ "Return to Bomber Bay"</v>
          </cell>
          <cell r="C2551" t="str">
            <v>A fresh batch of chaos from Toledo, Ohio's reggae-rockers, Tropic Bombs!</v>
          </cell>
          <cell r="D2551">
            <v>1500</v>
          </cell>
          <cell r="E2551">
            <v>1785</v>
          </cell>
          <cell r="F2551" t="str">
            <v>successful</v>
          </cell>
          <cell r="G2551" t="str">
            <v>US</v>
          </cell>
          <cell r="H2551" t="str">
            <v>USD</v>
          </cell>
          <cell r="I2551">
            <v>1396054800</v>
          </cell>
          <cell r="J2551">
            <v>1393034470</v>
          </cell>
          <cell r="K2551" t="b">
            <v>1</v>
          </cell>
          <cell r="L2551">
            <v>41</v>
          </cell>
          <cell r="M2551" t="b">
            <v>1</v>
          </cell>
          <cell r="N2551" t="str">
            <v>music/rock</v>
          </cell>
          <cell r="O2551">
            <v>119</v>
          </cell>
          <cell r="P2551">
            <v>43.54</v>
          </cell>
        </row>
        <row r="2552">
          <cell r="B2552" t="str">
            <v>Bear. is recording their first ep!</v>
          </cell>
          <cell r="C2552" t="str">
            <v>We are a four piece from Golden, CO, and have our hearts on getting into the studio this fall to get music from our heads to your ears.</v>
          </cell>
          <cell r="D2552">
            <v>650</v>
          </cell>
          <cell r="E2552">
            <v>1082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1383062083</v>
          </cell>
          <cell r="J2552">
            <v>1380556483</v>
          </cell>
          <cell r="K2552" t="b">
            <v>1</v>
          </cell>
          <cell r="L2552">
            <v>34</v>
          </cell>
          <cell r="M2552" t="b">
            <v>1</v>
          </cell>
          <cell r="N2552" t="str">
            <v>music/rock</v>
          </cell>
          <cell r="O2552">
            <v>166</v>
          </cell>
          <cell r="P2552">
            <v>31.82</v>
          </cell>
        </row>
        <row r="2553">
          <cell r="B2553" t="str">
            <v>The Five One [NEW ALBUM] RED BLUE GREEN GOLD</v>
          </cell>
          <cell r="C2553" t="str">
            <v>Our [NEW ALBUM]  is 95% complete, what we need now is the funds to be able to tour and promote it nationwide. Better Than The Beatles Not Quite Disney</v>
          </cell>
          <cell r="D2553">
            <v>3500</v>
          </cell>
          <cell r="E2553">
            <v>4170.17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1291131815</v>
          </cell>
          <cell r="J2553">
            <v>1287071015</v>
          </cell>
          <cell r="K2553" t="b">
            <v>1</v>
          </cell>
          <cell r="L2553">
            <v>66</v>
          </cell>
          <cell r="M2553" t="b">
            <v>1</v>
          </cell>
          <cell r="N2553" t="str">
            <v>music/rock</v>
          </cell>
          <cell r="O2553">
            <v>119</v>
          </cell>
          <cell r="P2553">
            <v>63.18</v>
          </cell>
        </row>
        <row r="2554">
          <cell r="B2554" t="str">
            <v>Sensory Station's First EP</v>
          </cell>
          <cell r="C2554" t="str">
            <v>We are looking to record our first EP produced by Aaron Harris (ISIS/Palms) at Studio West.</v>
          </cell>
          <cell r="D2554">
            <v>9500</v>
          </cell>
          <cell r="E2554">
            <v>9545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1389474145</v>
          </cell>
          <cell r="J2554">
            <v>1386882145</v>
          </cell>
          <cell r="K2554" t="b">
            <v>1</v>
          </cell>
          <cell r="L2554">
            <v>50</v>
          </cell>
          <cell r="M2554" t="b">
            <v>1</v>
          </cell>
          <cell r="N2554" t="str">
            <v>music/rock</v>
          </cell>
          <cell r="O2554">
            <v>100</v>
          </cell>
          <cell r="P2554">
            <v>190.9</v>
          </cell>
        </row>
        <row r="2555">
          <cell r="B2555" t="str">
            <v>Fountains of Wayne guitarist Jody Porter - New solo LP</v>
          </cell>
          <cell r="C2555" t="str">
            <v>A Rock 'n Roll album with plenty of indie guitar swagger. Fresh tunes that are a continuation of my early '90s shoegaze daze.</v>
          </cell>
          <cell r="D2555">
            <v>22000</v>
          </cell>
          <cell r="E2555">
            <v>22396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1374674558</v>
          </cell>
          <cell r="J2555">
            <v>1372082558</v>
          </cell>
          <cell r="K2555" t="b">
            <v>1</v>
          </cell>
          <cell r="L2555">
            <v>159</v>
          </cell>
          <cell r="M2555" t="b">
            <v>1</v>
          </cell>
          <cell r="N2555" t="str">
            <v>music/rock</v>
          </cell>
          <cell r="O2555">
            <v>102</v>
          </cell>
          <cell r="P2555">
            <v>140.86000000000001</v>
          </cell>
        </row>
        <row r="2556">
          <cell r="B2556" t="str">
            <v>Full Devil Jacket 2nd Album Release</v>
          </cell>
          <cell r="C2556" t="str">
            <v>Full Devil Jacket Is releasing their first record in over 12 yrs and we want you to be a part of it!</v>
          </cell>
          <cell r="D2556">
            <v>12000</v>
          </cell>
          <cell r="E2556">
            <v>14000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1379708247</v>
          </cell>
          <cell r="J2556">
            <v>1377116247</v>
          </cell>
          <cell r="K2556" t="b">
            <v>1</v>
          </cell>
          <cell r="L2556">
            <v>182</v>
          </cell>
          <cell r="M2556" t="b">
            <v>1</v>
          </cell>
          <cell r="N2556" t="str">
            <v>music/rock</v>
          </cell>
          <cell r="O2556">
            <v>117</v>
          </cell>
          <cell r="P2556">
            <v>76.92</v>
          </cell>
        </row>
        <row r="2557">
          <cell r="B2557" t="str">
            <v>Heterotopia: a New Rock Opera &amp; Double Album from Schooltree</v>
          </cell>
          <cell r="C2557" t="str">
            <v>Schooltree's new art rock opera is a symphonic odyssey through a dystopian dreamworld. Help fund the double album and illustrated book!</v>
          </cell>
          <cell r="D2557">
            <v>18800</v>
          </cell>
          <cell r="E2557">
            <v>20426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1460764800</v>
          </cell>
          <cell r="J2557">
            <v>1458157512</v>
          </cell>
          <cell r="K2557" t="b">
            <v>1</v>
          </cell>
          <cell r="L2557">
            <v>206</v>
          </cell>
          <cell r="M2557" t="b">
            <v>1</v>
          </cell>
          <cell r="N2557" t="str">
            <v>music/rock</v>
          </cell>
          <cell r="O2557">
            <v>109</v>
          </cell>
          <cell r="P2557">
            <v>99.16</v>
          </cell>
        </row>
        <row r="2558">
          <cell r="B2558" t="str">
            <v>Resolution15 records their next album, Svaha</v>
          </cell>
          <cell r="C2558" t="str">
            <v>We make awake metal using violins in place of guitars and want to record a full length album.</v>
          </cell>
          <cell r="D2558">
            <v>10000</v>
          </cell>
          <cell r="E2558">
            <v>11472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1332704042</v>
          </cell>
          <cell r="J2558">
            <v>1327523642</v>
          </cell>
          <cell r="K2558" t="b">
            <v>1</v>
          </cell>
          <cell r="L2558">
            <v>169</v>
          </cell>
          <cell r="M2558" t="b">
            <v>1</v>
          </cell>
          <cell r="N2558" t="str">
            <v>music/rock</v>
          </cell>
          <cell r="O2558">
            <v>115</v>
          </cell>
          <cell r="P2558">
            <v>67.88</v>
          </cell>
        </row>
        <row r="2559">
          <cell r="B2559" t="str">
            <v>Flav Martin's 30-Year Overnight Success Project</v>
          </cell>
          <cell r="C2559" t="str">
            <v>Flav Martin's 30-year overnight success project pretty much says it all. Dedicated to parenting, she's off to school, back to La musica</v>
          </cell>
          <cell r="D2559">
            <v>7500</v>
          </cell>
          <cell r="E2559">
            <v>7635</v>
          </cell>
          <cell r="F2559" t="str">
            <v>successful</v>
          </cell>
          <cell r="G2559" t="str">
            <v>US</v>
          </cell>
          <cell r="H2559" t="str">
            <v>USD</v>
          </cell>
          <cell r="I2559">
            <v>1384363459</v>
          </cell>
          <cell r="J2559">
            <v>1381767859</v>
          </cell>
          <cell r="K2559" t="b">
            <v>1</v>
          </cell>
          <cell r="L2559">
            <v>31</v>
          </cell>
          <cell r="M2559" t="b">
            <v>1</v>
          </cell>
          <cell r="N2559" t="str">
            <v>music/rock</v>
          </cell>
          <cell r="O2559">
            <v>102</v>
          </cell>
          <cell r="P2559">
            <v>246.29</v>
          </cell>
        </row>
        <row r="2560">
          <cell r="B2560" t="str">
            <v>N&amp;V MAKE AN ALBUM</v>
          </cell>
          <cell r="C2560" t="str">
            <v>We're going back into the studio this spring to record a new album.  You've heard some of the new material at recent shows.  Be a part of the process!</v>
          </cell>
          <cell r="D2560">
            <v>5000</v>
          </cell>
          <cell r="E2560">
            <v>5300</v>
          </cell>
          <cell r="F2560" t="str">
            <v>successful</v>
          </cell>
          <cell r="G2560" t="str">
            <v>US</v>
          </cell>
          <cell r="H2560" t="str">
            <v>USD</v>
          </cell>
          <cell r="I2560">
            <v>1276574400</v>
          </cell>
          <cell r="J2560">
            <v>1270576379</v>
          </cell>
          <cell r="K2560" t="b">
            <v>1</v>
          </cell>
          <cell r="L2560">
            <v>28</v>
          </cell>
          <cell r="M2560" t="b">
            <v>1</v>
          </cell>
          <cell r="N2560" t="str">
            <v>music/rock</v>
          </cell>
          <cell r="O2560">
            <v>106</v>
          </cell>
          <cell r="P2560">
            <v>189.29</v>
          </cell>
        </row>
        <row r="2561">
          <cell r="B2561" t="str">
            <v>Run Coyote "Youth Haunts" - Vinyl LP and CD</v>
          </cell>
          <cell r="C2561" t="str">
            <v>Run Coyote is raising funds to produce their debut album - "Youth Haunts" - on vinyl LP and CD</v>
          </cell>
          <cell r="D2561">
            <v>4000</v>
          </cell>
          <cell r="E2561">
            <v>4140</v>
          </cell>
          <cell r="F2561" t="str">
            <v>successful</v>
          </cell>
          <cell r="G2561" t="str">
            <v>CA</v>
          </cell>
          <cell r="H2561" t="str">
            <v>CAD</v>
          </cell>
          <cell r="I2561">
            <v>1409506291</v>
          </cell>
          <cell r="J2561">
            <v>1406914291</v>
          </cell>
          <cell r="K2561" t="b">
            <v>1</v>
          </cell>
          <cell r="L2561">
            <v>54</v>
          </cell>
          <cell r="M2561" t="b">
            <v>1</v>
          </cell>
          <cell r="N2561" t="str">
            <v>music/rock</v>
          </cell>
          <cell r="O2561">
            <v>104</v>
          </cell>
          <cell r="P2561">
            <v>76.67</v>
          </cell>
        </row>
        <row r="2562">
          <cell r="B2562" t="str">
            <v>Assembly of Dust - "Sun Shot"</v>
          </cell>
          <cell r="C2562" t="str">
            <v>Sun Shot is the working title of Assembly of Dust's new studio release.  It features 9 brand new songs and 4 never recorded</v>
          </cell>
          <cell r="D2562">
            <v>25000</v>
          </cell>
          <cell r="E2562">
            <v>38743.839999999997</v>
          </cell>
          <cell r="F2562" t="str">
            <v>successful</v>
          </cell>
          <cell r="G2562" t="str">
            <v>US</v>
          </cell>
          <cell r="H2562" t="str">
            <v>USD</v>
          </cell>
          <cell r="I2562">
            <v>1346344425</v>
          </cell>
          <cell r="J2562">
            <v>1343320425</v>
          </cell>
          <cell r="K2562" t="b">
            <v>1</v>
          </cell>
          <cell r="L2562">
            <v>467</v>
          </cell>
          <cell r="M2562" t="b">
            <v>1</v>
          </cell>
          <cell r="N2562" t="str">
            <v>music/rock</v>
          </cell>
          <cell r="O2562">
            <v>155</v>
          </cell>
          <cell r="P2562">
            <v>82.96</v>
          </cell>
        </row>
        <row r="2563">
          <cell r="B2563" t="str">
            <v>BLOODGOOD's 1st Studio Album in 22 Years!</v>
          </cell>
          <cell r="C2563" t="str">
            <v>ONLY A FEW HOURS LEFT TO GET YOUR ADVANCE COPY OF "DANGEROUSLY CLOSE" and to check out our other cool rewards!</v>
          </cell>
          <cell r="D2563">
            <v>15000</v>
          </cell>
          <cell r="E2563">
            <v>24321.1</v>
          </cell>
          <cell r="F2563" t="str">
            <v>successful</v>
          </cell>
          <cell r="G2563" t="str">
            <v>US</v>
          </cell>
          <cell r="H2563" t="str">
            <v>USD</v>
          </cell>
          <cell r="I2563">
            <v>1375908587</v>
          </cell>
          <cell r="J2563">
            <v>1372884587</v>
          </cell>
          <cell r="K2563" t="b">
            <v>1</v>
          </cell>
          <cell r="L2563">
            <v>389</v>
          </cell>
          <cell r="M2563" t="b">
            <v>1</v>
          </cell>
          <cell r="N2563" t="str">
            <v>music/rock</v>
          </cell>
          <cell r="O2563">
            <v>162</v>
          </cell>
          <cell r="P2563">
            <v>62.52</v>
          </cell>
        </row>
        <row r="2564">
          <cell r="B2564" t="str">
            <v>MR. DREAM GOES TO JAIL</v>
          </cell>
          <cell r="C2564" t="str">
            <v>Sponsor this Brooklyn punk band's debut seven-inch, MR. DREAM GOES TO JAIL.</v>
          </cell>
          <cell r="D2564">
            <v>3000</v>
          </cell>
          <cell r="E2564">
            <v>3132.63</v>
          </cell>
          <cell r="F2564" t="str">
            <v>successful</v>
          </cell>
          <cell r="G2564" t="str">
            <v>US</v>
          </cell>
          <cell r="H2564" t="str">
            <v>USD</v>
          </cell>
          <cell r="I2564">
            <v>1251777600</v>
          </cell>
          <cell r="J2564">
            <v>1247504047</v>
          </cell>
          <cell r="K2564" t="b">
            <v>1</v>
          </cell>
          <cell r="L2564">
            <v>68</v>
          </cell>
          <cell r="M2564" t="b">
            <v>1</v>
          </cell>
          <cell r="N2564" t="str">
            <v>music/rock</v>
          </cell>
          <cell r="O2564">
            <v>104</v>
          </cell>
          <cell r="P2564">
            <v>46.07</v>
          </cell>
        </row>
        <row r="2565">
          <cell r="B2565" t="str">
            <v>HELP NATE HENRY MAKE AN ALBUM</v>
          </cell>
          <cell r="C2565" t="str">
            <v>My name is Nate Henry. I sang in a band called Sherwood for almost 10 years. Now I'm hoping to make another album of brand new music.</v>
          </cell>
          <cell r="D2565">
            <v>15000</v>
          </cell>
          <cell r="E2565">
            <v>15918.65</v>
          </cell>
          <cell r="F2565" t="str">
            <v>successful</v>
          </cell>
          <cell r="G2565" t="str">
            <v>US</v>
          </cell>
          <cell r="H2565" t="str">
            <v>USD</v>
          </cell>
          <cell r="I2565">
            <v>1346765347</v>
          </cell>
          <cell r="J2565">
            <v>1343741347</v>
          </cell>
          <cell r="K2565" t="b">
            <v>1</v>
          </cell>
          <cell r="L2565">
            <v>413</v>
          </cell>
          <cell r="M2565" t="b">
            <v>1</v>
          </cell>
          <cell r="N2565" t="str">
            <v>music/rock</v>
          </cell>
          <cell r="O2565">
            <v>106</v>
          </cell>
          <cell r="P2565">
            <v>38.54</v>
          </cell>
        </row>
        <row r="2566">
          <cell r="B2566" t="str">
            <v>Jay Gonzalez presents "The Bitter Suite"</v>
          </cell>
          <cell r="C2566" t="str">
            <v>The Bitter Suite is a 5 song rock medley to be released as a limited edition 180 gram vinyl record with custom etching on the B side.</v>
          </cell>
          <cell r="D2566">
            <v>6500</v>
          </cell>
          <cell r="E2566">
            <v>10071</v>
          </cell>
          <cell r="F2566" t="str">
            <v>successful</v>
          </cell>
          <cell r="G2566" t="str">
            <v>US</v>
          </cell>
          <cell r="H2566" t="str">
            <v>USD</v>
          </cell>
          <cell r="I2566">
            <v>1403661600</v>
          </cell>
          <cell r="J2566">
            <v>1401196766</v>
          </cell>
          <cell r="K2566" t="b">
            <v>1</v>
          </cell>
          <cell r="L2566">
            <v>190</v>
          </cell>
          <cell r="M2566" t="b">
            <v>1</v>
          </cell>
          <cell r="N2566" t="str">
            <v>music/rock</v>
          </cell>
          <cell r="O2566">
            <v>155</v>
          </cell>
          <cell r="P2566">
            <v>53.01</v>
          </cell>
        </row>
        <row r="2567">
          <cell r="B2567" t="str">
            <v>Making the Next Traveling Suitcase Album</v>
          </cell>
          <cell r="C2567" t="str">
            <v>The Traveling Suitcase is a 3-piece rock outfit from Oshkosh, WI. We have released 2 albums since 2010 and we are ready to record!</v>
          </cell>
          <cell r="D2567">
            <v>12516</v>
          </cell>
          <cell r="E2567">
            <v>13864.17</v>
          </cell>
          <cell r="F2567" t="str">
            <v>successful</v>
          </cell>
          <cell r="G2567" t="str">
            <v>US</v>
          </cell>
          <cell r="H2567" t="str">
            <v>USD</v>
          </cell>
          <cell r="I2567">
            <v>1395624170</v>
          </cell>
          <cell r="J2567">
            <v>1392171770</v>
          </cell>
          <cell r="K2567" t="b">
            <v>1</v>
          </cell>
          <cell r="L2567">
            <v>189</v>
          </cell>
          <cell r="M2567" t="b">
            <v>1</v>
          </cell>
          <cell r="N2567" t="str">
            <v>music/rock</v>
          </cell>
          <cell r="O2567">
            <v>111</v>
          </cell>
          <cell r="P2567">
            <v>73.36</v>
          </cell>
        </row>
        <row r="2568">
          <cell r="B2568" t="str">
            <v>Nothing More's New Album</v>
          </cell>
          <cell r="C2568" t="str">
            <v xml:space="preserve">Nothing More is recording their forthcoming record and needs to join forces with you to make this album HUGE! </v>
          </cell>
          <cell r="D2568">
            <v>15000</v>
          </cell>
          <cell r="E2568">
            <v>16636.78</v>
          </cell>
          <cell r="F2568" t="str">
            <v>successful</v>
          </cell>
          <cell r="G2568" t="str">
            <v>US</v>
          </cell>
          <cell r="H2568" t="str">
            <v>USD</v>
          </cell>
          <cell r="I2568">
            <v>1299003054</v>
          </cell>
          <cell r="J2568">
            <v>1291227054</v>
          </cell>
          <cell r="K2568" t="b">
            <v>1</v>
          </cell>
          <cell r="L2568">
            <v>130</v>
          </cell>
          <cell r="M2568" t="b">
            <v>1</v>
          </cell>
          <cell r="N2568" t="str">
            <v>music/rock</v>
          </cell>
          <cell r="O2568">
            <v>111</v>
          </cell>
          <cell r="P2568">
            <v>127.98</v>
          </cell>
        </row>
        <row r="2569">
          <cell r="B2569" t="str">
            <v>"Laser Beretta"</v>
          </cell>
          <cell r="C2569" t="str">
            <v>Cure for the Common pulls the trigger on their 2nd full-length LP, "Laser Beretta," printed on high-quality 15 gram polycarbonate CDs</v>
          </cell>
          <cell r="D2569">
            <v>7000</v>
          </cell>
          <cell r="E2569">
            <v>7750</v>
          </cell>
          <cell r="F2569" t="str">
            <v>successful</v>
          </cell>
          <cell r="G2569" t="str">
            <v>US</v>
          </cell>
          <cell r="H2569" t="str">
            <v>USD</v>
          </cell>
          <cell r="I2569">
            <v>1375033836</v>
          </cell>
          <cell r="J2569">
            <v>1373305836</v>
          </cell>
          <cell r="K2569" t="b">
            <v>1</v>
          </cell>
          <cell r="L2569">
            <v>74</v>
          </cell>
          <cell r="M2569" t="b">
            <v>1</v>
          </cell>
          <cell r="N2569" t="str">
            <v>music/rock</v>
          </cell>
          <cell r="O2569">
            <v>111</v>
          </cell>
          <cell r="P2569">
            <v>104.73</v>
          </cell>
        </row>
        <row r="2570">
          <cell r="B2570" t="str">
            <v>Natalie York presents: "PROMISES"</v>
          </cell>
          <cell r="C2570" t="str">
            <v>Natalie York is releasing her new album, "PROMISES." Get involved by pre-ordering your copy of the record and other goodies here!</v>
          </cell>
          <cell r="D2570">
            <v>15000</v>
          </cell>
          <cell r="E2570">
            <v>18542</v>
          </cell>
          <cell r="F2570" t="str">
            <v>successful</v>
          </cell>
          <cell r="G2570" t="str">
            <v>US</v>
          </cell>
          <cell r="H2570" t="str">
            <v>USD</v>
          </cell>
          <cell r="I2570">
            <v>1386565140</v>
          </cell>
          <cell r="J2570">
            <v>1383909855</v>
          </cell>
          <cell r="K2570" t="b">
            <v>1</v>
          </cell>
          <cell r="L2570">
            <v>274</v>
          </cell>
          <cell r="M2570" t="b">
            <v>1</v>
          </cell>
          <cell r="N2570" t="str">
            <v>music/rock</v>
          </cell>
          <cell r="O2570">
            <v>124</v>
          </cell>
          <cell r="P2570">
            <v>67.67</v>
          </cell>
        </row>
        <row r="2571">
          <cell r="B2571" t="str">
            <v>Sketching In Stereo 3rd Album!</v>
          </cell>
          <cell r="C2571" t="str">
            <v>Our 3rd album is halfway complete, but we need your help to record, mix and master the final product!</v>
          </cell>
          <cell r="D2571">
            <v>1000</v>
          </cell>
          <cell r="E2571">
            <v>2110.5</v>
          </cell>
          <cell r="F2571" t="str">
            <v>successful</v>
          </cell>
          <cell r="G2571" t="str">
            <v>US</v>
          </cell>
          <cell r="H2571" t="str">
            <v>USD</v>
          </cell>
          <cell r="I2571">
            <v>1362974400</v>
          </cell>
          <cell r="J2571">
            <v>1360948389</v>
          </cell>
          <cell r="K2571" t="b">
            <v>1</v>
          </cell>
          <cell r="L2571">
            <v>22</v>
          </cell>
          <cell r="M2571" t="b">
            <v>1</v>
          </cell>
          <cell r="N2571" t="str">
            <v>music/rock</v>
          </cell>
          <cell r="O2571">
            <v>211</v>
          </cell>
          <cell r="P2571">
            <v>95.93</v>
          </cell>
        </row>
        <row r="2572">
          <cell r="B2572" t="str">
            <v>"The Rock History Through J.S.Fuck" ExtremeRock Double Album</v>
          </cell>
          <cell r="C2572" t="str">
            <v>Help us Make Rock History with this Epic J.S.Fuck Extremerock Album written by Sune "KÃ¸ter" KÃ¸lster and produced by Flemming Rasmussen.</v>
          </cell>
          <cell r="D2572">
            <v>42000</v>
          </cell>
          <cell r="E2572">
            <v>49830</v>
          </cell>
          <cell r="F2572" t="str">
            <v>successful</v>
          </cell>
          <cell r="G2572" t="str">
            <v>DK</v>
          </cell>
          <cell r="H2572" t="str">
            <v>DKK</v>
          </cell>
          <cell r="I2572">
            <v>1420648906</v>
          </cell>
          <cell r="J2572">
            <v>1415464906</v>
          </cell>
          <cell r="K2572" t="b">
            <v>0</v>
          </cell>
          <cell r="L2572">
            <v>144</v>
          </cell>
          <cell r="M2572" t="b">
            <v>1</v>
          </cell>
          <cell r="N2572" t="str">
            <v>music/rock</v>
          </cell>
          <cell r="O2572">
            <v>119</v>
          </cell>
          <cell r="P2572">
            <v>346.04</v>
          </cell>
        </row>
        <row r="2573">
          <cell r="B2573" t="str">
            <v>MYFEVER's First Studio EP "See The Light"</v>
          </cell>
          <cell r="C2573" t="str">
            <v>Our first professional studio album "See The Light" will be released this spring! Help us record, mix, master, and release the album!</v>
          </cell>
          <cell r="D2573">
            <v>7500</v>
          </cell>
          <cell r="E2573">
            <v>7520</v>
          </cell>
          <cell r="F2573" t="str">
            <v>successful</v>
          </cell>
          <cell r="G2573" t="str">
            <v>US</v>
          </cell>
          <cell r="H2573" t="str">
            <v>USD</v>
          </cell>
          <cell r="I2573">
            <v>1426523752</v>
          </cell>
          <cell r="J2573">
            <v>1423935352</v>
          </cell>
          <cell r="K2573" t="b">
            <v>0</v>
          </cell>
          <cell r="L2573">
            <v>92</v>
          </cell>
          <cell r="M2573" t="b">
            <v>1</v>
          </cell>
          <cell r="N2573" t="str">
            <v>music/rock</v>
          </cell>
          <cell r="O2573">
            <v>100</v>
          </cell>
          <cell r="P2573">
            <v>81.739999999999995</v>
          </cell>
        </row>
        <row r="2574">
          <cell r="B2574" t="str">
            <v>Kick It! A Tribute to the A.K.s</v>
          </cell>
          <cell r="C2574" t="str">
            <v>A musical memorial for Alexi Petersen.</v>
          </cell>
          <cell r="D2574">
            <v>7500</v>
          </cell>
          <cell r="E2574">
            <v>9486.69</v>
          </cell>
          <cell r="F2574" t="str">
            <v>successful</v>
          </cell>
          <cell r="G2574" t="str">
            <v>US</v>
          </cell>
          <cell r="H2574" t="str">
            <v>USD</v>
          </cell>
          <cell r="I2574">
            <v>1417049663</v>
          </cell>
          <cell r="J2574">
            <v>1413158063</v>
          </cell>
          <cell r="K2574" t="b">
            <v>0</v>
          </cell>
          <cell r="L2574">
            <v>147</v>
          </cell>
          <cell r="M2574" t="b">
            <v>1</v>
          </cell>
          <cell r="N2574" t="str">
            <v>music/rock</v>
          </cell>
          <cell r="O2574">
            <v>126</v>
          </cell>
          <cell r="P2574">
            <v>64.540000000000006</v>
          </cell>
        </row>
        <row r="2575">
          <cell r="B2575" t="str">
            <v>House of Rabbits  - "Songs of Charivari"</v>
          </cell>
          <cell r="C2575" t="str">
            <v>House of Rabbits are recording our full-length, debut album! Support independent music, receive great rewards!</v>
          </cell>
          <cell r="D2575">
            <v>5000</v>
          </cell>
          <cell r="E2575">
            <v>5713</v>
          </cell>
          <cell r="F2575" t="str">
            <v>successful</v>
          </cell>
          <cell r="G2575" t="str">
            <v>US</v>
          </cell>
          <cell r="H2575" t="str">
            <v>USD</v>
          </cell>
          <cell r="I2575">
            <v>1447463050</v>
          </cell>
          <cell r="J2575">
            <v>1444867450</v>
          </cell>
          <cell r="K2575" t="b">
            <v>0</v>
          </cell>
          <cell r="L2575">
            <v>90</v>
          </cell>
          <cell r="M2575" t="b">
            <v>1</v>
          </cell>
          <cell r="N2575" t="str">
            <v>music/rock</v>
          </cell>
          <cell r="O2575">
            <v>114</v>
          </cell>
          <cell r="P2575">
            <v>63.48</v>
          </cell>
        </row>
        <row r="2576">
          <cell r="B2576" t="str">
            <v>Saturate " The Separation Effect " CD</v>
          </cell>
          <cell r="C2576" t="str">
            <v>We are in the final stages of the creation of our 4th record, The Separation Effect. our most passionate record to date.</v>
          </cell>
          <cell r="D2576">
            <v>5000</v>
          </cell>
          <cell r="E2576">
            <v>5535</v>
          </cell>
          <cell r="F2576" t="str">
            <v>successful</v>
          </cell>
          <cell r="G2576" t="str">
            <v>US</v>
          </cell>
          <cell r="H2576" t="str">
            <v>USD</v>
          </cell>
          <cell r="I2576">
            <v>1434342894</v>
          </cell>
          <cell r="J2576">
            <v>1432269294</v>
          </cell>
          <cell r="K2576" t="b">
            <v>0</v>
          </cell>
          <cell r="L2576">
            <v>87</v>
          </cell>
          <cell r="M2576" t="b">
            <v>1</v>
          </cell>
          <cell r="N2576" t="str">
            <v>music/rock</v>
          </cell>
          <cell r="O2576">
            <v>111</v>
          </cell>
          <cell r="P2576">
            <v>63.62</v>
          </cell>
        </row>
        <row r="2577">
          <cell r="B2577" t="str">
            <v>FEEL BETTER: Derek Fawcett's solo, full-length debut</v>
          </cell>
          <cell r="C2577" t="str">
            <v>Fawcett's FEEL BETTER is an album of love unrequited, realized, and rued, with echoes of Petty, Springsteen, Neil Young &amp; Coldplay.</v>
          </cell>
          <cell r="D2577">
            <v>32360</v>
          </cell>
          <cell r="E2577">
            <v>34090.629999999997</v>
          </cell>
          <cell r="F2577" t="str">
            <v>successful</v>
          </cell>
          <cell r="G2577" t="str">
            <v>US</v>
          </cell>
          <cell r="H2577" t="str">
            <v>USD</v>
          </cell>
          <cell r="I2577">
            <v>1397225746</v>
          </cell>
          <cell r="J2577">
            <v>1394633746</v>
          </cell>
          <cell r="K2577" t="b">
            <v>0</v>
          </cell>
          <cell r="L2577">
            <v>406</v>
          </cell>
          <cell r="M2577" t="b">
            <v>1</v>
          </cell>
          <cell r="N2577" t="str">
            <v>music/rock</v>
          </cell>
          <cell r="O2577">
            <v>105</v>
          </cell>
          <cell r="P2577">
            <v>83.97</v>
          </cell>
        </row>
        <row r="2578">
          <cell r="B2578" t="str">
            <v>Food On You presents Baby's First Parental Advisory</v>
          </cell>
          <cell r="C2578" t="str">
            <v>Songs about the first year of parenthood, often inappropriate for children</v>
          </cell>
          <cell r="D2578">
            <v>1500</v>
          </cell>
          <cell r="E2578">
            <v>1555</v>
          </cell>
          <cell r="F2578" t="str">
            <v>successful</v>
          </cell>
          <cell r="G2578" t="str">
            <v>US</v>
          </cell>
          <cell r="H2578" t="str">
            <v>USD</v>
          </cell>
          <cell r="I2578">
            <v>1381881890</v>
          </cell>
          <cell r="J2578">
            <v>1380585890</v>
          </cell>
          <cell r="K2578" t="b">
            <v>0</v>
          </cell>
          <cell r="L2578">
            <v>20</v>
          </cell>
          <cell r="M2578" t="b">
            <v>1</v>
          </cell>
          <cell r="N2578" t="str">
            <v>music/rock</v>
          </cell>
          <cell r="O2578">
            <v>104</v>
          </cell>
          <cell r="P2578">
            <v>77.75</v>
          </cell>
        </row>
        <row r="2579">
          <cell r="B2579" t="str">
            <v>The Defiant Tour Documentary with LoNero</v>
          </cell>
          <cell r="C2579" t="str">
            <v>The Defiant Tour Documentary is a never before examination of the finances of a touring band and what it takes to go on the road.</v>
          </cell>
          <cell r="D2579">
            <v>6999</v>
          </cell>
          <cell r="E2579">
            <v>7495</v>
          </cell>
          <cell r="F2579" t="str">
            <v>successful</v>
          </cell>
          <cell r="G2579" t="str">
            <v>US</v>
          </cell>
          <cell r="H2579" t="str">
            <v>USD</v>
          </cell>
          <cell r="I2579">
            <v>1431022342</v>
          </cell>
          <cell r="J2579">
            <v>1428430342</v>
          </cell>
          <cell r="K2579" t="b">
            <v>0</v>
          </cell>
          <cell r="L2579">
            <v>70</v>
          </cell>
          <cell r="M2579" t="b">
            <v>1</v>
          </cell>
          <cell r="N2579" t="str">
            <v>music/rock</v>
          </cell>
          <cell r="O2579">
            <v>107</v>
          </cell>
          <cell r="P2579">
            <v>107.07</v>
          </cell>
        </row>
        <row r="2580">
          <cell r="B2580" t="str">
            <v>Ted Lukas &amp; the Misled new CD - "FEED"</v>
          </cell>
          <cell r="C2580" t="str">
            <v>Please help us raise funds to press our new CD!</v>
          </cell>
          <cell r="D2580">
            <v>500</v>
          </cell>
          <cell r="E2580">
            <v>620</v>
          </cell>
          <cell r="F2580" t="str">
            <v>successful</v>
          </cell>
          <cell r="G2580" t="str">
            <v>US</v>
          </cell>
          <cell r="H2580" t="str">
            <v>USD</v>
          </cell>
          <cell r="I2580">
            <v>1342115132</v>
          </cell>
          <cell r="J2580">
            <v>1339523132</v>
          </cell>
          <cell r="K2580" t="b">
            <v>0</v>
          </cell>
          <cell r="L2580">
            <v>16</v>
          </cell>
          <cell r="M2580" t="b">
            <v>1</v>
          </cell>
          <cell r="N2580" t="str">
            <v>music/rock</v>
          </cell>
          <cell r="O2580">
            <v>124</v>
          </cell>
          <cell r="P2580">
            <v>38.75</v>
          </cell>
        </row>
        <row r="2581">
          <cell r="B2581" t="str">
            <v>Broccoli Samurai: Tour Van or Bust!</v>
          </cell>
          <cell r="C2581" t="str">
            <v>Help Broccoli Samurai raise money to get a new van and continue bringing you the jams!</v>
          </cell>
          <cell r="D2581">
            <v>10000</v>
          </cell>
          <cell r="E2581">
            <v>10501</v>
          </cell>
          <cell r="F2581" t="str">
            <v>successful</v>
          </cell>
          <cell r="G2581" t="str">
            <v>US</v>
          </cell>
          <cell r="H2581" t="str">
            <v>USD</v>
          </cell>
          <cell r="I2581">
            <v>1483138233</v>
          </cell>
          <cell r="J2581">
            <v>1480546233</v>
          </cell>
          <cell r="K2581" t="b">
            <v>0</v>
          </cell>
          <cell r="L2581">
            <v>52</v>
          </cell>
          <cell r="M2581" t="b">
            <v>1</v>
          </cell>
          <cell r="N2581" t="str">
            <v>music/rock</v>
          </cell>
          <cell r="O2581">
            <v>105</v>
          </cell>
          <cell r="P2581">
            <v>201.94</v>
          </cell>
        </row>
        <row r="2582">
          <cell r="B2582" t="str">
            <v>Sisters of Murphyâ€™s full-length album</v>
          </cell>
          <cell r="C2582" t="str">
            <v>After two successful EPs, Sisters of Murphy is back in the studio to release our first full-length album. We want YOU to be part of it!</v>
          </cell>
          <cell r="D2582">
            <v>1500</v>
          </cell>
          <cell r="E2582">
            <v>2842</v>
          </cell>
          <cell r="F2582" t="str">
            <v>successful</v>
          </cell>
          <cell r="G2582" t="str">
            <v>US</v>
          </cell>
          <cell r="H2582" t="str">
            <v>USD</v>
          </cell>
          <cell r="I2582">
            <v>1458874388</v>
          </cell>
          <cell r="J2582">
            <v>1456285988</v>
          </cell>
          <cell r="K2582" t="b">
            <v>0</v>
          </cell>
          <cell r="L2582">
            <v>66</v>
          </cell>
          <cell r="M2582" t="b">
            <v>1</v>
          </cell>
          <cell r="N2582" t="str">
            <v>music/rock</v>
          </cell>
          <cell r="O2582">
            <v>189</v>
          </cell>
          <cell r="P2582">
            <v>43.06</v>
          </cell>
        </row>
        <row r="2583">
          <cell r="B2583" t="str">
            <v>PAMPA FOLKS - 1st "Indie Pop Western" Album</v>
          </cell>
          <cell r="C2583" t="str">
            <v>Pampa Folks, l'album aux couleurs de dÃ©serts. Le quatuor, crÃ©Ã© en 2015  livre une Ã©nergie brute et prÃ©pare son premier album</v>
          </cell>
          <cell r="D2583">
            <v>4000</v>
          </cell>
          <cell r="E2583">
            <v>6853</v>
          </cell>
          <cell r="F2583" t="str">
            <v>successful</v>
          </cell>
          <cell r="G2583" t="str">
            <v>FR</v>
          </cell>
          <cell r="H2583" t="str">
            <v>EUR</v>
          </cell>
          <cell r="I2583">
            <v>1484444119</v>
          </cell>
          <cell r="J2583">
            <v>1481852119</v>
          </cell>
          <cell r="K2583" t="b">
            <v>0</v>
          </cell>
          <cell r="L2583">
            <v>109</v>
          </cell>
          <cell r="M2583" t="b">
            <v>1</v>
          </cell>
          <cell r="N2583" t="str">
            <v>music/rock</v>
          </cell>
          <cell r="O2583">
            <v>171</v>
          </cell>
          <cell r="P2583">
            <v>62.87</v>
          </cell>
        </row>
        <row r="2584">
          <cell r="B2584" t="str">
            <v>Dead Pirates / HIGHMARE LP 2nd pressing</v>
          </cell>
          <cell r="C2584" t="str">
            <v>Dead Pirates are planning a second pressing of HIGHMARE LP, who wants one ?</v>
          </cell>
          <cell r="D2584">
            <v>3700</v>
          </cell>
          <cell r="E2584">
            <v>9342</v>
          </cell>
          <cell r="F2584" t="str">
            <v>successful</v>
          </cell>
          <cell r="G2584" t="str">
            <v>GB</v>
          </cell>
          <cell r="H2584" t="str">
            <v>GBP</v>
          </cell>
          <cell r="I2584">
            <v>1480784606</v>
          </cell>
          <cell r="J2584">
            <v>1478189006</v>
          </cell>
          <cell r="K2584" t="b">
            <v>0</v>
          </cell>
          <cell r="L2584">
            <v>168</v>
          </cell>
          <cell r="M2584" t="b">
            <v>1</v>
          </cell>
          <cell r="N2584" t="str">
            <v>music/rock</v>
          </cell>
          <cell r="O2584">
            <v>252</v>
          </cell>
          <cell r="P2584">
            <v>55.61</v>
          </cell>
        </row>
        <row r="2585">
          <cell r="B2585" t="str">
            <v>Official Debut EP for Stereo Jo</v>
          </cell>
          <cell r="C2585" t="str">
            <v>Stereo Jo is set to release a 5 song EP. Your donation will directly help w/ recording, design, production, &amp; duplication. Thank You :)</v>
          </cell>
          <cell r="D2585">
            <v>1300</v>
          </cell>
          <cell r="E2585">
            <v>1510</v>
          </cell>
          <cell r="F2585" t="str">
            <v>successful</v>
          </cell>
          <cell r="G2585" t="str">
            <v>US</v>
          </cell>
          <cell r="H2585" t="str">
            <v>USD</v>
          </cell>
          <cell r="I2585">
            <v>1486095060</v>
          </cell>
          <cell r="J2585">
            <v>1484198170</v>
          </cell>
          <cell r="K2585" t="b">
            <v>0</v>
          </cell>
          <cell r="L2585">
            <v>31</v>
          </cell>
          <cell r="M2585" t="b">
            <v>1</v>
          </cell>
          <cell r="N2585" t="str">
            <v>music/rock</v>
          </cell>
          <cell r="O2585">
            <v>116</v>
          </cell>
          <cell r="P2585">
            <v>48.71</v>
          </cell>
        </row>
        <row r="2586">
          <cell r="B2586" t="str">
            <v>SIX BY SEVEN</v>
          </cell>
          <cell r="C2586" t="str">
            <v>A psychedelic post rock masterpiece!</v>
          </cell>
          <cell r="D2586">
            <v>2000</v>
          </cell>
          <cell r="E2586">
            <v>4067</v>
          </cell>
          <cell r="F2586" t="str">
            <v>successful</v>
          </cell>
          <cell r="G2586" t="str">
            <v>GB</v>
          </cell>
          <cell r="H2586" t="str">
            <v>GBP</v>
          </cell>
          <cell r="I2586">
            <v>1470075210</v>
          </cell>
          <cell r="J2586">
            <v>1468779210</v>
          </cell>
          <cell r="K2586" t="b">
            <v>0</v>
          </cell>
          <cell r="L2586">
            <v>133</v>
          </cell>
          <cell r="M2586" t="b">
            <v>1</v>
          </cell>
          <cell r="N2586" t="str">
            <v>music/rock</v>
          </cell>
          <cell r="O2586">
            <v>203</v>
          </cell>
          <cell r="P2586">
            <v>30.58</v>
          </cell>
        </row>
        <row r="2587">
          <cell r="B2587" t="str">
            <v>J. Walter Makes a Record</v>
          </cell>
          <cell r="C2587" t="str">
            <v>---------The long-awaited debut full-length from Justin Ruddy--------</v>
          </cell>
          <cell r="D2587">
            <v>10000</v>
          </cell>
          <cell r="E2587">
            <v>11160</v>
          </cell>
          <cell r="F2587" t="str">
            <v>successful</v>
          </cell>
          <cell r="G2587" t="str">
            <v>US</v>
          </cell>
          <cell r="H2587" t="str">
            <v>USD</v>
          </cell>
          <cell r="I2587">
            <v>1433504876</v>
          </cell>
          <cell r="J2587">
            <v>1430912876</v>
          </cell>
          <cell r="K2587" t="b">
            <v>0</v>
          </cell>
          <cell r="L2587">
            <v>151</v>
          </cell>
          <cell r="M2587" t="b">
            <v>1</v>
          </cell>
          <cell r="N2587" t="str">
            <v>music/rock</v>
          </cell>
          <cell r="O2587">
            <v>112</v>
          </cell>
          <cell r="P2587">
            <v>73.91</v>
          </cell>
        </row>
        <row r="2588">
          <cell r="B2588" t="str">
            <v>BARNFEST 2015</v>
          </cell>
          <cell r="C2588" t="str">
            <v>A DIY MUSIC FESTIVAL FROM ST. LOUIS MO! Bands make their own festival, help make it legit!</v>
          </cell>
          <cell r="D2588">
            <v>25</v>
          </cell>
          <cell r="E2588">
            <v>106</v>
          </cell>
          <cell r="F2588" t="str">
            <v>successful</v>
          </cell>
          <cell r="G2588" t="str">
            <v>US</v>
          </cell>
          <cell r="H2588" t="str">
            <v>USD</v>
          </cell>
          <cell r="I2588">
            <v>1433815200</v>
          </cell>
          <cell r="J2588">
            <v>1431886706</v>
          </cell>
          <cell r="K2588" t="b">
            <v>0</v>
          </cell>
          <cell r="L2588">
            <v>5</v>
          </cell>
          <cell r="M2588" t="b">
            <v>1</v>
          </cell>
          <cell r="N2588" t="str">
            <v>music/rock</v>
          </cell>
          <cell r="O2588">
            <v>424</v>
          </cell>
          <cell r="P2588">
            <v>21.2</v>
          </cell>
        </row>
        <row r="2589">
          <cell r="B2589" t="str">
            <v>"Me &amp; Eugene" - NEW EP by Jameson and the Sordid Seeds</v>
          </cell>
          <cell r="C2589" t="str">
            <v>"Me &amp; Eugene" is a five song original EP blending reggae roots, rock, and soul. We canâ€™t wait for you to hear what weâ€™ve created.</v>
          </cell>
          <cell r="D2589">
            <v>5000</v>
          </cell>
          <cell r="E2589">
            <v>5355</v>
          </cell>
          <cell r="F2589" t="str">
            <v>successful</v>
          </cell>
          <cell r="G2589" t="str">
            <v>US</v>
          </cell>
          <cell r="H2589" t="str">
            <v>USD</v>
          </cell>
          <cell r="I2589">
            <v>1482988125</v>
          </cell>
          <cell r="J2589">
            <v>1480396125</v>
          </cell>
          <cell r="K2589" t="b">
            <v>0</v>
          </cell>
          <cell r="L2589">
            <v>73</v>
          </cell>
          <cell r="M2589" t="b">
            <v>1</v>
          </cell>
          <cell r="N2589" t="str">
            <v>music/rock</v>
          </cell>
          <cell r="O2589">
            <v>107</v>
          </cell>
          <cell r="P2589">
            <v>73.36</v>
          </cell>
        </row>
        <row r="2590">
          <cell r="B2590" t="str">
            <v>The Floorwalkers New Album!</v>
          </cell>
          <cell r="C2590" t="str">
            <v>We're making a new record -- independently! We've got some great new songs we're really excited to bring to you!</v>
          </cell>
          <cell r="D2590">
            <v>8000</v>
          </cell>
          <cell r="E2590">
            <v>8349</v>
          </cell>
          <cell r="F2590" t="str">
            <v>successful</v>
          </cell>
          <cell r="G2590" t="str">
            <v>US</v>
          </cell>
          <cell r="H2590" t="str">
            <v>USD</v>
          </cell>
          <cell r="I2590">
            <v>1367867536</v>
          </cell>
          <cell r="J2590">
            <v>1365275536</v>
          </cell>
          <cell r="K2590" t="b">
            <v>0</v>
          </cell>
          <cell r="L2590">
            <v>148</v>
          </cell>
          <cell r="M2590" t="b">
            <v>1</v>
          </cell>
          <cell r="N2590" t="str">
            <v>music/rock</v>
          </cell>
          <cell r="O2590">
            <v>104</v>
          </cell>
          <cell r="P2590">
            <v>56.41</v>
          </cell>
        </row>
        <row r="2591">
          <cell r="B2591" t="str">
            <v>Help Monochrome Seasons Fund His New Album ''Space Culture''</v>
          </cell>
          <cell r="C2591" t="str">
            <v>Instrumental Post-Rock meets Progressive Rock &amp; Cinematic atmospheres. Get your dose of blissful guitar tones, grooves &amp; live strings!</v>
          </cell>
          <cell r="D2591">
            <v>2200</v>
          </cell>
          <cell r="E2591">
            <v>4673</v>
          </cell>
          <cell r="F2591" t="str">
            <v>successful</v>
          </cell>
          <cell r="G2591" t="str">
            <v>CA</v>
          </cell>
          <cell r="H2591" t="str">
            <v>CAD</v>
          </cell>
          <cell r="I2591">
            <v>1482457678</v>
          </cell>
          <cell r="J2591">
            <v>1480729678</v>
          </cell>
          <cell r="K2591" t="b">
            <v>0</v>
          </cell>
          <cell r="L2591">
            <v>93</v>
          </cell>
          <cell r="M2591" t="b">
            <v>1</v>
          </cell>
          <cell r="N2591" t="str">
            <v>music/rock</v>
          </cell>
          <cell r="O2591">
            <v>212</v>
          </cell>
          <cell r="P2591">
            <v>50.25</v>
          </cell>
        </row>
        <row r="2592">
          <cell r="B2592" t="str">
            <v>Manny Manriquez' new rock opera journey: Outland Warrior</v>
          </cell>
          <cell r="C2592" t="str">
            <v>Outland Warrior is my first solo musical project, featuring songs written by me and recorded at my home studio.</v>
          </cell>
          <cell r="D2592">
            <v>3500</v>
          </cell>
          <cell r="E2592">
            <v>4343</v>
          </cell>
          <cell r="F2592" t="str">
            <v>successful</v>
          </cell>
          <cell r="G2592" t="str">
            <v>US</v>
          </cell>
          <cell r="H2592" t="str">
            <v>USD</v>
          </cell>
          <cell r="I2592">
            <v>1436117922</v>
          </cell>
          <cell r="J2592">
            <v>1433525922</v>
          </cell>
          <cell r="K2592" t="b">
            <v>0</v>
          </cell>
          <cell r="L2592">
            <v>63</v>
          </cell>
          <cell r="M2592" t="b">
            <v>1</v>
          </cell>
          <cell r="N2592" t="str">
            <v>music/rock</v>
          </cell>
          <cell r="O2592">
            <v>124</v>
          </cell>
          <cell r="P2592">
            <v>68.94</v>
          </cell>
        </row>
        <row r="2593">
          <cell r="B2593" t="str">
            <v>Chi Might Project</v>
          </cell>
          <cell r="C2593" t="str">
            <v>Musicians, singers &amp; songwriters from all over the world collaborate via YouTube in order to create an amazing album!</v>
          </cell>
          <cell r="D2593">
            <v>8000</v>
          </cell>
          <cell r="E2593">
            <v>8832.49</v>
          </cell>
          <cell r="F2593" t="str">
            <v>successful</v>
          </cell>
          <cell r="G2593" t="str">
            <v>DE</v>
          </cell>
          <cell r="H2593" t="str">
            <v>EUR</v>
          </cell>
          <cell r="I2593">
            <v>1461931860</v>
          </cell>
          <cell r="J2593">
            <v>1457109121</v>
          </cell>
          <cell r="K2593" t="b">
            <v>0</v>
          </cell>
          <cell r="L2593">
            <v>134</v>
          </cell>
          <cell r="M2593" t="b">
            <v>1</v>
          </cell>
          <cell r="N2593" t="str">
            <v>music/rock</v>
          </cell>
          <cell r="O2593">
            <v>110</v>
          </cell>
          <cell r="P2593">
            <v>65.91</v>
          </cell>
        </row>
        <row r="2594">
          <cell r="B2594" t="str">
            <v>MALTESE CROSS: The First Album</v>
          </cell>
          <cell r="C2594" t="str">
            <v>We are a classic hard rock/heavy metal band just trying to keep rock alive!</v>
          </cell>
          <cell r="D2594">
            <v>400</v>
          </cell>
          <cell r="E2594">
            <v>875</v>
          </cell>
          <cell r="F2594" t="str">
            <v>successful</v>
          </cell>
          <cell r="G2594" t="str">
            <v>US</v>
          </cell>
          <cell r="H2594" t="str">
            <v>USD</v>
          </cell>
          <cell r="I2594">
            <v>1438183889</v>
          </cell>
          <cell r="J2594">
            <v>1435591889</v>
          </cell>
          <cell r="K2594" t="b">
            <v>0</v>
          </cell>
          <cell r="L2594">
            <v>14</v>
          </cell>
          <cell r="M2594" t="b">
            <v>1</v>
          </cell>
          <cell r="N2594" t="str">
            <v>music/rock</v>
          </cell>
          <cell r="O2594">
            <v>219</v>
          </cell>
          <cell r="P2594">
            <v>62.5</v>
          </cell>
        </row>
        <row r="2595">
          <cell r="B2595" t="str">
            <v>FAMILY BUSINESS KICKSTARTER</v>
          </cell>
          <cell r="C2595" t="str">
            <v>Less than one week to PLEDGE YOUR SUPPORT for THE FAMILY BUSINESS as the band raises funds for the next full length rock album.</v>
          </cell>
          <cell r="D2595">
            <v>4000</v>
          </cell>
          <cell r="E2595">
            <v>5465</v>
          </cell>
          <cell r="F2595" t="str">
            <v>successful</v>
          </cell>
          <cell r="G2595" t="str">
            <v>US</v>
          </cell>
          <cell r="H2595" t="str">
            <v>USD</v>
          </cell>
          <cell r="I2595">
            <v>1433305800</v>
          </cell>
          <cell r="J2595">
            <v>1430604395</v>
          </cell>
          <cell r="K2595" t="b">
            <v>0</v>
          </cell>
          <cell r="L2595">
            <v>78</v>
          </cell>
          <cell r="M2595" t="b">
            <v>1</v>
          </cell>
          <cell r="N2595" t="str">
            <v>music/rock</v>
          </cell>
          <cell r="O2595">
            <v>137</v>
          </cell>
          <cell r="P2595">
            <v>70.06</v>
          </cell>
        </row>
        <row r="2596">
          <cell r="B2596" t="str">
            <v>Ghosts of Jupiter: The Great Bright Horses</v>
          </cell>
          <cell r="C2596" t="str">
            <v>"The Great Bright Horses" is finished and ready for release! Help us put on the finishing touches and share it with the universe.</v>
          </cell>
          <cell r="D2596">
            <v>5000</v>
          </cell>
          <cell r="E2596">
            <v>6740.37</v>
          </cell>
          <cell r="F2596" t="str">
            <v>successful</v>
          </cell>
          <cell r="G2596" t="str">
            <v>US</v>
          </cell>
          <cell r="H2596" t="str">
            <v>USD</v>
          </cell>
          <cell r="I2596">
            <v>1476720840</v>
          </cell>
          <cell r="J2596">
            <v>1474469117</v>
          </cell>
          <cell r="K2596" t="b">
            <v>0</v>
          </cell>
          <cell r="L2596">
            <v>112</v>
          </cell>
          <cell r="M2596" t="b">
            <v>1</v>
          </cell>
          <cell r="N2596" t="str">
            <v>music/rock</v>
          </cell>
          <cell r="O2596">
            <v>135</v>
          </cell>
          <cell r="P2596">
            <v>60.18</v>
          </cell>
        </row>
        <row r="2597">
          <cell r="B2597" t="str">
            <v>Pre-order DANCEHALL's first record!!!</v>
          </cell>
          <cell r="C2597" t="str">
            <v>Help fund the pressing of DANCEHALL's first record by pre-ordering it in advance!!!</v>
          </cell>
          <cell r="D2597">
            <v>500</v>
          </cell>
          <cell r="E2597">
            <v>727</v>
          </cell>
          <cell r="F2597" t="str">
            <v>successful</v>
          </cell>
          <cell r="G2597" t="str">
            <v>GB</v>
          </cell>
          <cell r="H2597" t="str">
            <v>GBP</v>
          </cell>
          <cell r="I2597">
            <v>1471087957</v>
          </cell>
          <cell r="J2597">
            <v>1468495957</v>
          </cell>
          <cell r="K2597" t="b">
            <v>0</v>
          </cell>
          <cell r="L2597">
            <v>34</v>
          </cell>
          <cell r="M2597" t="b">
            <v>1</v>
          </cell>
          <cell r="N2597" t="str">
            <v>music/rock</v>
          </cell>
          <cell r="O2597">
            <v>145</v>
          </cell>
          <cell r="P2597">
            <v>21.38</v>
          </cell>
        </row>
        <row r="2598">
          <cell r="B2598" t="str">
            <v>New Music Video/Artist Development</v>
          </cell>
          <cell r="C2598" t="str">
            <v>Breakout Artist Management will be working with us on a brand new music video and we need your help!</v>
          </cell>
          <cell r="D2598">
            <v>2800</v>
          </cell>
          <cell r="E2598">
            <v>3055</v>
          </cell>
          <cell r="F2598" t="str">
            <v>successful</v>
          </cell>
          <cell r="G2598" t="str">
            <v>US</v>
          </cell>
          <cell r="H2598" t="str">
            <v>USD</v>
          </cell>
          <cell r="I2598">
            <v>1430154720</v>
          </cell>
          <cell r="J2598">
            <v>1427224606</v>
          </cell>
          <cell r="K2598" t="b">
            <v>0</v>
          </cell>
          <cell r="L2598">
            <v>19</v>
          </cell>
          <cell r="M2598" t="b">
            <v>1</v>
          </cell>
          <cell r="N2598" t="str">
            <v>music/rock</v>
          </cell>
          <cell r="O2598">
            <v>109</v>
          </cell>
          <cell r="P2598">
            <v>160.79</v>
          </cell>
        </row>
        <row r="2599">
          <cell r="B2599" t="str">
            <v>Rules and Regulations</v>
          </cell>
          <cell r="C2599" t="str">
            <v>With the money donated through this project we intend on investing in sound equipment for live shows</v>
          </cell>
          <cell r="D2599">
            <v>500</v>
          </cell>
          <cell r="E2599">
            <v>551</v>
          </cell>
          <cell r="F2599" t="str">
            <v>successful</v>
          </cell>
          <cell r="G2599" t="str">
            <v>US</v>
          </cell>
          <cell r="H2599" t="str">
            <v>USD</v>
          </cell>
          <cell r="I2599">
            <v>1440219540</v>
          </cell>
          <cell r="J2599">
            <v>1436369818</v>
          </cell>
          <cell r="K2599" t="b">
            <v>0</v>
          </cell>
          <cell r="L2599">
            <v>13</v>
          </cell>
          <cell r="M2599" t="b">
            <v>1</v>
          </cell>
          <cell r="N2599" t="str">
            <v>music/rock</v>
          </cell>
          <cell r="O2599">
            <v>110</v>
          </cell>
          <cell r="P2599">
            <v>42.38</v>
          </cell>
        </row>
        <row r="2600">
          <cell r="B2600" t="str">
            <v>Telesomniac's Debut Album</v>
          </cell>
          <cell r="C2600" t="str">
            <v>Telesomniac is a rock band from Provo, UT releasing their debut album Thirty-One Flashes in the Dark.</v>
          </cell>
          <cell r="D2600">
            <v>2500</v>
          </cell>
          <cell r="E2600">
            <v>2841</v>
          </cell>
          <cell r="F2600" t="str">
            <v>successful</v>
          </cell>
          <cell r="G2600" t="str">
            <v>US</v>
          </cell>
          <cell r="H2600" t="str">
            <v>USD</v>
          </cell>
          <cell r="I2600">
            <v>1456976586</v>
          </cell>
          <cell r="J2600">
            <v>1454298186</v>
          </cell>
          <cell r="K2600" t="b">
            <v>0</v>
          </cell>
          <cell r="L2600">
            <v>104</v>
          </cell>
          <cell r="M2600" t="b">
            <v>1</v>
          </cell>
          <cell r="N2600" t="str">
            <v>music/rock</v>
          </cell>
          <cell r="O2600">
            <v>114</v>
          </cell>
          <cell r="P2600">
            <v>27.32</v>
          </cell>
        </row>
        <row r="2601">
          <cell r="B2601" t="str">
            <v>WolfHunt | Social Commentary Rock Project</v>
          </cell>
          <cell r="C2601" t="str">
            <v>Rock n' Roll tales of our times</v>
          </cell>
          <cell r="D2601">
            <v>10000</v>
          </cell>
          <cell r="E2601">
            <v>10235</v>
          </cell>
          <cell r="F2601" t="str">
            <v>successful</v>
          </cell>
          <cell r="G2601" t="str">
            <v>US</v>
          </cell>
          <cell r="H2601" t="str">
            <v>USD</v>
          </cell>
          <cell r="I2601">
            <v>1470068523</v>
          </cell>
          <cell r="J2601">
            <v>1467476523</v>
          </cell>
          <cell r="K2601" t="b">
            <v>0</v>
          </cell>
          <cell r="L2601">
            <v>52</v>
          </cell>
          <cell r="M2601" t="b">
            <v>1</v>
          </cell>
          <cell r="N2601" t="str">
            <v>music/rock</v>
          </cell>
          <cell r="O2601">
            <v>102</v>
          </cell>
          <cell r="P2601">
            <v>196.83</v>
          </cell>
        </row>
        <row r="2602">
          <cell r="B2602" t="str">
            <v>"Intrusive Thoughts": first full LP by The Reckless Scamps</v>
          </cell>
          <cell r="C2602" t="str">
            <v>We've finally finished recording our first full length album! We're getting together all the merch to go along with the release.</v>
          </cell>
          <cell r="D2602">
            <v>750</v>
          </cell>
          <cell r="E2602">
            <v>916</v>
          </cell>
          <cell r="F2602" t="str">
            <v>successful</v>
          </cell>
          <cell r="G2602" t="str">
            <v>US</v>
          </cell>
          <cell r="H2602" t="str">
            <v>USD</v>
          </cell>
          <cell r="I2602">
            <v>1488337200</v>
          </cell>
          <cell r="J2602">
            <v>1484623726</v>
          </cell>
          <cell r="K2602" t="b">
            <v>0</v>
          </cell>
          <cell r="L2602">
            <v>17</v>
          </cell>
          <cell r="M2602" t="b">
            <v>1</v>
          </cell>
          <cell r="N2602" t="str">
            <v>music/rock</v>
          </cell>
          <cell r="O2602">
            <v>122</v>
          </cell>
          <cell r="P2602">
            <v>53.88</v>
          </cell>
        </row>
        <row r="2603">
          <cell r="B2603" t="str">
            <v>Quiet Oaks Full Length Album</v>
          </cell>
          <cell r="C2603" t="str">
            <v>Help Quiet Oaks record their debut album!!!</v>
          </cell>
          <cell r="D2603">
            <v>3500</v>
          </cell>
          <cell r="E2603">
            <v>3916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1484430481</v>
          </cell>
          <cell r="J2603">
            <v>1481838481</v>
          </cell>
          <cell r="K2603" t="b">
            <v>0</v>
          </cell>
          <cell r="L2603">
            <v>82</v>
          </cell>
          <cell r="M2603" t="b">
            <v>1</v>
          </cell>
          <cell r="N2603" t="str">
            <v>music/rock</v>
          </cell>
          <cell r="O2603">
            <v>112</v>
          </cell>
          <cell r="P2603">
            <v>47.76</v>
          </cell>
        </row>
        <row r="2604">
          <cell r="B2604" t="str">
            <v>Bret Coats' "Music For The People" KickStarter</v>
          </cell>
          <cell r="C2604" t="str">
            <v>Bret Coats with producers Nick Jay &amp; Robert Coats resulting in an epic rock &amp; roll experience that has the makings of a true classic.</v>
          </cell>
          <cell r="D2604">
            <v>6000</v>
          </cell>
          <cell r="E2604">
            <v>6438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1423871882</v>
          </cell>
          <cell r="J2604">
            <v>1421279882</v>
          </cell>
          <cell r="K2604" t="b">
            <v>0</v>
          </cell>
          <cell r="L2604">
            <v>73</v>
          </cell>
          <cell r="M2604" t="b">
            <v>1</v>
          </cell>
          <cell r="N2604" t="str">
            <v>music/rock</v>
          </cell>
          <cell r="O2604">
            <v>107</v>
          </cell>
          <cell r="P2604">
            <v>88.19</v>
          </cell>
        </row>
        <row r="2605">
          <cell r="B2605" t="str">
            <v>Halls of the Machine - All Tribal Dignitaries</v>
          </cell>
          <cell r="C2605" t="str">
            <v>HALLS OF THE MACHINE needs your support for the final production and release of their latest work titled, ALL TRIBAL DIGNITARIES.</v>
          </cell>
          <cell r="D2605">
            <v>10000</v>
          </cell>
          <cell r="E2605">
            <v>11385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1477603140</v>
          </cell>
          <cell r="J2605">
            <v>1475013710</v>
          </cell>
          <cell r="K2605" t="b">
            <v>0</v>
          </cell>
          <cell r="L2605">
            <v>158</v>
          </cell>
          <cell r="M2605" t="b">
            <v>1</v>
          </cell>
          <cell r="N2605" t="str">
            <v>music/rock</v>
          </cell>
          <cell r="O2605">
            <v>114</v>
          </cell>
          <cell r="P2605">
            <v>72.06</v>
          </cell>
        </row>
        <row r="2606">
          <cell r="B2606" t="str">
            <v>We Invite You to Come "Back to the 80's with StonyCold!"</v>
          </cell>
          <cell r="C2606" t="str">
            <v>'StonyCold', a Kansas-based 80's Rock Band, is recording their first all-cover tunes CD, 'Back To the 80's With StonyCold!'</v>
          </cell>
          <cell r="D2606">
            <v>4400</v>
          </cell>
          <cell r="E2606">
            <v>4826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1467752334</v>
          </cell>
          <cell r="J2606">
            <v>1465160334</v>
          </cell>
          <cell r="K2606" t="b">
            <v>0</v>
          </cell>
          <cell r="L2606">
            <v>65</v>
          </cell>
          <cell r="M2606" t="b">
            <v>1</v>
          </cell>
          <cell r="N2606" t="str">
            <v>music/rock</v>
          </cell>
          <cell r="O2606">
            <v>110</v>
          </cell>
          <cell r="P2606">
            <v>74.25</v>
          </cell>
        </row>
        <row r="2607">
          <cell r="B2607" t="str">
            <v>Rocket And A Bomb Live DVD/Album + new Michael Knott 7"EP</v>
          </cell>
          <cell r="C2607" t="str">
            <v>20 years of Rocket &amp; a Bomb live DVD and download + a brand new Michael Knott EP released on 7" vinyl, Cd, and download!</v>
          </cell>
          <cell r="D2607">
            <v>9000</v>
          </cell>
          <cell r="E2607">
            <v>11353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1412640373</v>
          </cell>
          <cell r="J2607">
            <v>1410048373</v>
          </cell>
          <cell r="K2607" t="b">
            <v>0</v>
          </cell>
          <cell r="L2607">
            <v>184</v>
          </cell>
          <cell r="M2607" t="b">
            <v>1</v>
          </cell>
          <cell r="N2607" t="str">
            <v>music/rock</v>
          </cell>
          <cell r="O2607">
            <v>126</v>
          </cell>
          <cell r="P2607">
            <v>61.7</v>
          </cell>
        </row>
        <row r="2608">
          <cell r="B2608" t="str">
            <v>Stone Kings: From Creation To Devastation</v>
          </cell>
          <cell r="C2608" t="str">
            <v>We're looking to our fans to help partially fund the new album. It's 12 tracks in length &amp; will be a musical trip like no other!</v>
          </cell>
          <cell r="D2608">
            <v>350</v>
          </cell>
          <cell r="E2608">
            <v>586</v>
          </cell>
          <cell r="F2608" t="str">
            <v>successful</v>
          </cell>
          <cell r="G2608" t="str">
            <v>GB</v>
          </cell>
          <cell r="H2608" t="str">
            <v>GBP</v>
          </cell>
          <cell r="I2608">
            <v>1465709400</v>
          </cell>
          <cell r="J2608">
            <v>1462695073</v>
          </cell>
          <cell r="K2608" t="b">
            <v>0</v>
          </cell>
          <cell r="L2608">
            <v>34</v>
          </cell>
          <cell r="M2608" t="b">
            <v>1</v>
          </cell>
          <cell r="N2608" t="str">
            <v>music/rock</v>
          </cell>
          <cell r="O2608">
            <v>167</v>
          </cell>
          <cell r="P2608">
            <v>17.239999999999998</v>
          </cell>
        </row>
        <row r="2609">
          <cell r="B2609" t="str">
            <v>Michale Graves â€œVagabond Acousticâ€ Extremely Limited Edition</v>
          </cell>
          <cell r="C2609" t="str">
            <v>Based on the success of the â€œVagabondâ€ Michale is releasing a very limited edition version of the Album entitled â€œVagabond Acousticâ€</v>
          </cell>
          <cell r="D2609">
            <v>2500</v>
          </cell>
          <cell r="E2609">
            <v>12413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1369612474</v>
          </cell>
          <cell r="J2609">
            <v>1367798074</v>
          </cell>
          <cell r="K2609" t="b">
            <v>0</v>
          </cell>
          <cell r="L2609">
            <v>240</v>
          </cell>
          <cell r="M2609" t="b">
            <v>1</v>
          </cell>
          <cell r="N2609" t="str">
            <v>music/rock</v>
          </cell>
          <cell r="O2609">
            <v>497</v>
          </cell>
          <cell r="P2609">
            <v>51.72</v>
          </cell>
        </row>
        <row r="2610">
          <cell r="B2610" t="str">
            <v>Nineteen Fifty Eight - Untitled EP</v>
          </cell>
          <cell r="C2610" t="str">
            <v>Help us fund our latest project - a 5 track EP: fast-paced, hard-hitting, female-fronted rock with catchy choruses and lyrics to match!</v>
          </cell>
          <cell r="D2610">
            <v>2500</v>
          </cell>
          <cell r="E2610">
            <v>2729</v>
          </cell>
          <cell r="F2610" t="str">
            <v>successful</v>
          </cell>
          <cell r="G2610" t="str">
            <v>GB</v>
          </cell>
          <cell r="H2610" t="str">
            <v>GBP</v>
          </cell>
          <cell r="I2610">
            <v>1430439411</v>
          </cell>
          <cell r="J2610">
            <v>1425259011</v>
          </cell>
          <cell r="K2610" t="b">
            <v>0</v>
          </cell>
          <cell r="L2610">
            <v>113</v>
          </cell>
          <cell r="M2610" t="b">
            <v>1</v>
          </cell>
          <cell r="N2610" t="str">
            <v>music/rock</v>
          </cell>
          <cell r="O2610">
            <v>109</v>
          </cell>
          <cell r="P2610">
            <v>24.15</v>
          </cell>
        </row>
        <row r="2611">
          <cell r="B2611" t="str">
            <v>Gregorian Rock</v>
          </cell>
          <cell r="C2611" t="str">
            <v>Gregorian Rock merges Gregorian chant with modern music. It is serene, yet pummeling. It's not for everyone, but it might be for you.</v>
          </cell>
          <cell r="D2611">
            <v>4000</v>
          </cell>
          <cell r="E2611">
            <v>4103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1374802235</v>
          </cell>
          <cell r="J2611">
            <v>1372210235</v>
          </cell>
          <cell r="K2611" t="b">
            <v>0</v>
          </cell>
          <cell r="L2611">
            <v>66</v>
          </cell>
          <cell r="M2611" t="b">
            <v>1</v>
          </cell>
          <cell r="N2611" t="str">
            <v>music/rock</v>
          </cell>
          <cell r="O2611">
            <v>103</v>
          </cell>
          <cell r="P2611">
            <v>62.17</v>
          </cell>
        </row>
        <row r="2612">
          <cell r="B2612" t="str">
            <v>Release Soundzero's Debut Album!</v>
          </cell>
          <cell r="C2612" t="str">
            <v>We're so close to releasing our long-awaited debut album! A little help will go a long way... let's do this!</v>
          </cell>
          <cell r="D2612">
            <v>2500</v>
          </cell>
          <cell r="E2612">
            <v>2706.23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1304561633</v>
          </cell>
          <cell r="J2612">
            <v>1301969633</v>
          </cell>
          <cell r="K2612" t="b">
            <v>0</v>
          </cell>
          <cell r="L2612">
            <v>56</v>
          </cell>
          <cell r="M2612" t="b">
            <v>1</v>
          </cell>
          <cell r="N2612" t="str">
            <v>music/rock</v>
          </cell>
          <cell r="O2612">
            <v>108</v>
          </cell>
          <cell r="P2612">
            <v>48.33</v>
          </cell>
        </row>
        <row r="2613">
          <cell r="B2613" t="str">
            <v>The Material - Let You Down music video</v>
          </cell>
          <cell r="C2613" t="str">
            <v>We need the help of fans of both music and film alike to help us create our collective vision for this song.</v>
          </cell>
          <cell r="D2613">
            <v>1500</v>
          </cell>
          <cell r="E2613">
            <v>1502.5</v>
          </cell>
          <cell r="F2613" t="str">
            <v>successful</v>
          </cell>
          <cell r="G2613" t="str">
            <v>US</v>
          </cell>
          <cell r="H2613" t="str">
            <v>USD</v>
          </cell>
          <cell r="I2613">
            <v>1318633200</v>
          </cell>
          <cell r="J2613">
            <v>1314947317</v>
          </cell>
          <cell r="K2613" t="b">
            <v>0</v>
          </cell>
          <cell r="L2613">
            <v>32</v>
          </cell>
          <cell r="M2613" t="b">
            <v>1</v>
          </cell>
          <cell r="N2613" t="str">
            <v>music/rock</v>
          </cell>
          <cell r="O2613">
            <v>100</v>
          </cell>
          <cell r="P2613">
            <v>46.95</v>
          </cell>
        </row>
        <row r="2614">
          <cell r="B2614" t="str">
            <v>Max's First Solo Album!</v>
          </cell>
          <cell r="C2614" t="str">
            <v>An exercise in the wild and dangerous world of solo musicianship by Maxwell D Feinstein.</v>
          </cell>
          <cell r="D2614">
            <v>2000</v>
          </cell>
          <cell r="E2614">
            <v>2000.66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1327723459</v>
          </cell>
          <cell r="J2614">
            <v>1322539459</v>
          </cell>
          <cell r="K2614" t="b">
            <v>0</v>
          </cell>
          <cell r="L2614">
            <v>30</v>
          </cell>
          <cell r="M2614" t="b">
            <v>1</v>
          </cell>
          <cell r="N2614" t="str">
            <v>music/rock</v>
          </cell>
          <cell r="O2614">
            <v>100</v>
          </cell>
          <cell r="P2614">
            <v>66.69</v>
          </cell>
        </row>
        <row r="2615">
          <cell r="B2615" t="str">
            <v>Totally "not" For Drugs: A Kentucky Knife Fight music video</v>
          </cell>
          <cell r="C2615" t="str">
            <v>Kentucky Knife Fight is making a music video for the release of their new song, "Love the Lonely." Raising money for production costs.</v>
          </cell>
          <cell r="D2615">
            <v>2800</v>
          </cell>
          <cell r="E2615">
            <v>3419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1332011835</v>
          </cell>
          <cell r="J2615">
            <v>1328559435</v>
          </cell>
          <cell r="K2615" t="b">
            <v>0</v>
          </cell>
          <cell r="L2615">
            <v>70</v>
          </cell>
          <cell r="M2615" t="b">
            <v>1</v>
          </cell>
          <cell r="N2615" t="str">
            <v>music/rock</v>
          </cell>
          <cell r="O2615">
            <v>122</v>
          </cell>
          <cell r="P2615">
            <v>48.84</v>
          </cell>
        </row>
        <row r="2616">
          <cell r="B2616" t="str">
            <v>A Band of Orcs Official Gaming Miniatures Presale</v>
          </cell>
          <cell r="C2616" t="str">
            <v>A Band of Orcs needs gas, tires &amp; tags to get to GenCon Indy for the debut of their 28 mm gaming miniatures and historic live concert!</v>
          </cell>
          <cell r="D2616">
            <v>6000</v>
          </cell>
          <cell r="E2616">
            <v>6041.6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1312182000</v>
          </cell>
          <cell r="J2616">
            <v>1311380313</v>
          </cell>
          <cell r="K2616" t="b">
            <v>0</v>
          </cell>
          <cell r="L2616">
            <v>44</v>
          </cell>
          <cell r="M2616" t="b">
            <v>1</v>
          </cell>
          <cell r="N2616" t="str">
            <v>music/rock</v>
          </cell>
          <cell r="O2616">
            <v>101</v>
          </cell>
          <cell r="P2616">
            <v>137.31</v>
          </cell>
        </row>
        <row r="2617">
          <cell r="B2617" t="str">
            <v>The Scurvies to release new album this summer! Check it out!</v>
          </cell>
          <cell r="C2617" t="str">
            <v>The Scurvies, an independent punk rock 'n' roll band are recording a new album to be released on vinyl and CD, on their very own label.</v>
          </cell>
          <cell r="D2617">
            <v>8000</v>
          </cell>
          <cell r="E2617">
            <v>8080.33</v>
          </cell>
          <cell r="F2617" t="str">
            <v>successful</v>
          </cell>
          <cell r="G2617" t="str">
            <v>US</v>
          </cell>
          <cell r="H2617" t="str">
            <v>USD</v>
          </cell>
          <cell r="I2617">
            <v>1300930838</v>
          </cell>
          <cell r="J2617">
            <v>1293158438</v>
          </cell>
          <cell r="K2617" t="b">
            <v>0</v>
          </cell>
          <cell r="L2617">
            <v>92</v>
          </cell>
          <cell r="M2617" t="b">
            <v>1</v>
          </cell>
          <cell r="N2617" t="str">
            <v>music/rock</v>
          </cell>
          <cell r="O2617">
            <v>101</v>
          </cell>
          <cell r="P2617">
            <v>87.83</v>
          </cell>
        </row>
        <row r="2618">
          <cell r="B2618" t="str">
            <v>New Tour Bus for The Slants</v>
          </cell>
          <cell r="C2618" t="str">
            <v>The world's only all-Asian American dance rock band, The Slants, needs a bus to tour cons, shows, and festivals.</v>
          </cell>
          <cell r="D2618">
            <v>10000</v>
          </cell>
          <cell r="E2618">
            <v>14511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1339701851</v>
          </cell>
          <cell r="J2618">
            <v>1337887451</v>
          </cell>
          <cell r="K2618" t="b">
            <v>0</v>
          </cell>
          <cell r="L2618">
            <v>205</v>
          </cell>
          <cell r="M2618" t="b">
            <v>1</v>
          </cell>
          <cell r="N2618" t="str">
            <v>music/rock</v>
          </cell>
          <cell r="O2618">
            <v>145</v>
          </cell>
          <cell r="P2618">
            <v>70.790000000000006</v>
          </cell>
        </row>
        <row r="2619">
          <cell r="B2619" t="str">
            <v>The Devil &amp; Me Debut Album, "...It's Not A Dream"</v>
          </cell>
          <cell r="C2619" t="str">
            <v>The Devil &amp; Me's Debut album, "...It's Not A Dream", featuring 9 original, Hard Rock songs.</v>
          </cell>
          <cell r="D2619">
            <v>1200</v>
          </cell>
          <cell r="E2619">
            <v>1215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1388553960</v>
          </cell>
          <cell r="J2619">
            <v>1385754986</v>
          </cell>
          <cell r="K2619" t="b">
            <v>0</v>
          </cell>
          <cell r="L2619">
            <v>23</v>
          </cell>
          <cell r="M2619" t="b">
            <v>1</v>
          </cell>
          <cell r="N2619" t="str">
            <v>music/rock</v>
          </cell>
          <cell r="O2619">
            <v>101</v>
          </cell>
          <cell r="P2619">
            <v>52.83</v>
          </cell>
        </row>
        <row r="2620">
          <cell r="B2620" t="str">
            <v>Get Still the Sky's Limit on the Road! (&amp; with a new album!)</v>
          </cell>
          <cell r="C2620" t="str">
            <v>Still the Sky's Limit is finishing their first full length album and going on a full US tour, and WE NEED YOUR HELP!</v>
          </cell>
          <cell r="D2620">
            <v>1500</v>
          </cell>
          <cell r="E2620">
            <v>1775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1320220800</v>
          </cell>
          <cell r="J2620">
            <v>1315612909</v>
          </cell>
          <cell r="K2620" t="b">
            <v>0</v>
          </cell>
          <cell r="L2620">
            <v>4</v>
          </cell>
          <cell r="M2620" t="b">
            <v>1</v>
          </cell>
          <cell r="N2620" t="str">
            <v>music/rock</v>
          </cell>
          <cell r="O2620">
            <v>118</v>
          </cell>
          <cell r="P2620">
            <v>443.75</v>
          </cell>
        </row>
        <row r="2621">
          <cell r="B2621" t="str">
            <v>So The Story Goes: The New Album by "Just Joe" Altier</v>
          </cell>
          <cell r="C2621" t="str">
            <v>So The Story Goes is the upcoming album from "Just Joe" Altier.</v>
          </cell>
          <cell r="D2621">
            <v>2000</v>
          </cell>
          <cell r="E2621">
            <v>5437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1355609510</v>
          </cell>
          <cell r="J2621">
            <v>1353017510</v>
          </cell>
          <cell r="K2621" t="b">
            <v>0</v>
          </cell>
          <cell r="L2621">
            <v>112</v>
          </cell>
          <cell r="M2621" t="b">
            <v>1</v>
          </cell>
          <cell r="N2621" t="str">
            <v>music/rock</v>
          </cell>
          <cell r="O2621">
            <v>272</v>
          </cell>
          <cell r="P2621">
            <v>48.54</v>
          </cell>
        </row>
        <row r="2622">
          <cell r="B2622" t="str">
            <v>Skelton-Luns CD/7"             No Big Deal.</v>
          </cell>
          <cell r="C2622" t="str">
            <v>Skelton-Luns CD/7" No Big Deal.</v>
          </cell>
          <cell r="D2622">
            <v>800</v>
          </cell>
          <cell r="E2622">
            <v>1001</v>
          </cell>
          <cell r="F2622" t="str">
            <v>successful</v>
          </cell>
          <cell r="G2622" t="str">
            <v>US</v>
          </cell>
          <cell r="H2622" t="str">
            <v>USD</v>
          </cell>
          <cell r="I2622">
            <v>1370390432</v>
          </cell>
          <cell r="J2622">
            <v>1368576032</v>
          </cell>
          <cell r="K2622" t="b">
            <v>0</v>
          </cell>
          <cell r="L2622">
            <v>27</v>
          </cell>
          <cell r="M2622" t="b">
            <v>1</v>
          </cell>
          <cell r="N2622" t="str">
            <v>music/rock</v>
          </cell>
          <cell r="O2622">
            <v>125</v>
          </cell>
          <cell r="P2622">
            <v>37.07</v>
          </cell>
        </row>
        <row r="2623">
          <cell r="B2623" t="str">
            <v>Join AT THE WAYSIDE For The "Ready...Set...Snow Tour!"</v>
          </cell>
          <cell r="C2623" t="str">
            <v>Help us achieve our goal to get our van repaired, gassed up, and road-ready for our winter tour!</v>
          </cell>
          <cell r="D2623">
            <v>500</v>
          </cell>
          <cell r="E2623">
            <v>550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1357160384</v>
          </cell>
          <cell r="J2623">
            <v>1354568384</v>
          </cell>
          <cell r="K2623" t="b">
            <v>0</v>
          </cell>
          <cell r="L2623">
            <v>11</v>
          </cell>
          <cell r="M2623" t="b">
            <v>1</v>
          </cell>
          <cell r="N2623" t="str">
            <v>music/rock</v>
          </cell>
          <cell r="O2623">
            <v>110</v>
          </cell>
          <cell r="P2623">
            <v>50</v>
          </cell>
        </row>
        <row r="2624">
          <cell r="B2624" t="str">
            <v>New  E.P. mastering and recording</v>
          </cell>
          <cell r="C2624" t="str">
            <v>Ghosts and Paper Hearts are getting ready to release their new EP and we want it to be sent everywhere. Help us out PLEASE!!!!!</v>
          </cell>
          <cell r="D2624">
            <v>1000</v>
          </cell>
          <cell r="E2624">
            <v>1015</v>
          </cell>
          <cell r="F2624" t="str">
            <v>successful</v>
          </cell>
          <cell r="G2624" t="str">
            <v>US</v>
          </cell>
          <cell r="H2624" t="str">
            <v>USD</v>
          </cell>
          <cell r="I2624">
            <v>1342921202</v>
          </cell>
          <cell r="J2624">
            <v>1340329202</v>
          </cell>
          <cell r="K2624" t="b">
            <v>0</v>
          </cell>
          <cell r="L2624">
            <v>26</v>
          </cell>
          <cell r="M2624" t="b">
            <v>1</v>
          </cell>
          <cell r="N2624" t="str">
            <v>music/rock</v>
          </cell>
          <cell r="O2624">
            <v>102</v>
          </cell>
          <cell r="P2624">
            <v>39.04</v>
          </cell>
        </row>
        <row r="2625">
          <cell r="B2625" t="str">
            <v>Chaotic Resemblance 2015 album, Produced by Oz Fox - Stryper</v>
          </cell>
          <cell r="C2625" t="str">
            <v>We are going into the studio this June/July to begin our New Album. Pre-order the CD &amp; join us as we present The Greatest Show Alive.</v>
          </cell>
          <cell r="D2625">
            <v>5000</v>
          </cell>
          <cell r="E2625">
            <v>5135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1407085200</v>
          </cell>
          <cell r="J2625">
            <v>1401924769</v>
          </cell>
          <cell r="K2625" t="b">
            <v>0</v>
          </cell>
          <cell r="L2625">
            <v>77</v>
          </cell>
          <cell r="M2625" t="b">
            <v>1</v>
          </cell>
          <cell r="N2625" t="str">
            <v>music/rock</v>
          </cell>
          <cell r="O2625">
            <v>103</v>
          </cell>
          <cell r="P2625">
            <v>66.69</v>
          </cell>
        </row>
        <row r="2626">
          <cell r="B2626" t="str">
            <v>PRE ORDER Reno Divorce Digital CD "Stuck On You" $15 or more</v>
          </cell>
          <cell r="C2626" t="str">
            <v>We are Reno Divorce!! Here is a taste of our upcoming release and we invite you to be a part of it.</v>
          </cell>
          <cell r="D2626">
            <v>8000</v>
          </cell>
          <cell r="E2626">
            <v>9130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1323742396</v>
          </cell>
          <cell r="J2626">
            <v>1319850796</v>
          </cell>
          <cell r="K2626" t="b">
            <v>0</v>
          </cell>
          <cell r="L2626">
            <v>136</v>
          </cell>
          <cell r="M2626" t="b">
            <v>1</v>
          </cell>
          <cell r="N2626" t="str">
            <v>music/rock</v>
          </cell>
          <cell r="O2626">
            <v>114</v>
          </cell>
          <cell r="P2626">
            <v>67.13</v>
          </cell>
        </row>
        <row r="2627">
          <cell r="B2627" t="str">
            <v>Aly Jados: the New EP rOckNrOLLa</v>
          </cell>
          <cell r="C2627" t="str">
            <v>HELP! We don't have much time.....Join Aly Jados in making her new EP a reality before the world ends!!!!</v>
          </cell>
          <cell r="D2627">
            <v>10000</v>
          </cell>
          <cell r="E2627">
            <v>10420</v>
          </cell>
          <cell r="F2627" t="str">
            <v>successful</v>
          </cell>
          <cell r="G2627" t="str">
            <v>US</v>
          </cell>
          <cell r="H2627" t="str">
            <v>USD</v>
          </cell>
          <cell r="I2627">
            <v>1353621600</v>
          </cell>
          <cell r="J2627">
            <v>1350061821</v>
          </cell>
          <cell r="K2627" t="b">
            <v>0</v>
          </cell>
          <cell r="L2627">
            <v>157</v>
          </cell>
          <cell r="M2627" t="b">
            <v>1</v>
          </cell>
          <cell r="N2627" t="str">
            <v>music/rock</v>
          </cell>
          <cell r="O2627">
            <v>104</v>
          </cell>
          <cell r="P2627">
            <v>66.37</v>
          </cell>
        </row>
        <row r="2628">
          <cell r="B2628" t="str">
            <v>The Coffis Brothers 2nd Album!</v>
          </cell>
          <cell r="C2628" t="str">
            <v>The Coffis Brothers &amp;The Mountain Men are recording a brand new full length record.</v>
          </cell>
          <cell r="D2628">
            <v>7000</v>
          </cell>
          <cell r="E2628">
            <v>10210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1383332400</v>
          </cell>
          <cell r="J2628">
            <v>1380470188</v>
          </cell>
          <cell r="K2628" t="b">
            <v>0</v>
          </cell>
          <cell r="L2628">
            <v>158</v>
          </cell>
          <cell r="M2628" t="b">
            <v>1</v>
          </cell>
          <cell r="N2628" t="str">
            <v>music/rock</v>
          </cell>
          <cell r="O2628">
            <v>146</v>
          </cell>
          <cell r="P2628">
            <v>64.62</v>
          </cell>
        </row>
        <row r="2629">
          <cell r="B2629" t="str">
            <v>Janus Word Album</v>
          </cell>
          <cell r="C2629" t="str">
            <v>Janus Word combines hard rock with melodic acoustic music for a unique and awesome sound.</v>
          </cell>
          <cell r="D2629">
            <v>1500</v>
          </cell>
          <cell r="E2629">
            <v>1576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1362757335</v>
          </cell>
          <cell r="J2629">
            <v>1359301335</v>
          </cell>
          <cell r="K2629" t="b">
            <v>0</v>
          </cell>
          <cell r="L2629">
            <v>27</v>
          </cell>
          <cell r="M2629" t="b">
            <v>1</v>
          </cell>
          <cell r="N2629" t="str">
            <v>music/rock</v>
          </cell>
          <cell r="O2629">
            <v>105</v>
          </cell>
          <cell r="P2629">
            <v>58.37</v>
          </cell>
        </row>
        <row r="2630">
          <cell r="B2630" t="str">
            <v>Casual Encounters: The Quest For a PA</v>
          </cell>
          <cell r="C2630" t="str">
            <v>Creating a live show experience that does justice to the musicianship and time spent rehearsing.  Help us weave this sonic tapestry!</v>
          </cell>
          <cell r="D2630">
            <v>1500</v>
          </cell>
          <cell r="E2630">
            <v>2000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1410755286</v>
          </cell>
          <cell r="J2630">
            <v>1408940886</v>
          </cell>
          <cell r="K2630" t="b">
            <v>0</v>
          </cell>
          <cell r="L2630">
            <v>23</v>
          </cell>
          <cell r="M2630" t="b">
            <v>1</v>
          </cell>
          <cell r="N2630" t="str">
            <v>music/rock</v>
          </cell>
          <cell r="O2630">
            <v>133</v>
          </cell>
          <cell r="P2630">
            <v>86.96</v>
          </cell>
        </row>
        <row r="2631">
          <cell r="B2631" t="str">
            <v>Kickstart my music career with 300 CDs</v>
          </cell>
          <cell r="C2631" t="str">
            <v>Kickstarting my music career with 300 hard copy CDs of my first release.</v>
          </cell>
          <cell r="D2631">
            <v>1000</v>
          </cell>
          <cell r="E2631">
            <v>1130</v>
          </cell>
          <cell r="F2631" t="str">
            <v>successful</v>
          </cell>
          <cell r="G2631" t="str">
            <v>US</v>
          </cell>
          <cell r="H2631" t="str">
            <v>USD</v>
          </cell>
          <cell r="I2631">
            <v>1361606940</v>
          </cell>
          <cell r="J2631">
            <v>1361002140</v>
          </cell>
          <cell r="K2631" t="b">
            <v>0</v>
          </cell>
          <cell r="L2631">
            <v>17</v>
          </cell>
          <cell r="M2631" t="b">
            <v>1</v>
          </cell>
          <cell r="N2631" t="str">
            <v>music/rock</v>
          </cell>
          <cell r="O2631">
            <v>113</v>
          </cell>
          <cell r="P2631">
            <v>66.47</v>
          </cell>
        </row>
        <row r="2632">
          <cell r="B2632" t="str">
            <v>The First Full Length Fifth Freedom Album</v>
          </cell>
          <cell r="C2632" t="str">
            <v>Its long over due! Help us fund our debut album! We need all our friends and fans support on this! Lets make it happen!</v>
          </cell>
          <cell r="D2632">
            <v>5000</v>
          </cell>
          <cell r="E2632">
            <v>6060</v>
          </cell>
          <cell r="F2632" t="str">
            <v>successful</v>
          </cell>
          <cell r="G2632" t="str">
            <v>US</v>
          </cell>
          <cell r="H2632" t="str">
            <v>USD</v>
          </cell>
          <cell r="I2632">
            <v>1338177540</v>
          </cell>
          <cell r="J2632">
            <v>1333550015</v>
          </cell>
          <cell r="K2632" t="b">
            <v>0</v>
          </cell>
          <cell r="L2632">
            <v>37</v>
          </cell>
          <cell r="M2632" t="b">
            <v>1</v>
          </cell>
          <cell r="N2632" t="str">
            <v>music/rock</v>
          </cell>
          <cell r="O2632">
            <v>121</v>
          </cell>
          <cell r="P2632">
            <v>163.78</v>
          </cell>
        </row>
        <row r="2633">
          <cell r="B2633" t="str">
            <v>PrincessFrank's MASTERSLAVE Album, EP &amp; Tour</v>
          </cell>
          <cell r="C2633" t="str">
            <v>Join in PrincessFrank's conquest of the Rock&amp;Roll kingdom! Pledge your support and help him claim the throne of Rock!</v>
          </cell>
          <cell r="D2633">
            <v>6900</v>
          </cell>
          <cell r="E2633">
            <v>7019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1418803140</v>
          </cell>
          <cell r="J2633">
            <v>1415343874</v>
          </cell>
          <cell r="K2633" t="b">
            <v>0</v>
          </cell>
          <cell r="L2633">
            <v>65</v>
          </cell>
          <cell r="M2633" t="b">
            <v>1</v>
          </cell>
          <cell r="N2633" t="str">
            <v>music/rock</v>
          </cell>
          <cell r="O2633">
            <v>102</v>
          </cell>
          <cell r="P2633">
            <v>107.98</v>
          </cell>
        </row>
        <row r="2634">
          <cell r="B2634" t="str">
            <v>The Boogaloos need to record a 4-track CD of original music.</v>
          </cell>
          <cell r="C2634" t="str">
            <v>We play covers of mod and ska classics to enthusiastic crowds. Now we want to leave our own original mark on mod musical history.</v>
          </cell>
          <cell r="D2634">
            <v>750</v>
          </cell>
          <cell r="E2634">
            <v>758</v>
          </cell>
          <cell r="F2634" t="str">
            <v>successful</v>
          </cell>
          <cell r="G2634" t="str">
            <v>GB</v>
          </cell>
          <cell r="H2634" t="str">
            <v>GBP</v>
          </cell>
          <cell r="I2634">
            <v>1377621089</v>
          </cell>
          <cell r="J2634">
            <v>1372437089</v>
          </cell>
          <cell r="K2634" t="b">
            <v>0</v>
          </cell>
          <cell r="L2634">
            <v>18</v>
          </cell>
          <cell r="M2634" t="b">
            <v>1</v>
          </cell>
          <cell r="N2634" t="str">
            <v>music/rock</v>
          </cell>
          <cell r="O2634">
            <v>101</v>
          </cell>
          <cell r="P2634">
            <v>42.11</v>
          </cell>
        </row>
        <row r="2635">
          <cell r="B2635" t="str">
            <v>Joey De Noble needs YOUR help!</v>
          </cell>
          <cell r="C2635" t="str">
            <v>Joey De Noble is raising money to help record his latest music, and he wants YOU to be a part of it!</v>
          </cell>
          <cell r="D2635">
            <v>1000</v>
          </cell>
          <cell r="E2635">
            <v>1180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1357721335</v>
          </cell>
          <cell r="J2635">
            <v>1354265335</v>
          </cell>
          <cell r="K2635" t="b">
            <v>0</v>
          </cell>
          <cell r="L2635">
            <v>25</v>
          </cell>
          <cell r="M2635" t="b">
            <v>1</v>
          </cell>
          <cell r="N2635" t="str">
            <v>music/rock</v>
          </cell>
          <cell r="O2635">
            <v>118</v>
          </cell>
          <cell r="P2635">
            <v>47.2</v>
          </cell>
        </row>
        <row r="2636">
          <cell r="B2636" t="str">
            <v>Redemption's New DVD!</v>
          </cell>
          <cell r="C2636" t="str">
            <v>Progressive metal band Redemption is preparing to film its second live DVD at the Progpower festival in Atlanta, GA in September, 2012.</v>
          </cell>
          <cell r="D2636">
            <v>7500</v>
          </cell>
          <cell r="E2636">
            <v>11650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1347382053</v>
          </cell>
          <cell r="J2636">
            <v>1344962853</v>
          </cell>
          <cell r="K2636" t="b">
            <v>0</v>
          </cell>
          <cell r="L2636">
            <v>104</v>
          </cell>
          <cell r="M2636" t="b">
            <v>1</v>
          </cell>
          <cell r="N2636" t="str">
            <v>music/rock</v>
          </cell>
          <cell r="O2636">
            <v>155</v>
          </cell>
          <cell r="P2636">
            <v>112.02</v>
          </cell>
        </row>
        <row r="2637">
          <cell r="B2637" t="str">
            <v>The Protest's Next Album</v>
          </cell>
          <cell r="C2637" t="str">
            <v>Help Christian Rock Band "The Protest" fund their new album and further their mission of positively impacting lives.</v>
          </cell>
          <cell r="D2637">
            <v>8000</v>
          </cell>
          <cell r="E2637">
            <v>8095</v>
          </cell>
          <cell r="F2637" t="str">
            <v>successful</v>
          </cell>
          <cell r="G2637" t="str">
            <v>US</v>
          </cell>
          <cell r="H2637" t="str">
            <v>USD</v>
          </cell>
          <cell r="I2637">
            <v>1385932867</v>
          </cell>
          <cell r="J2637">
            <v>1383337267</v>
          </cell>
          <cell r="K2637" t="b">
            <v>0</v>
          </cell>
          <cell r="L2637">
            <v>108</v>
          </cell>
          <cell r="M2637" t="b">
            <v>1</v>
          </cell>
          <cell r="N2637" t="str">
            <v>music/rock</v>
          </cell>
          <cell r="O2637">
            <v>101</v>
          </cell>
          <cell r="P2637">
            <v>74.95</v>
          </cell>
        </row>
        <row r="2638">
          <cell r="B2638" t="str">
            <v>River Of Thorns - First CD Release</v>
          </cell>
          <cell r="C2638" t="str">
            <v>River of Thorns is a recording duo based in southeast Michigan.  We're releasing a great sounding cd recorded in a tiny home studio!</v>
          </cell>
          <cell r="D2638">
            <v>2000</v>
          </cell>
          <cell r="E2638">
            <v>2340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1353905940</v>
          </cell>
          <cell r="J2638">
            <v>1351011489</v>
          </cell>
          <cell r="K2638" t="b">
            <v>0</v>
          </cell>
          <cell r="L2638">
            <v>38</v>
          </cell>
          <cell r="M2638" t="b">
            <v>1</v>
          </cell>
          <cell r="N2638" t="str">
            <v>music/rock</v>
          </cell>
          <cell r="O2638">
            <v>117</v>
          </cell>
          <cell r="P2638">
            <v>61.58</v>
          </cell>
        </row>
        <row r="2639">
          <cell r="B2639" t="str">
            <v>"Songs for Tsippora" Byronâ€™s DEBUT EP</v>
          </cell>
          <cell r="C2639" t="str">
            <v>Original Jewish rock music on human relationships and identity</v>
          </cell>
          <cell r="D2639">
            <v>4000</v>
          </cell>
          <cell r="E2639">
            <v>4037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1403026882</v>
          </cell>
          <cell r="J2639">
            <v>1400175682</v>
          </cell>
          <cell r="K2639" t="b">
            <v>0</v>
          </cell>
          <cell r="L2639">
            <v>88</v>
          </cell>
          <cell r="M2639" t="b">
            <v>1</v>
          </cell>
          <cell r="N2639" t="str">
            <v>music/rock</v>
          </cell>
          <cell r="O2639">
            <v>101</v>
          </cell>
          <cell r="P2639">
            <v>45.88</v>
          </cell>
        </row>
        <row r="2640">
          <cell r="B2640" t="str">
            <v>Off The Turnpike | A Loud New Way to Release Loud New Music</v>
          </cell>
          <cell r="C2640" t="str">
            <v>Help Off The Turnpike release new music, and set fire to everything!</v>
          </cell>
          <cell r="D2640">
            <v>6000</v>
          </cell>
          <cell r="E2640">
            <v>6220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1392929333</v>
          </cell>
          <cell r="J2640">
            <v>1389041333</v>
          </cell>
          <cell r="K2640" t="b">
            <v>0</v>
          </cell>
          <cell r="L2640">
            <v>82</v>
          </cell>
          <cell r="M2640" t="b">
            <v>1</v>
          </cell>
          <cell r="N2640" t="str">
            <v>music/rock</v>
          </cell>
          <cell r="O2640">
            <v>104</v>
          </cell>
          <cell r="P2640">
            <v>75.849999999999994</v>
          </cell>
        </row>
        <row r="2641">
          <cell r="B2641" t="str">
            <v>Golden Grenade Records Their Debut EP</v>
          </cell>
          <cell r="C2641" t="str">
            <v>Inspired by the legacy of Tex Tucker, Golden Grenade is setting out to record their first CD with heavy hearts and intense purpose.</v>
          </cell>
          <cell r="D2641">
            <v>4000</v>
          </cell>
          <cell r="E2641">
            <v>10610</v>
          </cell>
          <cell r="F2641" t="str">
            <v>successful</v>
          </cell>
          <cell r="G2641" t="str">
            <v>US</v>
          </cell>
          <cell r="H2641" t="str">
            <v>USD</v>
          </cell>
          <cell r="I2641">
            <v>1330671540</v>
          </cell>
          <cell r="J2641">
            <v>1328040375</v>
          </cell>
          <cell r="K2641" t="b">
            <v>0</v>
          </cell>
          <cell r="L2641">
            <v>126</v>
          </cell>
          <cell r="M2641" t="b">
            <v>1</v>
          </cell>
          <cell r="N2641" t="str">
            <v>music/rock</v>
          </cell>
          <cell r="O2641">
            <v>265</v>
          </cell>
          <cell r="P2641">
            <v>84.21</v>
          </cell>
        </row>
        <row r="2642">
          <cell r="B2642" t="str">
            <v>The Sweet Remains record their sophomore studio album!</v>
          </cell>
          <cell r="C2642" t="str">
            <v>We're putting together our next studio album, and we want you to be a part of it. Check out the video for some clips from the studio.</v>
          </cell>
          <cell r="D2642">
            <v>10000</v>
          </cell>
          <cell r="E2642">
            <v>15591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1350074261</v>
          </cell>
          <cell r="J2642">
            <v>1347482261</v>
          </cell>
          <cell r="K2642" t="b">
            <v>0</v>
          </cell>
          <cell r="L2642">
            <v>133</v>
          </cell>
          <cell r="M2642" t="b">
            <v>1</v>
          </cell>
          <cell r="N2642" t="str">
            <v>music/rock</v>
          </cell>
          <cell r="O2642">
            <v>156</v>
          </cell>
          <cell r="P2642">
            <v>117.23</v>
          </cell>
        </row>
        <row r="2643">
          <cell r="B2643" t="str">
            <v>Culprit needs a van!</v>
          </cell>
          <cell r="C2643" t="str">
            <v>Hey everyone! If you don't already know, we're Culprit, a 4-piece rock band from Los Angeles &amp; we are in dire need of a new tour van!</v>
          </cell>
          <cell r="D2643">
            <v>4000</v>
          </cell>
          <cell r="E2643">
            <v>4065</v>
          </cell>
          <cell r="F2643" t="str">
            <v>successful</v>
          </cell>
          <cell r="G2643" t="str">
            <v>US</v>
          </cell>
          <cell r="H2643" t="str">
            <v>USD</v>
          </cell>
          <cell r="I2643">
            <v>1316851854</v>
          </cell>
          <cell r="J2643">
            <v>1311667854</v>
          </cell>
          <cell r="K2643" t="b">
            <v>0</v>
          </cell>
          <cell r="L2643">
            <v>47</v>
          </cell>
          <cell r="M2643" t="b">
            <v>1</v>
          </cell>
          <cell r="N2643" t="str">
            <v>music/rock</v>
          </cell>
          <cell r="O2643">
            <v>102</v>
          </cell>
          <cell r="P2643">
            <v>86.49</v>
          </cell>
        </row>
        <row r="2644">
          <cell r="B2644" t="str">
            <v>ELIZABETH REX</v>
          </cell>
          <cell r="C2644" t="str">
            <v>We are a four piece rock band that has played shows in and around NYC including Mercury Lounge.  Two of our members are now in LA.</v>
          </cell>
          <cell r="D2644">
            <v>10000</v>
          </cell>
          <cell r="E2644">
            <v>10000</v>
          </cell>
          <cell r="F2644" t="str">
            <v>successful</v>
          </cell>
          <cell r="G2644" t="str">
            <v>US</v>
          </cell>
          <cell r="H2644" t="str">
            <v>USD</v>
          </cell>
          <cell r="I2644">
            <v>1326690000</v>
          </cell>
          <cell r="J2644">
            <v>1324329156</v>
          </cell>
          <cell r="K2644" t="b">
            <v>0</v>
          </cell>
          <cell r="L2644">
            <v>58</v>
          </cell>
          <cell r="M2644" t="b">
            <v>1</v>
          </cell>
          <cell r="N2644" t="str">
            <v>music/rock</v>
          </cell>
          <cell r="O2644">
            <v>100</v>
          </cell>
          <cell r="P2644">
            <v>172.41</v>
          </cell>
        </row>
        <row r="2645">
          <cell r="B2645" t="str">
            <v>RUBEDO: Debut Full Length Album</v>
          </cell>
          <cell r="C2645" t="str">
            <v>Recording Debut  Album w/ Producer Ikey Owens from Free Moral Agents/ The Mars Volta</v>
          </cell>
          <cell r="D2645">
            <v>2000</v>
          </cell>
          <cell r="E2645">
            <v>2010</v>
          </cell>
          <cell r="F2645" t="str">
            <v>successful</v>
          </cell>
          <cell r="G2645" t="str">
            <v>US</v>
          </cell>
          <cell r="H2645" t="str">
            <v>USD</v>
          </cell>
          <cell r="I2645">
            <v>1306994340</v>
          </cell>
          <cell r="J2645">
            <v>1303706001</v>
          </cell>
          <cell r="K2645" t="b">
            <v>0</v>
          </cell>
          <cell r="L2645">
            <v>32</v>
          </cell>
          <cell r="M2645" t="b">
            <v>1</v>
          </cell>
          <cell r="N2645" t="str">
            <v>music/rock</v>
          </cell>
          <cell r="O2645">
            <v>101</v>
          </cell>
          <cell r="P2645">
            <v>62.81</v>
          </cell>
        </row>
        <row r="2646">
          <cell r="B2646" t="str">
            <v>The World Over's New EP, "MOUNTAINS".</v>
          </cell>
          <cell r="C2646" t="str">
            <v>TWO will be recording their next album, MOUNTAINS, in July and need your help to make their vision a reality. Many perks are available!</v>
          </cell>
          <cell r="D2646">
            <v>2000</v>
          </cell>
          <cell r="E2646">
            <v>2506</v>
          </cell>
          <cell r="F2646" t="str">
            <v>successful</v>
          </cell>
          <cell r="G2646" t="str">
            <v>US</v>
          </cell>
          <cell r="H2646" t="str">
            <v>USD</v>
          </cell>
          <cell r="I2646">
            <v>1468270261</v>
          </cell>
          <cell r="J2646">
            <v>1463086261</v>
          </cell>
          <cell r="K2646" t="b">
            <v>0</v>
          </cell>
          <cell r="L2646">
            <v>37</v>
          </cell>
          <cell r="M2646" t="b">
            <v>1</v>
          </cell>
          <cell r="N2646" t="str">
            <v>music/rock</v>
          </cell>
          <cell r="O2646">
            <v>125</v>
          </cell>
          <cell r="P2646">
            <v>67.73</v>
          </cell>
        </row>
        <row r="2647">
          <cell r="B2647" t="str">
            <v>Butch County Rocks San Francisco Pride</v>
          </cell>
          <cell r="C2647" t="str">
            <v>Butch County is a hard rockin bunch of girls and boy-girls from Austin.  Help us show San Francisco  Pride how we do it in Texas!</v>
          </cell>
          <cell r="D2647">
            <v>4500</v>
          </cell>
          <cell r="E2647">
            <v>4660</v>
          </cell>
          <cell r="F2647" t="str">
            <v>successful</v>
          </cell>
          <cell r="G2647" t="str">
            <v>US</v>
          </cell>
          <cell r="H2647" t="str">
            <v>USD</v>
          </cell>
          <cell r="I2647">
            <v>1307851200</v>
          </cell>
          <cell r="J2647">
            <v>1304129088</v>
          </cell>
          <cell r="K2647" t="b">
            <v>0</v>
          </cell>
          <cell r="L2647">
            <v>87</v>
          </cell>
          <cell r="M2647" t="b">
            <v>1</v>
          </cell>
          <cell r="N2647" t="str">
            <v>music/rock</v>
          </cell>
          <cell r="O2647">
            <v>104</v>
          </cell>
          <cell r="P2647">
            <v>53.56</v>
          </cell>
        </row>
        <row r="2648">
          <cell r="B2648" t="str">
            <v>We Fly to Philly / Release new album / Tour west coast</v>
          </cell>
          <cell r="C2648" t="str">
            <v>We (the band Sunset) has been invited to play in Philadelphia.   Help us get there and you will receive special prizes.</v>
          </cell>
          <cell r="D2648">
            <v>500</v>
          </cell>
          <cell r="E2648">
            <v>519</v>
          </cell>
          <cell r="F2648" t="str">
            <v>successful</v>
          </cell>
          <cell r="G2648" t="str">
            <v>US</v>
          </cell>
          <cell r="H2648" t="str">
            <v>USD</v>
          </cell>
          <cell r="I2648">
            <v>1262302740</v>
          </cell>
          <cell r="J2648">
            <v>1257444140</v>
          </cell>
          <cell r="K2648" t="b">
            <v>0</v>
          </cell>
          <cell r="L2648">
            <v>15</v>
          </cell>
          <cell r="M2648" t="b">
            <v>1</v>
          </cell>
          <cell r="N2648" t="str">
            <v>music/rock</v>
          </cell>
          <cell r="O2648">
            <v>104</v>
          </cell>
          <cell r="P2648">
            <v>34.6</v>
          </cell>
        </row>
        <row r="2649">
          <cell r="B2649" t="str">
            <v>Avenues EP 2013</v>
          </cell>
          <cell r="C2649" t="str">
            <v>Avenues will be going in to the studio to record a new EP with Matt Allison!</v>
          </cell>
          <cell r="D2649">
            <v>1000</v>
          </cell>
          <cell r="E2649">
            <v>1050</v>
          </cell>
          <cell r="F2649" t="str">
            <v>successful</v>
          </cell>
          <cell r="G2649" t="str">
            <v>US</v>
          </cell>
          <cell r="H2649" t="str">
            <v>USD</v>
          </cell>
          <cell r="I2649">
            <v>1362086700</v>
          </cell>
          <cell r="J2649">
            <v>1358180968</v>
          </cell>
          <cell r="K2649" t="b">
            <v>0</v>
          </cell>
          <cell r="L2649">
            <v>27</v>
          </cell>
          <cell r="M2649" t="b">
            <v>1</v>
          </cell>
          <cell r="N2649" t="str">
            <v>music/rock</v>
          </cell>
          <cell r="O2649">
            <v>105</v>
          </cell>
          <cell r="P2649">
            <v>38.89</v>
          </cell>
        </row>
        <row r="2650">
          <cell r="B2650" t="str">
            <v>The One Two 7s Are Recording an Album!</v>
          </cell>
          <cell r="C2650" t="str">
            <v>We've written the music and now it's time to record. We're excited to work with Nic at Different Fur studios but we need your help!</v>
          </cell>
          <cell r="D2650">
            <v>1800</v>
          </cell>
          <cell r="E2650">
            <v>1800</v>
          </cell>
          <cell r="F2650" t="str">
            <v>successful</v>
          </cell>
          <cell r="G2650" t="str">
            <v>US</v>
          </cell>
          <cell r="H2650" t="str">
            <v>USD</v>
          </cell>
          <cell r="I2650">
            <v>1330789165</v>
          </cell>
          <cell r="J2650">
            <v>1328197165</v>
          </cell>
          <cell r="K2650" t="b">
            <v>0</v>
          </cell>
          <cell r="L2650">
            <v>19</v>
          </cell>
          <cell r="M2650" t="b">
            <v>1</v>
          </cell>
          <cell r="N2650" t="str">
            <v>music/rock</v>
          </cell>
          <cell r="O2650">
            <v>100</v>
          </cell>
          <cell r="P2650">
            <v>94.74</v>
          </cell>
        </row>
        <row r="2651">
          <cell r="B2651" t="str">
            <v>Lovers and Poets- music video</v>
          </cell>
          <cell r="C2651" t="str">
            <v>We are a friendly neighborhood electronic pop duo from Los Angeles. We want to shoot a music video for a song from our debut album.</v>
          </cell>
          <cell r="D2651">
            <v>400</v>
          </cell>
          <cell r="E2651">
            <v>679.44</v>
          </cell>
          <cell r="F2651" t="str">
            <v>successful</v>
          </cell>
          <cell r="G2651" t="str">
            <v>US</v>
          </cell>
          <cell r="H2651" t="str">
            <v>USD</v>
          </cell>
          <cell r="I2651">
            <v>1280800740</v>
          </cell>
          <cell r="J2651">
            <v>1279603955</v>
          </cell>
          <cell r="K2651" t="b">
            <v>0</v>
          </cell>
          <cell r="L2651">
            <v>17</v>
          </cell>
          <cell r="M2651" t="b">
            <v>1</v>
          </cell>
          <cell r="N2651" t="str">
            <v>music/rock</v>
          </cell>
          <cell r="O2651">
            <v>170</v>
          </cell>
          <cell r="P2651">
            <v>39.97</v>
          </cell>
        </row>
        <row r="2652">
          <cell r="B2652" t="str">
            <v>Glass Cloud on the road!</v>
          </cell>
          <cell r="C2652" t="str">
            <v>Glass Cloud tour dates are already beginning to pile up. They are turning to YOU to help get them from town to town.</v>
          </cell>
          <cell r="D2652">
            <v>2500</v>
          </cell>
          <cell r="E2652">
            <v>3372.25</v>
          </cell>
          <cell r="F2652" t="str">
            <v>successful</v>
          </cell>
          <cell r="G2652" t="str">
            <v>US</v>
          </cell>
          <cell r="H2652" t="str">
            <v>USD</v>
          </cell>
          <cell r="I2652">
            <v>1330760367</v>
          </cell>
          <cell r="J2652">
            <v>1326872367</v>
          </cell>
          <cell r="K2652" t="b">
            <v>0</v>
          </cell>
          <cell r="L2652">
            <v>57</v>
          </cell>
          <cell r="M2652" t="b">
            <v>1</v>
          </cell>
          <cell r="N2652" t="str">
            <v>music/rock</v>
          </cell>
          <cell r="O2652">
            <v>135</v>
          </cell>
          <cell r="P2652">
            <v>59.16</v>
          </cell>
        </row>
        <row r="2653">
          <cell r="B2653" t="str">
            <v>Wood Butcher's new music video- I Don't Wanna Party</v>
          </cell>
          <cell r="C2653" t="str">
            <v>Wood Butcher needs your help to make this happen. Buy a CD, support local music!</v>
          </cell>
          <cell r="D2653">
            <v>300</v>
          </cell>
          <cell r="E2653">
            <v>300</v>
          </cell>
          <cell r="F2653" t="str">
            <v>successful</v>
          </cell>
          <cell r="G2653" t="str">
            <v>CA</v>
          </cell>
          <cell r="H2653" t="str">
            <v>CAD</v>
          </cell>
          <cell r="I2653">
            <v>1391194860</v>
          </cell>
          <cell r="J2653">
            <v>1388084862</v>
          </cell>
          <cell r="K2653" t="b">
            <v>0</v>
          </cell>
          <cell r="L2653">
            <v>11</v>
          </cell>
          <cell r="M2653" t="b">
            <v>1</v>
          </cell>
          <cell r="N2653" t="str">
            <v>music/rock</v>
          </cell>
          <cell r="O2653">
            <v>100</v>
          </cell>
          <cell r="P2653">
            <v>27.27</v>
          </cell>
        </row>
        <row r="2654">
          <cell r="B2654" t="str">
            <v>Our Band Van Needs Serious Repairs!!!</v>
          </cell>
          <cell r="C2654" t="str">
            <v>Just as we are getting prepared to tour we find out our van has serious damage and can't run. We unfortunately don't have enough.</v>
          </cell>
          <cell r="D2654">
            <v>700</v>
          </cell>
          <cell r="E2654">
            <v>811</v>
          </cell>
          <cell r="F2654" t="str">
            <v>successful</v>
          </cell>
          <cell r="G2654" t="str">
            <v>US</v>
          </cell>
          <cell r="H2654" t="str">
            <v>USD</v>
          </cell>
          <cell r="I2654">
            <v>1351095976</v>
          </cell>
          <cell r="J2654">
            <v>1348503976</v>
          </cell>
          <cell r="K2654" t="b">
            <v>0</v>
          </cell>
          <cell r="L2654">
            <v>33</v>
          </cell>
          <cell r="M2654" t="b">
            <v>1</v>
          </cell>
          <cell r="N2654" t="str">
            <v>music/rock</v>
          </cell>
          <cell r="O2654">
            <v>116</v>
          </cell>
          <cell r="P2654">
            <v>24.58</v>
          </cell>
        </row>
        <row r="2655">
          <cell r="B2655" t="str">
            <v>Tin Man's Broken Wisdom Fund</v>
          </cell>
          <cell r="C2655" t="str">
            <v>cd fund raiser</v>
          </cell>
          <cell r="D2655">
            <v>3000</v>
          </cell>
          <cell r="E2655">
            <v>3002</v>
          </cell>
          <cell r="F2655" t="str">
            <v>successful</v>
          </cell>
          <cell r="G2655" t="str">
            <v>US</v>
          </cell>
          <cell r="H2655" t="str">
            <v>USD</v>
          </cell>
          <cell r="I2655">
            <v>1389146880</v>
          </cell>
          <cell r="J2655">
            <v>1387403967</v>
          </cell>
          <cell r="K2655" t="b">
            <v>0</v>
          </cell>
          <cell r="L2655">
            <v>40</v>
          </cell>
          <cell r="M2655" t="b">
            <v>1</v>
          </cell>
          <cell r="N2655" t="str">
            <v>music/rock</v>
          </cell>
          <cell r="O2655">
            <v>100</v>
          </cell>
          <cell r="P2655">
            <v>75.05</v>
          </cell>
        </row>
        <row r="2656">
          <cell r="B2656" t="str">
            <v>Eurisko's "Wild Animal" Project</v>
          </cell>
          <cell r="C2656" t="str">
            <v>Eurisko is trying to release our full length entitled "Wild Animal!" Money raised will go towards studio time, mixing, and mastering.</v>
          </cell>
          <cell r="D2656">
            <v>2000</v>
          </cell>
          <cell r="E2656">
            <v>2101</v>
          </cell>
          <cell r="F2656" t="str">
            <v>successful</v>
          </cell>
          <cell r="G2656" t="str">
            <v>US</v>
          </cell>
          <cell r="H2656" t="str">
            <v>USD</v>
          </cell>
          <cell r="I2656">
            <v>1373572903</v>
          </cell>
          <cell r="J2656">
            <v>1371585703</v>
          </cell>
          <cell r="K2656" t="b">
            <v>0</v>
          </cell>
          <cell r="L2656">
            <v>50</v>
          </cell>
          <cell r="M2656" t="b">
            <v>1</v>
          </cell>
          <cell r="N2656" t="str">
            <v>music/rock</v>
          </cell>
          <cell r="O2656">
            <v>105</v>
          </cell>
          <cell r="P2656">
            <v>42.02</v>
          </cell>
        </row>
        <row r="2657">
          <cell r="B2657" t="str">
            <v>BEAR GHOST! Professional Recording! Yay!</v>
          </cell>
          <cell r="C2657" t="str">
            <v>Hear your favorite Bear Ghost in eargasmic quality!</v>
          </cell>
          <cell r="D2657">
            <v>2000</v>
          </cell>
          <cell r="E2657">
            <v>2020</v>
          </cell>
          <cell r="F2657" t="str">
            <v>successful</v>
          </cell>
          <cell r="G2657" t="str">
            <v>US</v>
          </cell>
          <cell r="H2657" t="str">
            <v>USD</v>
          </cell>
          <cell r="I2657">
            <v>1392675017</v>
          </cell>
          <cell r="J2657">
            <v>1390083017</v>
          </cell>
          <cell r="K2657" t="b">
            <v>0</v>
          </cell>
          <cell r="L2657">
            <v>38</v>
          </cell>
          <cell r="M2657" t="b">
            <v>1</v>
          </cell>
          <cell r="N2657" t="str">
            <v>music/rock</v>
          </cell>
          <cell r="O2657">
            <v>101</v>
          </cell>
          <cell r="P2657">
            <v>53.16</v>
          </cell>
        </row>
        <row r="2658">
          <cell r="B2658" t="str">
            <v xml:space="preserve">"Homeward Bound" a journey in sound. </v>
          </cell>
          <cell r="C2658" t="str">
            <v>I have been a lot of places &amp; written a lot of songs. It's finally time to make my debut album "Homeward Bound" and I need your help!</v>
          </cell>
          <cell r="D2658">
            <v>8000</v>
          </cell>
          <cell r="E2658">
            <v>8053</v>
          </cell>
          <cell r="F2658" t="str">
            <v>successful</v>
          </cell>
          <cell r="G2658" t="str">
            <v>US</v>
          </cell>
          <cell r="H2658" t="str">
            <v>USD</v>
          </cell>
          <cell r="I2658">
            <v>1299138561</v>
          </cell>
          <cell r="J2658">
            <v>1294818561</v>
          </cell>
          <cell r="K2658" t="b">
            <v>0</v>
          </cell>
          <cell r="L2658">
            <v>96</v>
          </cell>
          <cell r="M2658" t="b">
            <v>1</v>
          </cell>
          <cell r="N2658" t="str">
            <v>music/rock</v>
          </cell>
          <cell r="O2658">
            <v>101</v>
          </cell>
          <cell r="P2658">
            <v>83.89</v>
          </cell>
        </row>
        <row r="2659">
          <cell r="B2659" t="str">
            <v>Help to make Sam Sliva's new EP, "Drained", come to life.</v>
          </cell>
          <cell r="C2659" t="str">
            <v>Sam Sliva's new EP, "Drained," will combine Rock, Reggae and Country stylings to make one definitive sound...BUT ONLY WITH YOUR HELP!!</v>
          </cell>
          <cell r="D2659">
            <v>20000</v>
          </cell>
          <cell r="E2659">
            <v>20032</v>
          </cell>
          <cell r="F2659" t="str">
            <v>successful</v>
          </cell>
          <cell r="G2659" t="str">
            <v>US</v>
          </cell>
          <cell r="H2659" t="str">
            <v>USD</v>
          </cell>
          <cell r="I2659">
            <v>1399672800</v>
          </cell>
          <cell r="J2659">
            <v>1396906530</v>
          </cell>
          <cell r="K2659" t="b">
            <v>0</v>
          </cell>
          <cell r="L2659">
            <v>48</v>
          </cell>
          <cell r="M2659" t="b">
            <v>1</v>
          </cell>
          <cell r="N2659" t="str">
            <v>music/rock</v>
          </cell>
          <cell r="O2659">
            <v>100</v>
          </cell>
          <cell r="P2659">
            <v>417.33</v>
          </cell>
        </row>
        <row r="2660">
          <cell r="B2660" t="str">
            <v>Help JUICE (Boston) Record Their First Album</v>
          </cell>
          <cell r="C2660" t="str">
            <v xml:space="preserve">Everything is set to record are EP except for our finances. Please donate if you can! Any amount is appreciated. </v>
          </cell>
          <cell r="D2660">
            <v>1500</v>
          </cell>
          <cell r="E2660">
            <v>2500.25</v>
          </cell>
          <cell r="F2660" t="str">
            <v>successful</v>
          </cell>
          <cell r="G2660" t="str">
            <v>US</v>
          </cell>
          <cell r="H2660" t="str">
            <v>USD</v>
          </cell>
          <cell r="I2660">
            <v>1295647200</v>
          </cell>
          <cell r="J2660">
            <v>1291428371</v>
          </cell>
          <cell r="K2660" t="b">
            <v>0</v>
          </cell>
          <cell r="L2660">
            <v>33</v>
          </cell>
          <cell r="M2660" t="b">
            <v>1</v>
          </cell>
          <cell r="N2660" t="str">
            <v>music/rock</v>
          </cell>
          <cell r="O2660">
            <v>167</v>
          </cell>
          <cell r="P2660">
            <v>75.77</v>
          </cell>
        </row>
        <row r="2661">
          <cell r="B2661" t="str">
            <v>Help Vintage Blue Complete and Promote Our Record!</v>
          </cell>
          <cell r="C2661" t="str">
            <v>We have come a long way on our new record, but now we need your help.  Help us, and together we can make magic!</v>
          </cell>
          <cell r="D2661">
            <v>15000</v>
          </cell>
          <cell r="E2661">
            <v>15230</v>
          </cell>
          <cell r="F2661" t="str">
            <v>successful</v>
          </cell>
          <cell r="G2661" t="str">
            <v>US</v>
          </cell>
          <cell r="H2661" t="str">
            <v>USD</v>
          </cell>
          <cell r="I2661">
            <v>1393259107</v>
          </cell>
          <cell r="J2661">
            <v>1390667107</v>
          </cell>
          <cell r="K2661" t="b">
            <v>0</v>
          </cell>
          <cell r="L2661">
            <v>226</v>
          </cell>
          <cell r="M2661" t="b">
            <v>1</v>
          </cell>
          <cell r="N2661" t="str">
            <v>music/rock</v>
          </cell>
          <cell r="O2661">
            <v>102</v>
          </cell>
          <cell r="P2661">
            <v>67.39</v>
          </cell>
        </row>
        <row r="2662">
          <cell r="B2662" t="str">
            <v>Darling Waste Trailer Bail Out!</v>
          </cell>
          <cell r="C2662" t="str">
            <v>After a 2 year Odyssey, Darling Waste's trailer is still not home! We need $3,500 to get it through U.S. Customs!</v>
          </cell>
          <cell r="D2662">
            <v>1000</v>
          </cell>
          <cell r="E2662">
            <v>1030</v>
          </cell>
          <cell r="F2662" t="str">
            <v>successful</v>
          </cell>
          <cell r="G2662" t="str">
            <v>US</v>
          </cell>
          <cell r="H2662" t="str">
            <v>USD</v>
          </cell>
          <cell r="I2662">
            <v>1336866863</v>
          </cell>
          <cell r="J2662">
            <v>1335570863</v>
          </cell>
          <cell r="K2662" t="b">
            <v>0</v>
          </cell>
          <cell r="L2662">
            <v>14</v>
          </cell>
          <cell r="M2662" t="b">
            <v>1</v>
          </cell>
          <cell r="N2662" t="str">
            <v>music/rock</v>
          </cell>
          <cell r="O2662">
            <v>103</v>
          </cell>
          <cell r="P2662">
            <v>73.569999999999993</v>
          </cell>
        </row>
        <row r="2663">
          <cell r="B2663" t="str">
            <v>Black Swan Theories Debut CD</v>
          </cell>
          <cell r="C2663" t="str">
            <v xml:space="preserve">Hi! We're the music duo Black Swan Theories and our project is to manufacture our debut CD of 10 already-completed songs.  </v>
          </cell>
          <cell r="D2663">
            <v>350</v>
          </cell>
          <cell r="E2663">
            <v>500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1299243427</v>
          </cell>
          <cell r="J2663">
            <v>1296651427</v>
          </cell>
          <cell r="K2663" t="b">
            <v>0</v>
          </cell>
          <cell r="L2663">
            <v>20</v>
          </cell>
          <cell r="M2663" t="b">
            <v>1</v>
          </cell>
          <cell r="N2663" t="str">
            <v>music/rock</v>
          </cell>
          <cell r="O2663">
            <v>143</v>
          </cell>
          <cell r="P2663">
            <v>25</v>
          </cell>
        </row>
        <row r="2664">
          <cell r="B2664" t="str">
            <v>HAIRcyclopedia Vol. 2 - The Vault</v>
          </cell>
          <cell r="C2664" t="str">
            <v>I am writing the second volume in a series of hair band encyclopedias, however I lack the means to afford the costs of the photos.</v>
          </cell>
          <cell r="D2664">
            <v>400</v>
          </cell>
          <cell r="E2664">
            <v>1050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1362211140</v>
          </cell>
          <cell r="J2664">
            <v>1359421403</v>
          </cell>
          <cell r="K2664" t="b">
            <v>0</v>
          </cell>
          <cell r="L2664">
            <v>25</v>
          </cell>
          <cell r="M2664" t="b">
            <v>1</v>
          </cell>
          <cell r="N2664" t="str">
            <v>music/rock</v>
          </cell>
          <cell r="O2664">
            <v>263</v>
          </cell>
          <cell r="P2664">
            <v>42</v>
          </cell>
        </row>
        <row r="2665">
          <cell r="B2665" t="str">
            <v>TDJ - All Part of the Plan EP/Tour</v>
          </cell>
          <cell r="C2665" t="str">
            <v>Help us fund our first tour and promote our new EP!</v>
          </cell>
          <cell r="D2665">
            <v>10000</v>
          </cell>
          <cell r="E2665">
            <v>11805</v>
          </cell>
          <cell r="F2665" t="str">
            <v>successful</v>
          </cell>
          <cell r="G2665" t="str">
            <v>US</v>
          </cell>
          <cell r="H2665" t="str">
            <v>USD</v>
          </cell>
          <cell r="I2665">
            <v>1422140895</v>
          </cell>
          <cell r="J2665">
            <v>1418684895</v>
          </cell>
          <cell r="K2665" t="b">
            <v>0</v>
          </cell>
          <cell r="L2665">
            <v>90</v>
          </cell>
          <cell r="M2665" t="b">
            <v>1</v>
          </cell>
          <cell r="N2665" t="str">
            <v>music/rock</v>
          </cell>
          <cell r="O2665">
            <v>118</v>
          </cell>
          <cell r="P2665">
            <v>131.16999999999999</v>
          </cell>
        </row>
        <row r="2666">
          <cell r="B2666" t="str">
            <v>DIRTY LITTLE REBEL EP</v>
          </cell>
          <cell r="C2666" t="str">
            <v>WE ARE A HARD ROCK/PUNK BAND SEEKING FUNDS TO RECORD A NEW EP. 
https://www.reverbnation.com/dirtylittlerebel</v>
          </cell>
          <cell r="D2666">
            <v>500</v>
          </cell>
          <cell r="E2666">
            <v>520</v>
          </cell>
          <cell r="F2666" t="str">
            <v>successful</v>
          </cell>
          <cell r="G2666" t="str">
            <v>GB</v>
          </cell>
          <cell r="H2666" t="str">
            <v>GBP</v>
          </cell>
          <cell r="I2666">
            <v>1459439471</v>
          </cell>
          <cell r="J2666">
            <v>1456851071</v>
          </cell>
          <cell r="K2666" t="b">
            <v>0</v>
          </cell>
          <cell r="L2666">
            <v>11</v>
          </cell>
          <cell r="M2666" t="b">
            <v>1</v>
          </cell>
          <cell r="N2666" t="str">
            <v>music/rock</v>
          </cell>
          <cell r="O2666">
            <v>104</v>
          </cell>
          <cell r="P2666">
            <v>47.27</v>
          </cell>
        </row>
        <row r="2667">
          <cell r="B2667" t="str">
            <v>KICKSTART OUR &lt;+3</v>
          </cell>
          <cell r="C2667" t="str">
            <v>Help fund our 2013 Sound &amp; Lighting Touring rig!</v>
          </cell>
          <cell r="D2667">
            <v>5000</v>
          </cell>
          <cell r="E2667">
            <v>10017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1361129129</v>
          </cell>
          <cell r="J2667">
            <v>1359660329</v>
          </cell>
          <cell r="K2667" t="b">
            <v>0</v>
          </cell>
          <cell r="L2667">
            <v>55</v>
          </cell>
          <cell r="M2667" t="b">
            <v>1</v>
          </cell>
          <cell r="N2667" t="str">
            <v>music/rock</v>
          </cell>
          <cell r="O2667">
            <v>200</v>
          </cell>
          <cell r="P2667">
            <v>182.13</v>
          </cell>
        </row>
        <row r="2668">
          <cell r="B2668" t="str">
            <v>Shady Grady &amp; The Nobodies - HELP US GO ON TOUR SUMMER 2012</v>
          </cell>
          <cell r="C2668" t="str">
            <v>Shady Grady &amp; The Nobodies is a band from Chicago, IL that fuse James Brown, Pink Floyd &amp; Jimi Hendrix into 1 - www.shadygradymusic.com</v>
          </cell>
          <cell r="D2668">
            <v>600</v>
          </cell>
          <cell r="E2668">
            <v>1841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1332029335</v>
          </cell>
          <cell r="J2668">
            <v>1326848935</v>
          </cell>
          <cell r="K2668" t="b">
            <v>0</v>
          </cell>
          <cell r="L2668">
            <v>30</v>
          </cell>
          <cell r="M2668" t="b">
            <v>1</v>
          </cell>
          <cell r="N2668" t="str">
            <v>music/rock</v>
          </cell>
          <cell r="O2668">
            <v>307</v>
          </cell>
          <cell r="P2668">
            <v>61.37</v>
          </cell>
        </row>
        <row r="2669">
          <cell r="B2669" t="str">
            <v>Closure - A Paul Haasch Music Video</v>
          </cell>
          <cell r="C2669" t="str">
            <v>Paul Haasch is producing his first music video! With awesome people involved and a great vision, it is sure to be an amazing piece.</v>
          </cell>
          <cell r="D2669">
            <v>1000</v>
          </cell>
          <cell r="E2669">
            <v>1001.49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1317438000</v>
          </cell>
          <cell r="J2669">
            <v>1314989557</v>
          </cell>
          <cell r="K2669" t="b">
            <v>0</v>
          </cell>
          <cell r="L2669">
            <v>28</v>
          </cell>
          <cell r="M2669" t="b">
            <v>1</v>
          </cell>
          <cell r="N2669" t="str">
            <v>music/rock</v>
          </cell>
          <cell r="O2669">
            <v>100</v>
          </cell>
          <cell r="P2669">
            <v>35.770000000000003</v>
          </cell>
        </row>
        <row r="2670">
          <cell r="B2670" t="str">
            <v>Help The King of Mars Record Their First EP!</v>
          </cell>
          <cell r="C2670" t="str">
            <v>The King of Mars, a Chicago rock band, needs your help funding their first EP! Visit us at thekingofmars.com for more.</v>
          </cell>
          <cell r="D2670">
            <v>1000</v>
          </cell>
          <cell r="E2670">
            <v>2053</v>
          </cell>
          <cell r="F2670" t="str">
            <v>successful</v>
          </cell>
          <cell r="G2670" t="str">
            <v>US</v>
          </cell>
          <cell r="H2670" t="str">
            <v>USD</v>
          </cell>
          <cell r="I2670">
            <v>1475342382</v>
          </cell>
          <cell r="J2670">
            <v>1472750382</v>
          </cell>
          <cell r="K2670" t="b">
            <v>0</v>
          </cell>
          <cell r="L2670">
            <v>45</v>
          </cell>
          <cell r="M2670" t="b">
            <v>1</v>
          </cell>
          <cell r="N2670" t="str">
            <v>music/rock</v>
          </cell>
          <cell r="O2670">
            <v>205</v>
          </cell>
          <cell r="P2670">
            <v>45.62</v>
          </cell>
        </row>
        <row r="2671">
          <cell r="B2671" t="str">
            <v>City of the Weak on Tour!</v>
          </cell>
          <cell r="C2671" t="str">
            <v>St. Paul five-piece band City of the Weak hits the road May 9th, heading for Ft. Lauderdale to attend the Driven Music Conference!</v>
          </cell>
          <cell r="D2671">
            <v>900</v>
          </cell>
          <cell r="E2671">
            <v>980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1367902740</v>
          </cell>
          <cell r="J2671">
            <v>1366251510</v>
          </cell>
          <cell r="K2671" t="b">
            <v>0</v>
          </cell>
          <cell r="L2671">
            <v>13</v>
          </cell>
          <cell r="M2671" t="b">
            <v>1</v>
          </cell>
          <cell r="N2671" t="str">
            <v>music/rock</v>
          </cell>
          <cell r="O2671">
            <v>109</v>
          </cell>
          <cell r="P2671">
            <v>75.38</v>
          </cell>
        </row>
        <row r="2672">
          <cell r="B2672" t="str">
            <v>Hydra Effect Debut EP</v>
          </cell>
          <cell r="C2672" t="str">
            <v>Hard Rock with a Positive Message. Help us fund, release and promote our debut EP!</v>
          </cell>
          <cell r="D2672">
            <v>2000</v>
          </cell>
          <cell r="E2672">
            <v>2035</v>
          </cell>
          <cell r="F2672" t="str">
            <v>successful</v>
          </cell>
          <cell r="G2672" t="str">
            <v>US</v>
          </cell>
          <cell r="H2672" t="str">
            <v>USD</v>
          </cell>
          <cell r="I2672">
            <v>1400561940</v>
          </cell>
          <cell r="J2672">
            <v>1397679445</v>
          </cell>
          <cell r="K2672" t="b">
            <v>0</v>
          </cell>
          <cell r="L2672">
            <v>40</v>
          </cell>
          <cell r="M2672" t="b">
            <v>1</v>
          </cell>
          <cell r="N2672" t="str">
            <v>music/rock</v>
          </cell>
          <cell r="O2672">
            <v>102</v>
          </cell>
          <cell r="P2672">
            <v>50.88</v>
          </cell>
        </row>
        <row r="2673">
          <cell r="B2673" t="str">
            <v>Stereo Dogs! 14-Year Old Teen Rock Band Plan CD Project!</v>
          </cell>
          <cell r="C2673" t="str">
            <v>Every time we sit down to rehearse, thoughts of recording a CD excite us! We are ready to do this!  It's time, so read on...</v>
          </cell>
          <cell r="D2673">
            <v>2000</v>
          </cell>
          <cell r="E2673">
            <v>2505</v>
          </cell>
          <cell r="F2673" t="str">
            <v>successful</v>
          </cell>
          <cell r="G2673" t="str">
            <v>US</v>
          </cell>
          <cell r="H2673" t="str">
            <v>USD</v>
          </cell>
          <cell r="I2673">
            <v>1425275940</v>
          </cell>
          <cell r="J2673">
            <v>1422371381</v>
          </cell>
          <cell r="K2673" t="b">
            <v>0</v>
          </cell>
          <cell r="L2673">
            <v>21</v>
          </cell>
          <cell r="M2673" t="b">
            <v>1</v>
          </cell>
          <cell r="N2673" t="str">
            <v>music/rock</v>
          </cell>
          <cell r="O2673">
            <v>125</v>
          </cell>
          <cell r="P2673">
            <v>119.29</v>
          </cell>
        </row>
        <row r="2674">
          <cell r="B2674" t="str">
            <v>Jeremy Buck &amp; The Bang â€“ Brand New Album and 2 Music Videos</v>
          </cell>
          <cell r="C2674" t="str">
            <v>Support Jeremy Buck &amp; The Bang as they finish and release their Brand New Album, â€œYou Are a Starâ€, as well as shoot 2 New Music Videos</v>
          </cell>
          <cell r="D2674">
            <v>10000</v>
          </cell>
          <cell r="E2674">
            <v>12400.61</v>
          </cell>
          <cell r="F2674" t="str">
            <v>successful</v>
          </cell>
          <cell r="G2674" t="str">
            <v>US</v>
          </cell>
          <cell r="H2674" t="str">
            <v>USD</v>
          </cell>
          <cell r="I2674">
            <v>1298245954</v>
          </cell>
          <cell r="J2674">
            <v>1295653954</v>
          </cell>
          <cell r="K2674" t="b">
            <v>0</v>
          </cell>
          <cell r="L2674">
            <v>134</v>
          </cell>
          <cell r="M2674" t="b">
            <v>1</v>
          </cell>
          <cell r="N2674" t="str">
            <v>music/rock</v>
          </cell>
          <cell r="O2674">
            <v>124</v>
          </cell>
          <cell r="P2674">
            <v>92.54</v>
          </cell>
        </row>
        <row r="2675">
          <cell r="B2675" t="str">
            <v>Get The Neckties in the studio to record their first album!</v>
          </cell>
          <cell r="C2675" t="str">
            <v>We are working hard to get into the recording studio and finally release a full-length album...but we need your help getting there!</v>
          </cell>
          <cell r="D2675">
            <v>1500</v>
          </cell>
          <cell r="E2675">
            <v>1521</v>
          </cell>
          <cell r="F2675" t="str">
            <v>successful</v>
          </cell>
          <cell r="G2675" t="str">
            <v>US</v>
          </cell>
          <cell r="H2675" t="str">
            <v>USD</v>
          </cell>
          <cell r="I2675">
            <v>1307761200</v>
          </cell>
          <cell r="J2675">
            <v>1304464914</v>
          </cell>
          <cell r="K2675" t="b">
            <v>0</v>
          </cell>
          <cell r="L2675">
            <v>20</v>
          </cell>
          <cell r="M2675" t="b">
            <v>1</v>
          </cell>
          <cell r="N2675" t="str">
            <v>music/rock</v>
          </cell>
          <cell r="O2675">
            <v>101</v>
          </cell>
          <cell r="P2675">
            <v>76.05</v>
          </cell>
        </row>
        <row r="2676">
          <cell r="B2676" t="str">
            <v>GIVE ME "One More" The Single Release!</v>
          </cell>
          <cell r="C2676" t="str">
            <v>OH MY JOSH! 
Our Kickstarter Supporters get FIRST DIBS!
Here's our latest single release and a package deal you cannot ignore!</v>
          </cell>
          <cell r="D2676">
            <v>1000</v>
          </cell>
          <cell r="E2676">
            <v>1000</v>
          </cell>
          <cell r="F2676" t="str">
            <v>successful</v>
          </cell>
          <cell r="G2676" t="str">
            <v>US</v>
          </cell>
          <cell r="H2676" t="str">
            <v>USD</v>
          </cell>
          <cell r="I2676">
            <v>1466139300</v>
          </cell>
          <cell r="J2676">
            <v>1464854398</v>
          </cell>
          <cell r="K2676" t="b">
            <v>0</v>
          </cell>
          <cell r="L2676">
            <v>19</v>
          </cell>
          <cell r="M2676" t="b">
            <v>1</v>
          </cell>
          <cell r="N2676" t="str">
            <v>music/rock</v>
          </cell>
          <cell r="O2676">
            <v>100</v>
          </cell>
          <cell r="P2676">
            <v>52.63</v>
          </cell>
        </row>
        <row r="2677">
          <cell r="B2677" t="str">
            <v>Michael Angelo Batio "Intermezzo" Album Project</v>
          </cell>
          <cell r="C2677" t="str">
            <v>This album of all original music has been in the making for several years and I am excited to make my fans a part of this experience.</v>
          </cell>
          <cell r="D2677">
            <v>15000</v>
          </cell>
          <cell r="E2677">
            <v>20689</v>
          </cell>
          <cell r="F2677" t="str">
            <v>successful</v>
          </cell>
          <cell r="G2677" t="str">
            <v>US</v>
          </cell>
          <cell r="H2677" t="str">
            <v>USD</v>
          </cell>
          <cell r="I2677">
            <v>1355585777</v>
          </cell>
          <cell r="J2677">
            <v>1352993777</v>
          </cell>
          <cell r="K2677" t="b">
            <v>0</v>
          </cell>
          <cell r="L2677">
            <v>209</v>
          </cell>
          <cell r="M2677" t="b">
            <v>1</v>
          </cell>
          <cell r="N2677" t="str">
            <v>music/rock</v>
          </cell>
          <cell r="O2677">
            <v>138</v>
          </cell>
          <cell r="P2677">
            <v>98.99</v>
          </cell>
        </row>
        <row r="2678">
          <cell r="B2678" t="str">
            <v>Deathtrap America Spring 2015 Tour</v>
          </cell>
          <cell r="C2678" t="str">
            <v>Deathtrap America is touring the country this spring.  Your pledge will help us across the country with Faster Pussycat and QueensrÃ¿che</v>
          </cell>
          <cell r="D2678">
            <v>2500</v>
          </cell>
          <cell r="E2678">
            <v>3022</v>
          </cell>
          <cell r="F2678" t="str">
            <v>successful</v>
          </cell>
          <cell r="G2678" t="str">
            <v>US</v>
          </cell>
          <cell r="H2678" t="str">
            <v>USD</v>
          </cell>
          <cell r="I2678">
            <v>1429594832</v>
          </cell>
          <cell r="J2678">
            <v>1427780432</v>
          </cell>
          <cell r="K2678" t="b">
            <v>0</v>
          </cell>
          <cell r="L2678">
            <v>38</v>
          </cell>
          <cell r="M2678" t="b">
            <v>1</v>
          </cell>
          <cell r="N2678" t="str">
            <v>music/rock</v>
          </cell>
          <cell r="O2678">
            <v>121</v>
          </cell>
          <cell r="P2678">
            <v>79.53</v>
          </cell>
        </row>
        <row r="2679">
          <cell r="B2679" t="str">
            <v>Hopeless Jack First National Tour</v>
          </cell>
          <cell r="C2679" t="str">
            <v>Hopeless Jack &amp; the Handsome Devil's first American tour. Help us bring our dirty brand of "Roots &amp; Roll" across the country!</v>
          </cell>
          <cell r="D2679">
            <v>3000</v>
          </cell>
          <cell r="E2679">
            <v>3221</v>
          </cell>
          <cell r="F2679" t="str">
            <v>successful</v>
          </cell>
          <cell r="G2679" t="str">
            <v>US</v>
          </cell>
          <cell r="H2679" t="str">
            <v>USD</v>
          </cell>
          <cell r="I2679">
            <v>1312095540</v>
          </cell>
          <cell r="J2679">
            <v>1306608888</v>
          </cell>
          <cell r="K2679" t="b">
            <v>0</v>
          </cell>
          <cell r="L2679">
            <v>24</v>
          </cell>
          <cell r="M2679" t="b">
            <v>1</v>
          </cell>
          <cell r="N2679" t="str">
            <v>music/rock</v>
          </cell>
          <cell r="O2679">
            <v>107</v>
          </cell>
          <cell r="P2679">
            <v>134.21</v>
          </cell>
        </row>
        <row r="2680">
          <cell r="B2680" t="str">
            <v>Release the Skyline Album</v>
          </cell>
          <cell r="C2680" t="str">
            <v>Release the Skylines is a small, local Cleveland metal band looking to record an album.</v>
          </cell>
          <cell r="D2680">
            <v>300</v>
          </cell>
          <cell r="E2680">
            <v>301</v>
          </cell>
          <cell r="F2680" t="str">
            <v>successful</v>
          </cell>
          <cell r="G2680" t="str">
            <v>US</v>
          </cell>
          <cell r="H2680" t="str">
            <v>USD</v>
          </cell>
          <cell r="I2680">
            <v>1350505059</v>
          </cell>
          <cell r="J2680">
            <v>1347913059</v>
          </cell>
          <cell r="K2680" t="b">
            <v>0</v>
          </cell>
          <cell r="L2680">
            <v>8</v>
          </cell>
          <cell r="M2680" t="b">
            <v>1</v>
          </cell>
          <cell r="N2680" t="str">
            <v>music/rock</v>
          </cell>
          <cell r="O2680">
            <v>100</v>
          </cell>
          <cell r="P2680">
            <v>37.630000000000003</v>
          </cell>
        </row>
        <row r="2681">
          <cell r="B2681" t="str">
            <v>WILKES EP</v>
          </cell>
          <cell r="C2681" t="str">
            <v>WILKES is the solo venture of HighFlightSociety singer / Disciple bassist, Jason Wilkes. This project is to fund the debut 6 song EP.</v>
          </cell>
          <cell r="D2681">
            <v>9000</v>
          </cell>
          <cell r="E2681">
            <v>9137</v>
          </cell>
          <cell r="F2681" t="str">
            <v>successful</v>
          </cell>
          <cell r="G2681" t="str">
            <v>US</v>
          </cell>
          <cell r="H2681" t="str">
            <v>USD</v>
          </cell>
          <cell r="I2681">
            <v>1405033300</v>
          </cell>
          <cell r="J2681">
            <v>1402441300</v>
          </cell>
          <cell r="K2681" t="b">
            <v>0</v>
          </cell>
          <cell r="L2681">
            <v>179</v>
          </cell>
          <cell r="M2681" t="b">
            <v>1</v>
          </cell>
          <cell r="N2681" t="str">
            <v>music/rock</v>
          </cell>
          <cell r="O2681">
            <v>102</v>
          </cell>
          <cell r="P2681">
            <v>51.04</v>
          </cell>
        </row>
        <row r="2682">
          <cell r="B2682" t="str">
            <v>From Digital to Reality - CD Printing for Three Albums</v>
          </cell>
          <cell r="C2682" t="str">
            <v>I have recorded 3 solo blues/rock/surf albums of original music, but they're only digitally released - I want there to be real CD's!</v>
          </cell>
          <cell r="D2682">
            <v>1300</v>
          </cell>
          <cell r="E2682">
            <v>1301</v>
          </cell>
          <cell r="F2682" t="str">
            <v>successful</v>
          </cell>
          <cell r="G2682" t="str">
            <v>US</v>
          </cell>
          <cell r="H2682" t="str">
            <v>USD</v>
          </cell>
          <cell r="I2682">
            <v>1406509200</v>
          </cell>
          <cell r="J2682">
            <v>1404769538</v>
          </cell>
          <cell r="K2682" t="b">
            <v>0</v>
          </cell>
          <cell r="L2682">
            <v>26</v>
          </cell>
          <cell r="M2682" t="b">
            <v>1</v>
          </cell>
          <cell r="N2682" t="str">
            <v>music/rock</v>
          </cell>
          <cell r="O2682">
            <v>100</v>
          </cell>
          <cell r="P2682">
            <v>50.04</v>
          </cell>
        </row>
        <row r="2683">
          <cell r="B2683" t="str">
            <v>Radiolucent - Electric City.</v>
          </cell>
          <cell r="C2683" t="str">
            <v>Athens, GA-based rock &amp; roll/soul band Radiolucent is kickstarting funds to mix, master, &amp; release their 2nd record, Electric City.</v>
          </cell>
          <cell r="D2683">
            <v>15000</v>
          </cell>
          <cell r="E2683">
            <v>17545</v>
          </cell>
          <cell r="F2683" t="str">
            <v>successful</v>
          </cell>
          <cell r="G2683" t="str">
            <v>US</v>
          </cell>
          <cell r="H2683" t="str">
            <v>USD</v>
          </cell>
          <cell r="I2683">
            <v>1429920000</v>
          </cell>
          <cell r="J2683">
            <v>1426703452</v>
          </cell>
          <cell r="K2683" t="b">
            <v>0</v>
          </cell>
          <cell r="L2683">
            <v>131</v>
          </cell>
          <cell r="M2683" t="b">
            <v>1</v>
          </cell>
          <cell r="N2683" t="str">
            <v>music/rock</v>
          </cell>
          <cell r="O2683">
            <v>117</v>
          </cell>
          <cell r="P2683">
            <v>133.93</v>
          </cell>
        </row>
        <row r="2684">
          <cell r="B2684" t="str">
            <v>Beyond the Victory recording their debut EP</v>
          </cell>
          <cell r="C2684" t="str">
            <v>The money will go towards our debut EP being Recorded mixed by Andrew Baylis and mastered by Drew Fulk of Think Sound Studios.</v>
          </cell>
          <cell r="D2684">
            <v>800</v>
          </cell>
          <cell r="E2684">
            <v>815</v>
          </cell>
          <cell r="F2684" t="str">
            <v>successful</v>
          </cell>
          <cell r="G2684" t="str">
            <v>US</v>
          </cell>
          <cell r="H2684" t="str">
            <v>USD</v>
          </cell>
          <cell r="I2684">
            <v>1352860017</v>
          </cell>
          <cell r="J2684">
            <v>1348536417</v>
          </cell>
          <cell r="K2684" t="b">
            <v>0</v>
          </cell>
          <cell r="L2684">
            <v>14</v>
          </cell>
          <cell r="M2684" t="b">
            <v>1</v>
          </cell>
          <cell r="N2684" t="str">
            <v>music/rock</v>
          </cell>
          <cell r="O2684">
            <v>102</v>
          </cell>
          <cell r="P2684">
            <v>58.21</v>
          </cell>
        </row>
        <row r="2685">
          <cell r="B2685" t="str">
            <v>Emily Bell is releasing her debut album</v>
          </cell>
          <cell r="C2685" t="str">
            <v>After much anticipation, I'm finally releasing my first album, "In Technicolor"! Let's join forces and get it done right!</v>
          </cell>
          <cell r="D2685">
            <v>15000</v>
          </cell>
          <cell r="E2685">
            <v>15318.55</v>
          </cell>
          <cell r="F2685" t="str">
            <v>successful</v>
          </cell>
          <cell r="G2685" t="str">
            <v>US</v>
          </cell>
          <cell r="H2685" t="str">
            <v>USD</v>
          </cell>
          <cell r="I2685">
            <v>1369355437</v>
          </cell>
          <cell r="J2685">
            <v>1366763437</v>
          </cell>
          <cell r="K2685" t="b">
            <v>0</v>
          </cell>
          <cell r="L2685">
            <v>174</v>
          </cell>
          <cell r="M2685" t="b">
            <v>1</v>
          </cell>
          <cell r="N2685" t="str">
            <v>music/rock</v>
          </cell>
          <cell r="O2685">
            <v>102</v>
          </cell>
          <cell r="P2685">
            <v>88.04</v>
          </cell>
        </row>
        <row r="2686">
          <cell r="B2686" t="str">
            <v>Motion Device Debut EP</v>
          </cell>
          <cell r="C2686" t="str">
            <v>11 year old Sara &amp; Motion Device want rock &amp; metal fans all over the world to unite and join the ROCK REVOLUTION!!!</v>
          </cell>
          <cell r="D2686">
            <v>8750</v>
          </cell>
          <cell r="E2686">
            <v>13480.16</v>
          </cell>
          <cell r="F2686" t="str">
            <v>successful</v>
          </cell>
          <cell r="G2686" t="str">
            <v>CA</v>
          </cell>
          <cell r="H2686" t="str">
            <v>CAD</v>
          </cell>
          <cell r="I2686">
            <v>1389012940</v>
          </cell>
          <cell r="J2686">
            <v>1385124940</v>
          </cell>
          <cell r="K2686" t="b">
            <v>0</v>
          </cell>
          <cell r="L2686">
            <v>191</v>
          </cell>
          <cell r="M2686" t="b">
            <v>1</v>
          </cell>
          <cell r="N2686" t="str">
            <v>music/rock</v>
          </cell>
          <cell r="O2686">
            <v>154</v>
          </cell>
          <cell r="P2686">
            <v>70.58</v>
          </cell>
        </row>
        <row r="2687">
          <cell r="B2687" t="str">
            <v>Lazy Sunday</v>
          </cell>
          <cell r="C2687" t="str">
            <v>We are an independent band who needs your help for the production of our new album, so we can share our music with you lovely people :)</v>
          </cell>
          <cell r="D2687">
            <v>2000</v>
          </cell>
          <cell r="E2687">
            <v>2025</v>
          </cell>
          <cell r="F2687" t="str">
            <v>successful</v>
          </cell>
          <cell r="G2687" t="str">
            <v>US</v>
          </cell>
          <cell r="H2687" t="str">
            <v>USD</v>
          </cell>
          <cell r="I2687">
            <v>1405715472</v>
          </cell>
          <cell r="J2687">
            <v>1403901072</v>
          </cell>
          <cell r="K2687" t="b">
            <v>0</v>
          </cell>
          <cell r="L2687">
            <v>38</v>
          </cell>
          <cell r="M2687" t="b">
            <v>1</v>
          </cell>
          <cell r="N2687" t="str">
            <v>music/rock</v>
          </cell>
          <cell r="O2687">
            <v>101</v>
          </cell>
          <cell r="P2687">
            <v>53.29</v>
          </cell>
        </row>
        <row r="2688">
          <cell r="B2688" t="str">
            <v>Holy Water Moses - A Hail Dale Project</v>
          </cell>
          <cell r="C2688" t="str">
            <v>We need to get back to Nashville to record our second record, a full LP this time.  It ain't cheap and we need your help!</v>
          </cell>
          <cell r="D2688">
            <v>3000</v>
          </cell>
          <cell r="E2688">
            <v>3000</v>
          </cell>
          <cell r="F2688" t="str">
            <v>successful</v>
          </cell>
          <cell r="G2688" t="str">
            <v>US</v>
          </cell>
          <cell r="H2688" t="str">
            <v>USD</v>
          </cell>
          <cell r="I2688">
            <v>1410546413</v>
          </cell>
          <cell r="J2688">
            <v>1407954413</v>
          </cell>
          <cell r="K2688" t="b">
            <v>0</v>
          </cell>
          <cell r="L2688">
            <v>22</v>
          </cell>
          <cell r="M2688" t="b">
            <v>1</v>
          </cell>
          <cell r="N2688" t="str">
            <v>music/rock</v>
          </cell>
          <cell r="O2688">
            <v>100</v>
          </cell>
          <cell r="P2688">
            <v>136.36000000000001</v>
          </cell>
        </row>
        <row r="2689">
          <cell r="B2689" t="str">
            <v>Curriculum-Based Rock Music For Kids</v>
          </cell>
          <cell r="C2689" t="str">
            <v>I write songs to teach with at two Chicago schools.  The enthusiastic response from my students &amp; colleagues inspired me to do do this!</v>
          </cell>
          <cell r="D2689">
            <v>5555.55</v>
          </cell>
          <cell r="E2689">
            <v>6041.55</v>
          </cell>
          <cell r="F2689" t="str">
            <v>successful</v>
          </cell>
          <cell r="G2689" t="str">
            <v>US</v>
          </cell>
          <cell r="H2689" t="str">
            <v>USD</v>
          </cell>
          <cell r="I2689">
            <v>1324014521</v>
          </cell>
          <cell r="J2689">
            <v>1318826921</v>
          </cell>
          <cell r="K2689" t="b">
            <v>0</v>
          </cell>
          <cell r="L2689">
            <v>149</v>
          </cell>
          <cell r="M2689" t="b">
            <v>1</v>
          </cell>
          <cell r="N2689" t="str">
            <v>music/rock</v>
          </cell>
          <cell r="O2689">
            <v>109</v>
          </cell>
          <cell r="P2689">
            <v>40.549999999999997</v>
          </cell>
        </row>
        <row r="2690">
          <cell r="B2690" t="str">
            <v>Queen Kwong Tour to London and Paris</v>
          </cell>
          <cell r="C2690" t="str">
            <v>Queen Kwong is going ON TOUR to London and Paris!</v>
          </cell>
          <cell r="D2690">
            <v>3000</v>
          </cell>
          <cell r="E2690">
            <v>3955</v>
          </cell>
          <cell r="F2690" t="str">
            <v>successful</v>
          </cell>
          <cell r="G2690" t="str">
            <v>US</v>
          </cell>
          <cell r="H2690" t="str">
            <v>USD</v>
          </cell>
          <cell r="I2690">
            <v>1316716129</v>
          </cell>
          <cell r="J2690">
            <v>1314124129</v>
          </cell>
          <cell r="K2690" t="b">
            <v>0</v>
          </cell>
          <cell r="L2690">
            <v>56</v>
          </cell>
          <cell r="M2690" t="b">
            <v>1</v>
          </cell>
          <cell r="N2690" t="str">
            <v>music/rock</v>
          </cell>
          <cell r="O2690">
            <v>132</v>
          </cell>
          <cell r="P2690">
            <v>70.63</v>
          </cell>
        </row>
        <row r="2691">
          <cell r="B2691" t="str">
            <v>A Simple Complex's 2013 CD Release Party DVD</v>
          </cell>
          <cell r="C2691" t="str">
            <v>ASC had a one-of-a-kind CD release party in 2013, and we want to share it with the world - in DVD format!</v>
          </cell>
          <cell r="D2691">
            <v>750</v>
          </cell>
          <cell r="E2691">
            <v>1001</v>
          </cell>
          <cell r="F2691" t="str">
            <v>successful</v>
          </cell>
          <cell r="G2691" t="str">
            <v>US</v>
          </cell>
          <cell r="H2691" t="str">
            <v>USD</v>
          </cell>
          <cell r="I2691">
            <v>1391706084</v>
          </cell>
          <cell r="J2691">
            <v>1389891684</v>
          </cell>
          <cell r="K2691" t="b">
            <v>0</v>
          </cell>
          <cell r="L2691">
            <v>19</v>
          </cell>
          <cell r="M2691" t="b">
            <v>1</v>
          </cell>
          <cell r="N2691" t="str">
            <v>music/rock</v>
          </cell>
          <cell r="O2691">
            <v>133</v>
          </cell>
          <cell r="P2691">
            <v>52.68</v>
          </cell>
        </row>
        <row r="2692">
          <cell r="B2692" t="str">
            <v>CallMeGhost DEBUT ALBUM preorder!</v>
          </cell>
          <cell r="C2692" t="str">
            <v>We're trying to fund hard copies of our debut album!</v>
          </cell>
          <cell r="D2692">
            <v>400</v>
          </cell>
          <cell r="E2692">
            <v>463</v>
          </cell>
          <cell r="F2692" t="str">
            <v>successful</v>
          </cell>
          <cell r="G2692" t="str">
            <v>US</v>
          </cell>
          <cell r="H2692" t="str">
            <v>USD</v>
          </cell>
          <cell r="I2692">
            <v>1443040059</v>
          </cell>
          <cell r="J2692">
            <v>1440448059</v>
          </cell>
          <cell r="K2692" t="b">
            <v>0</v>
          </cell>
          <cell r="L2692">
            <v>13</v>
          </cell>
          <cell r="M2692" t="b">
            <v>1</v>
          </cell>
          <cell r="N2692" t="str">
            <v>music/rock</v>
          </cell>
          <cell r="O2692">
            <v>116</v>
          </cell>
          <cell r="P2692">
            <v>35.619999999999997</v>
          </cell>
        </row>
        <row r="2693">
          <cell r="B2693" t="str">
            <v>"Then &amp; Now"</v>
          </cell>
          <cell r="C2693" t="str">
            <v>Then &amp; Now is the 1st Solo album from me Ian Stewart. To learn more about me, my music, and my life visit www.ianstewartlive.com</v>
          </cell>
          <cell r="D2693">
            <v>4500</v>
          </cell>
          <cell r="E2693">
            <v>5052</v>
          </cell>
          <cell r="F2693" t="str">
            <v>successful</v>
          </cell>
          <cell r="G2693" t="str">
            <v>US</v>
          </cell>
          <cell r="H2693" t="str">
            <v>USD</v>
          </cell>
          <cell r="I2693">
            <v>1406226191</v>
          </cell>
          <cell r="J2693">
            <v>1403547791</v>
          </cell>
          <cell r="K2693" t="b">
            <v>0</v>
          </cell>
          <cell r="L2693">
            <v>58</v>
          </cell>
          <cell r="M2693" t="b">
            <v>1</v>
          </cell>
          <cell r="N2693" t="str">
            <v>music/rock</v>
          </cell>
          <cell r="O2693">
            <v>112</v>
          </cell>
          <cell r="P2693">
            <v>87.1</v>
          </cell>
        </row>
        <row r="2694">
          <cell r="B2694" t="str">
            <v>Help MONGREL record our new cd !</v>
          </cell>
          <cell r="C2694" t="str">
            <v>Mongrel is looking to hit the studio once again in June so we can bring you a new cd later this year and we need your help!</v>
          </cell>
          <cell r="D2694">
            <v>2500</v>
          </cell>
          <cell r="E2694">
            <v>3305</v>
          </cell>
          <cell r="F2694" t="str">
            <v>successful</v>
          </cell>
          <cell r="G2694" t="str">
            <v>US</v>
          </cell>
          <cell r="H2694" t="str">
            <v>USD</v>
          </cell>
          <cell r="I2694">
            <v>1433735400</v>
          </cell>
          <cell r="J2694">
            <v>1429306520</v>
          </cell>
          <cell r="K2694" t="b">
            <v>0</v>
          </cell>
          <cell r="L2694">
            <v>44</v>
          </cell>
          <cell r="M2694" t="b">
            <v>1</v>
          </cell>
          <cell r="N2694" t="str">
            <v>music/rock</v>
          </cell>
          <cell r="O2694">
            <v>132</v>
          </cell>
          <cell r="P2694">
            <v>75.11</v>
          </cell>
        </row>
        <row r="2695">
          <cell r="B2695" t="str">
            <v>Rosaline debut record</v>
          </cell>
          <cell r="C2695" t="str">
            <v>South Florida roots country/rock outfit's long awaited debut record</v>
          </cell>
          <cell r="D2695">
            <v>5500</v>
          </cell>
          <cell r="E2695">
            <v>5645</v>
          </cell>
          <cell r="F2695" t="str">
            <v>successful</v>
          </cell>
          <cell r="G2695" t="str">
            <v>US</v>
          </cell>
          <cell r="H2695" t="str">
            <v>USD</v>
          </cell>
          <cell r="I2695">
            <v>1466827140</v>
          </cell>
          <cell r="J2695">
            <v>1464196414</v>
          </cell>
          <cell r="K2695" t="b">
            <v>0</v>
          </cell>
          <cell r="L2695">
            <v>83</v>
          </cell>
          <cell r="M2695" t="b">
            <v>1</v>
          </cell>
          <cell r="N2695" t="str">
            <v>music/rock</v>
          </cell>
          <cell r="O2695">
            <v>103</v>
          </cell>
          <cell r="P2695">
            <v>68.010000000000005</v>
          </cell>
        </row>
        <row r="2696">
          <cell r="B2696" t="str">
            <v>Le Temps Nous Est ComtÃ©</v>
          </cell>
          <cell r="C2696" t="str">
            <v>Vous aimez le rock fort ? Aidez les Beat Cheese Ã  produire leur premier album ! Do you like cheese? Help us produce our first album!</v>
          </cell>
          <cell r="D2696">
            <v>2500</v>
          </cell>
          <cell r="E2696">
            <v>3466</v>
          </cell>
          <cell r="F2696" t="str">
            <v>successful</v>
          </cell>
          <cell r="G2696" t="str">
            <v>FR</v>
          </cell>
          <cell r="H2696" t="str">
            <v>EUR</v>
          </cell>
          <cell r="I2696">
            <v>1460127635</v>
          </cell>
          <cell r="J2696">
            <v>1457539235</v>
          </cell>
          <cell r="K2696" t="b">
            <v>0</v>
          </cell>
          <cell r="L2696">
            <v>117</v>
          </cell>
          <cell r="M2696" t="b">
            <v>1</v>
          </cell>
          <cell r="N2696" t="str">
            <v>music/rock</v>
          </cell>
          <cell r="O2696">
            <v>139</v>
          </cell>
          <cell r="P2696">
            <v>29.62</v>
          </cell>
        </row>
        <row r="2697">
          <cell r="B2697" t="str">
            <v>Johnny Rock &amp; Friends: For The Record</v>
          </cell>
          <cell r="C2697" t="str">
            <v>Drummer John Roccesano (Johnny Rock) produces an album written and performed by friends, recorded and mixed on tape, pressed on vinyl.</v>
          </cell>
          <cell r="D2697">
            <v>2000</v>
          </cell>
          <cell r="E2697">
            <v>2932</v>
          </cell>
          <cell r="F2697" t="str">
            <v>successful</v>
          </cell>
          <cell r="G2697" t="str">
            <v>US</v>
          </cell>
          <cell r="H2697" t="str">
            <v>USD</v>
          </cell>
          <cell r="I2697">
            <v>1417813618</v>
          </cell>
          <cell r="J2697">
            <v>1413922018</v>
          </cell>
          <cell r="K2697" t="b">
            <v>0</v>
          </cell>
          <cell r="L2697">
            <v>32</v>
          </cell>
          <cell r="M2697" t="b">
            <v>1</v>
          </cell>
          <cell r="N2697" t="str">
            <v>music/rock</v>
          </cell>
          <cell r="O2697">
            <v>147</v>
          </cell>
          <cell r="P2697">
            <v>91.63</v>
          </cell>
        </row>
        <row r="2698">
          <cell r="B2698" t="str">
            <v>Planes and Planets needs to get their EP finished!!</v>
          </cell>
          <cell r="C2698" t="str">
            <v>We need YOUR HELP to take one more step to this make release sound amazing!</v>
          </cell>
          <cell r="D2698">
            <v>150</v>
          </cell>
          <cell r="E2698">
            <v>180</v>
          </cell>
          <cell r="F2698" t="str">
            <v>successful</v>
          </cell>
          <cell r="G2698" t="str">
            <v>US</v>
          </cell>
          <cell r="H2698" t="str">
            <v>USD</v>
          </cell>
          <cell r="I2698">
            <v>1347672937</v>
          </cell>
          <cell r="J2698">
            <v>1346463337</v>
          </cell>
          <cell r="K2698" t="b">
            <v>0</v>
          </cell>
          <cell r="L2698">
            <v>8</v>
          </cell>
          <cell r="M2698" t="b">
            <v>1</v>
          </cell>
          <cell r="N2698" t="str">
            <v>music/rock</v>
          </cell>
          <cell r="O2698">
            <v>120</v>
          </cell>
          <cell r="P2698">
            <v>22.5</v>
          </cell>
        </row>
        <row r="2699">
          <cell r="B2699" t="str">
            <v>PIZAZZ: Pigeons Playing Ping Pong's New Album</v>
          </cell>
          <cell r="C2699" t="str">
            <v>We're hitting the studio to record our next album, "Pizazz"!! Help us put the FUN in FUNK!!</v>
          </cell>
          <cell r="D2699">
            <v>18000</v>
          </cell>
          <cell r="E2699">
            <v>21884.69</v>
          </cell>
          <cell r="F2699" t="str">
            <v>successful</v>
          </cell>
          <cell r="G2699" t="str">
            <v>US</v>
          </cell>
          <cell r="H2699" t="str">
            <v>USD</v>
          </cell>
          <cell r="I2699">
            <v>1486702800</v>
          </cell>
          <cell r="J2699">
            <v>1484058261</v>
          </cell>
          <cell r="K2699" t="b">
            <v>0</v>
          </cell>
          <cell r="L2699">
            <v>340</v>
          </cell>
          <cell r="M2699" t="b">
            <v>1</v>
          </cell>
          <cell r="N2699" t="str">
            <v>music/rock</v>
          </cell>
          <cell r="O2699">
            <v>122</v>
          </cell>
          <cell r="P2699">
            <v>64.37</v>
          </cell>
        </row>
        <row r="2700">
          <cell r="B2700" t="str">
            <v>Pedals and Effects Arena Corner</v>
          </cell>
          <cell r="C2700" t="str">
            <v>An innovative new YouTube series reviewing the HOT new music technology that people love. For Rockers, Jazzers, Rappers and everyone</v>
          </cell>
          <cell r="D2700">
            <v>153</v>
          </cell>
          <cell r="E2700">
            <v>153</v>
          </cell>
          <cell r="F2700" t="str">
            <v>successful</v>
          </cell>
          <cell r="G2700" t="str">
            <v>US</v>
          </cell>
          <cell r="H2700" t="str">
            <v>USD</v>
          </cell>
          <cell r="I2700">
            <v>1488473351</v>
          </cell>
          <cell r="J2700">
            <v>1488214151</v>
          </cell>
          <cell r="K2700" t="b">
            <v>0</v>
          </cell>
          <cell r="L2700">
            <v>7</v>
          </cell>
          <cell r="M2700" t="b">
            <v>1</v>
          </cell>
          <cell r="N2700" t="str">
            <v>music/rock</v>
          </cell>
          <cell r="O2700">
            <v>100</v>
          </cell>
          <cell r="P2700">
            <v>21.86</v>
          </cell>
        </row>
        <row r="2701">
          <cell r="B2701" t="str">
            <v>STETSON'S NEW EP</v>
          </cell>
          <cell r="C2701" t="str">
            <v>We are a hard rock band from Northern California trying to raise $350 for our next EP. Be a part of our journey!</v>
          </cell>
          <cell r="D2701">
            <v>350</v>
          </cell>
          <cell r="E2701">
            <v>633</v>
          </cell>
          <cell r="F2701" t="str">
            <v>successful</v>
          </cell>
          <cell r="G2701" t="str">
            <v>US</v>
          </cell>
          <cell r="H2701" t="str">
            <v>USD</v>
          </cell>
          <cell r="I2701">
            <v>1440266422</v>
          </cell>
          <cell r="J2701">
            <v>1436810422</v>
          </cell>
          <cell r="K2701" t="b">
            <v>0</v>
          </cell>
          <cell r="L2701">
            <v>19</v>
          </cell>
          <cell r="M2701" t="b">
            <v>1</v>
          </cell>
          <cell r="N2701" t="str">
            <v>music/rock</v>
          </cell>
          <cell r="O2701">
            <v>181</v>
          </cell>
          <cell r="P2701">
            <v>33.32</v>
          </cell>
        </row>
        <row r="2702">
          <cell r="B2702" t="str">
            <v>Brainspoonâ€™s New Record</v>
          </cell>
          <cell r="C2702" t="str">
            <v>Like records? We do, too! Help this Los Angeles based rock 'n' roll band get their new album out on vinyl!</v>
          </cell>
          <cell r="D2702">
            <v>4000</v>
          </cell>
          <cell r="E2702">
            <v>4243</v>
          </cell>
          <cell r="F2702" t="str">
            <v>successful</v>
          </cell>
          <cell r="G2702" t="str">
            <v>US</v>
          </cell>
          <cell r="H2702" t="str">
            <v>USD</v>
          </cell>
          <cell r="I2702">
            <v>1434949200</v>
          </cell>
          <cell r="J2702">
            <v>1431903495</v>
          </cell>
          <cell r="K2702" t="b">
            <v>0</v>
          </cell>
          <cell r="L2702">
            <v>47</v>
          </cell>
          <cell r="M2702" t="b">
            <v>1</v>
          </cell>
          <cell r="N2702" t="str">
            <v>music/rock</v>
          </cell>
          <cell r="O2702">
            <v>106</v>
          </cell>
          <cell r="P2702">
            <v>90.28</v>
          </cell>
        </row>
        <row r="2703">
          <cell r="B2703" t="str">
            <v>Hollow point 9, Sins Of Yesterday CD</v>
          </cell>
          <cell r="C2703" t="str">
            <v>hey friends. We are Hollow Point 9.
We are calling on you to help us.
In our journey to make our debut album.</v>
          </cell>
          <cell r="D2703">
            <v>1000</v>
          </cell>
          <cell r="E2703">
            <v>1000</v>
          </cell>
          <cell r="F2703" t="str">
            <v>successful</v>
          </cell>
          <cell r="G2703" t="str">
            <v>US</v>
          </cell>
          <cell r="H2703" t="str">
            <v>USD</v>
          </cell>
          <cell r="I2703">
            <v>1429365320</v>
          </cell>
          <cell r="J2703">
            <v>1426773320</v>
          </cell>
          <cell r="K2703" t="b">
            <v>0</v>
          </cell>
          <cell r="L2703">
            <v>13</v>
          </cell>
          <cell r="M2703" t="b">
            <v>1</v>
          </cell>
          <cell r="N2703" t="str">
            <v>music/rock</v>
          </cell>
          <cell r="O2703">
            <v>100</v>
          </cell>
          <cell r="P2703">
            <v>76.92</v>
          </cell>
        </row>
        <row r="2704">
          <cell r="B2704" t="str">
            <v>Brother K's first full length album, One Eyed King</v>
          </cell>
          <cell r="C2704" t="str">
            <v>Our first full length album, One Eyed King, is an overdriven roadtrip through the heart of darkness. Rocknroll with a reading problem.</v>
          </cell>
          <cell r="D2704">
            <v>4200</v>
          </cell>
          <cell r="E2704">
            <v>5331</v>
          </cell>
          <cell r="F2704" t="str">
            <v>successful</v>
          </cell>
          <cell r="G2704" t="str">
            <v>US</v>
          </cell>
          <cell r="H2704" t="str">
            <v>USD</v>
          </cell>
          <cell r="I2704">
            <v>1378785540</v>
          </cell>
          <cell r="J2704">
            <v>1376066243</v>
          </cell>
          <cell r="K2704" t="b">
            <v>0</v>
          </cell>
          <cell r="L2704">
            <v>90</v>
          </cell>
          <cell r="M2704" t="b">
            <v>1</v>
          </cell>
          <cell r="N2704" t="str">
            <v>music/rock</v>
          </cell>
          <cell r="O2704">
            <v>127</v>
          </cell>
          <cell r="P2704">
            <v>59.23</v>
          </cell>
        </row>
        <row r="2705">
          <cell r="B2705" t="str">
            <v>Chivo Funge and the Extensions</v>
          </cell>
          <cell r="C2705" t="str">
            <v>Chivo and his band of miscreants present their debut album 
'Blind Energy' ...we think you are going to like it.</v>
          </cell>
          <cell r="D2705">
            <v>4000</v>
          </cell>
          <cell r="E2705">
            <v>4119</v>
          </cell>
          <cell r="F2705" t="str">
            <v>successful</v>
          </cell>
          <cell r="G2705" t="str">
            <v>GB</v>
          </cell>
          <cell r="H2705" t="str">
            <v>GBP</v>
          </cell>
          <cell r="I2705">
            <v>1462453307</v>
          </cell>
          <cell r="J2705">
            <v>1459861307</v>
          </cell>
          <cell r="K2705" t="b">
            <v>0</v>
          </cell>
          <cell r="L2705">
            <v>63</v>
          </cell>
          <cell r="M2705" t="b">
            <v>1</v>
          </cell>
          <cell r="N2705" t="str">
            <v>music/rock</v>
          </cell>
          <cell r="O2705">
            <v>103</v>
          </cell>
          <cell r="P2705">
            <v>65.38</v>
          </cell>
        </row>
        <row r="2706">
          <cell r="B2706" t="str">
            <v>Repulsur's First Record</v>
          </cell>
          <cell r="C2706" t="str">
            <v>Trying to get the last bit of money together to finish recording the first full length Repulsur album, "The After School Special".</v>
          </cell>
          <cell r="D2706">
            <v>700</v>
          </cell>
          <cell r="E2706">
            <v>1750</v>
          </cell>
          <cell r="F2706" t="str">
            <v>successful</v>
          </cell>
          <cell r="G2706" t="str">
            <v>US</v>
          </cell>
          <cell r="H2706" t="str">
            <v>USD</v>
          </cell>
          <cell r="I2706">
            <v>1469059986</v>
          </cell>
          <cell r="J2706">
            <v>1468455186</v>
          </cell>
          <cell r="K2706" t="b">
            <v>0</v>
          </cell>
          <cell r="L2706">
            <v>26</v>
          </cell>
          <cell r="M2706" t="b">
            <v>1</v>
          </cell>
          <cell r="N2706" t="str">
            <v>music/rock</v>
          </cell>
          <cell r="O2706">
            <v>250</v>
          </cell>
          <cell r="P2706">
            <v>67.31</v>
          </cell>
        </row>
        <row r="2707">
          <cell r="B2707" t="str">
            <v>Mike Farley Band - New Album!</v>
          </cell>
          <cell r="C2707" t="str">
            <v>The Mike Farley Band has re-assembled its original line up and needs your help to make a new full-length album!</v>
          </cell>
          <cell r="D2707">
            <v>5000</v>
          </cell>
          <cell r="E2707">
            <v>6301</v>
          </cell>
          <cell r="F2707" t="str">
            <v>successful</v>
          </cell>
          <cell r="G2707" t="str">
            <v>US</v>
          </cell>
          <cell r="H2707" t="str">
            <v>USD</v>
          </cell>
          <cell r="I2707">
            <v>1430579509</v>
          </cell>
          <cell r="J2707">
            <v>1427987509</v>
          </cell>
          <cell r="K2707" t="b">
            <v>0</v>
          </cell>
          <cell r="L2707">
            <v>71</v>
          </cell>
          <cell r="M2707" t="b">
            <v>1</v>
          </cell>
          <cell r="N2707" t="str">
            <v>music/rock</v>
          </cell>
          <cell r="O2707">
            <v>126</v>
          </cell>
          <cell r="P2707">
            <v>88.75</v>
          </cell>
        </row>
        <row r="2708">
          <cell r="B2708" t="str">
            <v>Nobody Rides For Free ~ Stone Horse</v>
          </cell>
          <cell r="C2708" t="str">
            <v>Stone Horse ~ 
Doing what they do best, laying down honest and 
proper Rock-n-Roll guaranteed to soothe your soul!</v>
          </cell>
          <cell r="D2708">
            <v>2500</v>
          </cell>
          <cell r="E2708">
            <v>2503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1465192867</v>
          </cell>
          <cell r="J2708">
            <v>1463032867</v>
          </cell>
          <cell r="K2708" t="b">
            <v>0</v>
          </cell>
          <cell r="L2708">
            <v>38</v>
          </cell>
          <cell r="M2708" t="b">
            <v>1</v>
          </cell>
          <cell r="N2708" t="str">
            <v>music/rock</v>
          </cell>
          <cell r="O2708">
            <v>100</v>
          </cell>
          <cell r="P2708">
            <v>65.87</v>
          </cell>
        </row>
        <row r="2709">
          <cell r="B2709" t="str">
            <v>The Letter Black - New Record</v>
          </cell>
          <cell r="C2709" t="str">
            <v>We are making our third studio album and no longer have a label telling us what we can/can't do. This record is for the fans.</v>
          </cell>
          <cell r="D2709">
            <v>25000</v>
          </cell>
          <cell r="E2709">
            <v>34660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1484752597</v>
          </cell>
          <cell r="J2709">
            <v>1482160597</v>
          </cell>
          <cell r="K2709" t="b">
            <v>0</v>
          </cell>
          <cell r="L2709">
            <v>859</v>
          </cell>
          <cell r="M2709" t="b">
            <v>1</v>
          </cell>
          <cell r="N2709" t="str">
            <v>music/rock</v>
          </cell>
          <cell r="O2709">
            <v>139</v>
          </cell>
          <cell r="P2709">
            <v>40.35</v>
          </cell>
        </row>
        <row r="2710">
          <cell r="B2710" t="str">
            <v>Woodhouse EP</v>
          </cell>
          <cell r="C2710" t="str">
            <v>Woodhouse is making an EP!  If you are a fan of whiskey and loud guitars, contribute to the cause!</v>
          </cell>
          <cell r="D2710">
            <v>1000</v>
          </cell>
          <cell r="E2710">
            <v>1614</v>
          </cell>
          <cell r="F2710" t="str">
            <v>successful</v>
          </cell>
          <cell r="G2710" t="str">
            <v>US</v>
          </cell>
          <cell r="H2710" t="str">
            <v>USD</v>
          </cell>
          <cell r="I2710">
            <v>1428725192</v>
          </cell>
          <cell r="J2710">
            <v>1426133192</v>
          </cell>
          <cell r="K2710" t="b">
            <v>0</v>
          </cell>
          <cell r="L2710">
            <v>21</v>
          </cell>
          <cell r="M2710" t="b">
            <v>1</v>
          </cell>
          <cell r="N2710" t="str">
            <v>music/rock</v>
          </cell>
          <cell r="O2710">
            <v>161</v>
          </cell>
          <cell r="P2710">
            <v>76.86</v>
          </cell>
        </row>
        <row r="2711">
          <cell r="B2711" t="str">
            <v>FOUR STAR MARY "PIECES"</v>
          </cell>
          <cell r="C2711" t="str">
            <v>Help fund the new record by independent alternative rockers FOUR STAR MARY "PIECES"</v>
          </cell>
          <cell r="D2711">
            <v>5000</v>
          </cell>
          <cell r="E2711">
            <v>5359.21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1447434268</v>
          </cell>
          <cell r="J2711">
            <v>1443801868</v>
          </cell>
          <cell r="K2711" t="b">
            <v>0</v>
          </cell>
          <cell r="L2711">
            <v>78</v>
          </cell>
          <cell r="M2711" t="b">
            <v>1</v>
          </cell>
          <cell r="N2711" t="str">
            <v>music/rock</v>
          </cell>
          <cell r="O2711">
            <v>107</v>
          </cell>
          <cell r="P2711">
            <v>68.709999999999994</v>
          </cell>
        </row>
        <row r="2712">
          <cell r="B2712" t="str">
            <v>Lewis Robertson Band EP!</v>
          </cell>
          <cell r="C2712" t="str">
            <v>I am trying to get a new band off the ground, and in order to be taken seriously and get gigs, we need some killer recordings!</v>
          </cell>
          <cell r="D2712">
            <v>300</v>
          </cell>
          <cell r="E2712">
            <v>555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1311576600</v>
          </cell>
          <cell r="J2712">
            <v>1306219897</v>
          </cell>
          <cell r="K2712" t="b">
            <v>0</v>
          </cell>
          <cell r="L2712">
            <v>11</v>
          </cell>
          <cell r="M2712" t="b">
            <v>1</v>
          </cell>
          <cell r="N2712" t="str">
            <v>music/rock</v>
          </cell>
          <cell r="O2712">
            <v>185</v>
          </cell>
          <cell r="P2712">
            <v>50.45</v>
          </cell>
        </row>
        <row r="2713">
          <cell r="B2713" t="str">
            <v>Sage King's Debut Album</v>
          </cell>
          <cell r="C2713" t="str">
            <v>Sage King is recording his debut album and wants YOU to be a part of the creation process</v>
          </cell>
          <cell r="D2713">
            <v>750</v>
          </cell>
          <cell r="E2713">
            <v>1390</v>
          </cell>
          <cell r="F2713" t="str">
            <v>successful</v>
          </cell>
          <cell r="G2713" t="str">
            <v>US</v>
          </cell>
          <cell r="H2713" t="str">
            <v>USD</v>
          </cell>
          <cell r="I2713">
            <v>1452744686</v>
          </cell>
          <cell r="J2713">
            <v>1447560686</v>
          </cell>
          <cell r="K2713" t="b">
            <v>0</v>
          </cell>
          <cell r="L2713">
            <v>12</v>
          </cell>
          <cell r="M2713" t="b">
            <v>1</v>
          </cell>
          <cell r="N2713" t="str">
            <v>music/rock</v>
          </cell>
          <cell r="O2713">
            <v>185</v>
          </cell>
          <cell r="P2713">
            <v>115.83</v>
          </cell>
        </row>
        <row r="2714">
          <cell r="B2714" t="str">
            <v>KEEP THE HEART BEATING! HELP US FUND OUR FULL LENGTH RECORD!</v>
          </cell>
          <cell r="C2714" t="str">
            <v>Help California's own Heart to Heart fund their debut full length record! Forever be apart of the the &lt;3 T &lt;3 family! We need you!</v>
          </cell>
          <cell r="D2714">
            <v>3000</v>
          </cell>
          <cell r="E2714">
            <v>3025.66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1336528804</v>
          </cell>
          <cell r="J2714">
            <v>1331348404</v>
          </cell>
          <cell r="K2714" t="b">
            <v>0</v>
          </cell>
          <cell r="L2714">
            <v>48</v>
          </cell>
          <cell r="M2714" t="b">
            <v>1</v>
          </cell>
          <cell r="N2714" t="str">
            <v>music/rock</v>
          </cell>
          <cell r="O2714">
            <v>101</v>
          </cell>
          <cell r="P2714">
            <v>63.03</v>
          </cell>
        </row>
        <row r="2715">
          <cell r="B2715" t="str">
            <v xml:space="preserve">Make a record, write a song, take the Vinyl Skyway. </v>
          </cell>
          <cell r="C2715" t="str">
            <v xml:space="preserve">The Vinyl Skyway reunite to make a third album. </v>
          </cell>
          <cell r="D2715">
            <v>6000</v>
          </cell>
          <cell r="E2715">
            <v>6373.27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1299902400</v>
          </cell>
          <cell r="J2715">
            <v>1297451245</v>
          </cell>
          <cell r="K2715" t="b">
            <v>0</v>
          </cell>
          <cell r="L2715">
            <v>59</v>
          </cell>
          <cell r="M2715" t="b">
            <v>1</v>
          </cell>
          <cell r="N2715" t="str">
            <v>music/rock</v>
          </cell>
          <cell r="O2715">
            <v>106</v>
          </cell>
          <cell r="P2715">
            <v>108.02</v>
          </cell>
        </row>
        <row r="2716">
          <cell r="B2716" t="str">
            <v>Blue Sky Alert &amp; The Retro Rock Machine of Fun</v>
          </cell>
          <cell r="C2716" t="str">
            <v>BSA is headed to Nashville, TN USA to record our first album at the historic Welcome to 1979 Studio. Come re-write history with us...</v>
          </cell>
          <cell r="D2716">
            <v>3000</v>
          </cell>
          <cell r="E2716">
            <v>3641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1340944043</v>
          </cell>
          <cell r="J2716">
            <v>1338352043</v>
          </cell>
          <cell r="K2716" t="b">
            <v>0</v>
          </cell>
          <cell r="L2716">
            <v>79</v>
          </cell>
          <cell r="M2716" t="b">
            <v>1</v>
          </cell>
          <cell r="N2716" t="str">
            <v>music/rock</v>
          </cell>
          <cell r="O2716">
            <v>121</v>
          </cell>
          <cell r="P2716">
            <v>46.09</v>
          </cell>
        </row>
        <row r="2717">
          <cell r="B2717" t="str">
            <v>Arson In The Suburbs</v>
          </cell>
          <cell r="C2717" t="str">
            <v>Arson In The Suburbs is ready to release its FIRST three song E.P. and looking to raise funds to get back in the studio! RnFnR!</v>
          </cell>
          <cell r="D2717">
            <v>1500</v>
          </cell>
          <cell r="E2717">
            <v>1501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1378439940</v>
          </cell>
          <cell r="J2717">
            <v>1376003254</v>
          </cell>
          <cell r="K2717" t="b">
            <v>0</v>
          </cell>
          <cell r="L2717">
            <v>14</v>
          </cell>
          <cell r="M2717" t="b">
            <v>1</v>
          </cell>
          <cell r="N2717" t="str">
            <v>music/rock</v>
          </cell>
          <cell r="O2717">
            <v>100</v>
          </cell>
          <cell r="P2717">
            <v>107.21</v>
          </cell>
        </row>
        <row r="2718">
          <cell r="B2718" t="str">
            <v>Crushed Out - TEETH - album pre-order / 12" vinyl LP debut</v>
          </cell>
          <cell r="C2718" t="str">
            <v>Pre-order Crushed Out's new album TEETH &amp; support the pressing of 12" vinyl records. Release date; Sept. 16, 2014.</v>
          </cell>
          <cell r="D2718">
            <v>4500</v>
          </cell>
          <cell r="E2718">
            <v>5398.99</v>
          </cell>
          <cell r="F2718" t="str">
            <v>successful</v>
          </cell>
          <cell r="G2718" t="str">
            <v>US</v>
          </cell>
          <cell r="H2718" t="str">
            <v>USD</v>
          </cell>
          <cell r="I2718">
            <v>1403539260</v>
          </cell>
          <cell r="J2718">
            <v>1401724860</v>
          </cell>
          <cell r="K2718" t="b">
            <v>0</v>
          </cell>
          <cell r="L2718">
            <v>106</v>
          </cell>
          <cell r="M2718" t="b">
            <v>1</v>
          </cell>
          <cell r="N2718" t="str">
            <v>music/rock</v>
          </cell>
          <cell r="O2718">
            <v>120</v>
          </cell>
          <cell r="P2718">
            <v>50.93</v>
          </cell>
        </row>
        <row r="2719">
          <cell r="B2719" t="str">
            <v>Press Michael Zucker's 2012 album Technocracy on VINYL!</v>
          </cell>
          <cell r="C2719" t="str">
            <v>Technocracy will be released on digital media on June 26th, but we all know analog is king!  Help us press this album on vinyl!</v>
          </cell>
          <cell r="D2719">
            <v>1000</v>
          </cell>
          <cell r="E2719">
            <v>1001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1340733600</v>
          </cell>
          <cell r="J2719">
            <v>1339098689</v>
          </cell>
          <cell r="K2719" t="b">
            <v>0</v>
          </cell>
          <cell r="L2719">
            <v>25</v>
          </cell>
          <cell r="M2719" t="b">
            <v>1</v>
          </cell>
          <cell r="N2719" t="str">
            <v>music/rock</v>
          </cell>
          <cell r="O2719">
            <v>100</v>
          </cell>
          <cell r="P2719">
            <v>40.04</v>
          </cell>
        </row>
        <row r="2720">
          <cell r="B2720" t="str">
            <v>Blind Man Deaf Boy Tour!</v>
          </cell>
          <cell r="C2720" t="str">
            <v>Blind Man Deaf Boy is a Folk Punk band from Denver, we need money to get ourselves a van and take it on tour around the west coast.</v>
          </cell>
          <cell r="D2720">
            <v>1500</v>
          </cell>
          <cell r="E2720">
            <v>1611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1386372120</v>
          </cell>
          <cell r="J2720">
            <v>1382659060</v>
          </cell>
          <cell r="K2720" t="b">
            <v>0</v>
          </cell>
          <cell r="L2720">
            <v>25</v>
          </cell>
          <cell r="M2720" t="b">
            <v>1</v>
          </cell>
          <cell r="N2720" t="str">
            <v>music/rock</v>
          </cell>
          <cell r="O2720">
            <v>107</v>
          </cell>
          <cell r="P2720">
            <v>64.44</v>
          </cell>
        </row>
        <row r="2721">
          <cell r="B2721" t="str">
            <v>American Standard Needs to Release Their Debut EP</v>
          </cell>
          <cell r="C2721" t="str">
            <v>American Standard needs your help pressing their debut EP. Be involved in the artistic process and receive swag in return!</v>
          </cell>
          <cell r="D2721">
            <v>1500</v>
          </cell>
          <cell r="E2721">
            <v>1561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1259686800</v>
          </cell>
          <cell r="J2721">
            <v>1252908330</v>
          </cell>
          <cell r="K2721" t="b">
            <v>0</v>
          </cell>
          <cell r="L2721">
            <v>29</v>
          </cell>
          <cell r="M2721" t="b">
            <v>1</v>
          </cell>
          <cell r="N2721" t="str">
            <v>music/rock</v>
          </cell>
          <cell r="O2721">
            <v>104</v>
          </cell>
          <cell r="P2721">
            <v>53.83</v>
          </cell>
        </row>
        <row r="2722">
          <cell r="B2722" t="str">
            <v>Create thatwasthen's new album with them!</v>
          </cell>
          <cell r="C2722" t="str">
            <v>So we've recorded a 5-song EP with a 2-time Grammy winner, but we need to raise the  $$$ to mix, master and press it to CD and vinyl!</v>
          </cell>
          <cell r="D2722">
            <v>2500</v>
          </cell>
          <cell r="E2722">
            <v>4320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1335153600</v>
          </cell>
          <cell r="J2722">
            <v>1332199618</v>
          </cell>
          <cell r="K2722" t="b">
            <v>0</v>
          </cell>
          <cell r="L2722">
            <v>43</v>
          </cell>
          <cell r="M2722" t="b">
            <v>1</v>
          </cell>
          <cell r="N2722" t="str">
            <v>music/rock</v>
          </cell>
          <cell r="O2722">
            <v>173</v>
          </cell>
          <cell r="P2722">
            <v>100.47</v>
          </cell>
        </row>
        <row r="2723">
          <cell r="B2723" t="str">
            <v>BE A PART OF HISTORY!</v>
          </cell>
          <cell r="C2723" t="str">
            <v>Aiding Contra in the telling of the "Blue Planet Chronicles", a concept about the history of our beautiful home; Planet Earth!</v>
          </cell>
          <cell r="D2723">
            <v>2000</v>
          </cell>
          <cell r="E2723">
            <v>2145.0100000000002</v>
          </cell>
          <cell r="F2723" t="str">
            <v>successful</v>
          </cell>
          <cell r="G2723" t="str">
            <v>US</v>
          </cell>
          <cell r="H2723" t="str">
            <v>USD</v>
          </cell>
          <cell r="I2723">
            <v>1334767476</v>
          </cell>
          <cell r="J2723">
            <v>1332175476</v>
          </cell>
          <cell r="K2723" t="b">
            <v>0</v>
          </cell>
          <cell r="L2723">
            <v>46</v>
          </cell>
          <cell r="M2723" t="b">
            <v>1</v>
          </cell>
          <cell r="N2723" t="str">
            <v>music/rock</v>
          </cell>
          <cell r="O2723">
            <v>107</v>
          </cell>
          <cell r="P2723">
            <v>46.63</v>
          </cell>
        </row>
        <row r="2724">
          <cell r="B2724" t="str">
            <v>"Hurt N' Wrong" New Album Fundraiser!</v>
          </cell>
          <cell r="C2724" t="str">
            <v>Donate here to be a part of the upcoming album. Every little bit helps!</v>
          </cell>
          <cell r="D2724">
            <v>850</v>
          </cell>
          <cell r="E2724">
            <v>920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1348545540</v>
          </cell>
          <cell r="J2724">
            <v>1346345999</v>
          </cell>
          <cell r="K2724" t="b">
            <v>0</v>
          </cell>
          <cell r="L2724">
            <v>27</v>
          </cell>
          <cell r="M2724" t="b">
            <v>1</v>
          </cell>
          <cell r="N2724" t="str">
            <v>music/rock</v>
          </cell>
          <cell r="O2724">
            <v>108</v>
          </cell>
          <cell r="P2724">
            <v>34.07</v>
          </cell>
        </row>
        <row r="2725">
          <cell r="B2725" t="str">
            <v>Monte Pittman's new album "M.P.3: The Power Of Three, Pt. 2"</v>
          </cell>
          <cell r="C2725" t="str">
            <v>This is the Kickstarter project for my new upcoming album. It's heavy &amp; you can be a part of it! MONTSTER WORLD DOMINATION 2013!</v>
          </cell>
          <cell r="D2725">
            <v>5000</v>
          </cell>
          <cell r="E2725">
            <v>7304.04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1358702480</v>
          </cell>
          <cell r="J2725">
            <v>1356110480</v>
          </cell>
          <cell r="K2725" t="b">
            <v>0</v>
          </cell>
          <cell r="L2725">
            <v>112</v>
          </cell>
          <cell r="M2725" t="b">
            <v>1</v>
          </cell>
          <cell r="N2725" t="str">
            <v>music/rock</v>
          </cell>
          <cell r="O2725">
            <v>146</v>
          </cell>
          <cell r="P2725">
            <v>65.209999999999994</v>
          </cell>
        </row>
        <row r="2726">
          <cell r="B2726" t="str">
            <v>SHADOWRAPTR: The Second Coming. (Sophomore LP)</v>
          </cell>
          <cell r="C2726" t="str">
            <v>The second full length album by SHADOWRAPTR is nearly complete. We just need a little boost to get us there. Think of the children.</v>
          </cell>
          <cell r="D2726">
            <v>1200</v>
          </cell>
          <cell r="E2726">
            <v>1503</v>
          </cell>
          <cell r="F2726" t="str">
            <v>successful</v>
          </cell>
          <cell r="G2726" t="str">
            <v>US</v>
          </cell>
          <cell r="H2726" t="str">
            <v>USD</v>
          </cell>
          <cell r="I2726">
            <v>1359240856</v>
          </cell>
          <cell r="J2726">
            <v>1356648856</v>
          </cell>
          <cell r="K2726" t="b">
            <v>0</v>
          </cell>
          <cell r="L2726">
            <v>34</v>
          </cell>
          <cell r="M2726" t="b">
            <v>1</v>
          </cell>
          <cell r="N2726" t="str">
            <v>music/rock</v>
          </cell>
          <cell r="O2726">
            <v>125</v>
          </cell>
          <cell r="P2726">
            <v>44.21</v>
          </cell>
        </row>
        <row r="2727">
          <cell r="B2727" t="str">
            <v>HAMELL ON TRIAL IS RECORDING AN ALBUM</v>
          </cell>
          <cell r="C2727" t="str">
            <v>Ed Hamell AKA Hamell on Trial is recording an album titled The Happiest Man in the World. He needs your help.</v>
          </cell>
          <cell r="D2727">
            <v>7000</v>
          </cell>
          <cell r="E2727">
            <v>10435</v>
          </cell>
          <cell r="F2727" t="str">
            <v>successful</v>
          </cell>
          <cell r="G2727" t="str">
            <v>US</v>
          </cell>
          <cell r="H2727" t="str">
            <v>USD</v>
          </cell>
          <cell r="I2727">
            <v>1330018426</v>
          </cell>
          <cell r="J2727">
            <v>1326994426</v>
          </cell>
          <cell r="K2727" t="b">
            <v>0</v>
          </cell>
          <cell r="L2727">
            <v>145</v>
          </cell>
          <cell r="M2727" t="b">
            <v>1</v>
          </cell>
          <cell r="N2727" t="str">
            <v>music/rock</v>
          </cell>
          <cell r="O2727">
            <v>149</v>
          </cell>
          <cell r="P2727">
            <v>71.97</v>
          </cell>
        </row>
        <row r="2728">
          <cell r="B2728" t="str">
            <v>Company Company: Debut EP</v>
          </cell>
          <cell r="C2728" t="str">
            <v>New Jersey Alternative Rock band COCO needs YOUR help self-releasing debut EP!</v>
          </cell>
          <cell r="D2728">
            <v>1000</v>
          </cell>
          <cell r="E2728">
            <v>1006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1331697540</v>
          </cell>
          <cell r="J2728">
            <v>1328749249</v>
          </cell>
          <cell r="K2728" t="b">
            <v>0</v>
          </cell>
          <cell r="L2728">
            <v>19</v>
          </cell>
          <cell r="M2728" t="b">
            <v>1</v>
          </cell>
          <cell r="N2728" t="str">
            <v>music/rock</v>
          </cell>
          <cell r="O2728">
            <v>101</v>
          </cell>
          <cell r="P2728">
            <v>52.95</v>
          </cell>
        </row>
        <row r="2729">
          <cell r="B2729" t="str">
            <v>Jonny Gray: First Full Length Album</v>
          </cell>
          <cell r="C2729" t="str">
            <v>My name is Jonny Gray, and my friends and I are working together to raise funds for my debut album</v>
          </cell>
          <cell r="D2729">
            <v>30000</v>
          </cell>
          <cell r="E2729">
            <v>31522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1395861033</v>
          </cell>
          <cell r="J2729">
            <v>1393272633</v>
          </cell>
          <cell r="K2729" t="b">
            <v>0</v>
          </cell>
          <cell r="L2729">
            <v>288</v>
          </cell>
          <cell r="M2729" t="b">
            <v>1</v>
          </cell>
          <cell r="N2729" t="str">
            <v>music/rock</v>
          </cell>
          <cell r="O2729">
            <v>105</v>
          </cell>
          <cell r="P2729">
            <v>109.45</v>
          </cell>
        </row>
        <row r="2730">
          <cell r="B2730" t="str">
            <v>HELP FLY RADIO FINISH THEIR FULL LENGTH ALBUM!</v>
          </cell>
          <cell r="C2730" t="str">
            <v>Fly Radio has finished tracking their album now all that is left is the mixing/mastering and duplication!</v>
          </cell>
          <cell r="D2730">
            <v>300</v>
          </cell>
          <cell r="E2730">
            <v>1050.5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1296953209</v>
          </cell>
          <cell r="J2730">
            <v>1295657209</v>
          </cell>
          <cell r="K2730" t="b">
            <v>0</v>
          </cell>
          <cell r="L2730">
            <v>14</v>
          </cell>
          <cell r="M2730" t="b">
            <v>1</v>
          </cell>
          <cell r="N2730" t="str">
            <v>music/rock</v>
          </cell>
          <cell r="O2730">
            <v>350</v>
          </cell>
          <cell r="P2730">
            <v>75.040000000000006</v>
          </cell>
        </row>
        <row r="2731">
          <cell r="B2731" t="str">
            <v>Keep The Prison Van Rolling</v>
          </cell>
          <cell r="C2731" t="str">
            <v>Big Fiction leaves for tour on 6/27 but the Prison Van needs some work!  New brakes, transmission repair, tires... it needs a bit.</v>
          </cell>
          <cell r="D2731">
            <v>800</v>
          </cell>
          <cell r="E2731">
            <v>810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1340904416</v>
          </cell>
          <cell r="J2731">
            <v>1339694816</v>
          </cell>
          <cell r="K2731" t="b">
            <v>0</v>
          </cell>
          <cell r="L2731">
            <v>7</v>
          </cell>
          <cell r="M2731" t="b">
            <v>1</v>
          </cell>
          <cell r="N2731" t="str">
            <v>music/rock</v>
          </cell>
          <cell r="O2731">
            <v>101</v>
          </cell>
          <cell r="P2731">
            <v>115.71</v>
          </cell>
        </row>
        <row r="2732">
          <cell r="B2732" t="str">
            <v>Tanya Dartson- Run for Your Life music video</v>
          </cell>
          <cell r="C2732" t="str">
            <v>Music Video For Upbeat and Inspiring Song - Run For Your Life</v>
          </cell>
          <cell r="D2732">
            <v>2500</v>
          </cell>
          <cell r="E2732">
            <v>2535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1418998744</v>
          </cell>
          <cell r="J2732">
            <v>1416406744</v>
          </cell>
          <cell r="K2732" t="b">
            <v>0</v>
          </cell>
          <cell r="L2732">
            <v>26</v>
          </cell>
          <cell r="M2732" t="b">
            <v>1</v>
          </cell>
          <cell r="N2732" t="str">
            <v>music/pop</v>
          </cell>
          <cell r="O2732">
            <v>101</v>
          </cell>
          <cell r="P2732">
            <v>97.5</v>
          </cell>
        </row>
        <row r="2733">
          <cell r="B2733" t="str">
            <v>Pop Garden Radio Presents: Season 2 CD</v>
          </cell>
          <cell r="C2733" t="str">
            <v>Pop Garden Radio Presents: The Rock on the Road Tour Season 2 CD. 23 great Pop tracks from independent Pop artists.</v>
          </cell>
          <cell r="D2733">
            <v>1200</v>
          </cell>
          <cell r="E2733">
            <v>1200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1308011727</v>
          </cell>
          <cell r="J2733">
            <v>1306283727</v>
          </cell>
          <cell r="K2733" t="b">
            <v>0</v>
          </cell>
          <cell r="L2733">
            <v>28</v>
          </cell>
          <cell r="M2733" t="b">
            <v>1</v>
          </cell>
          <cell r="N2733" t="str">
            <v>music/pop</v>
          </cell>
          <cell r="O2733">
            <v>100</v>
          </cell>
          <cell r="P2733">
            <v>42.86</v>
          </cell>
        </row>
        <row r="2734">
          <cell r="B2734" t="str">
            <v>This Is All Now's Brand New Album!!</v>
          </cell>
          <cell r="C2734" t="str">
            <v>This Is All Now is putting out a brand new record, and we need YOUR help to do it!</v>
          </cell>
          <cell r="D2734">
            <v>5000</v>
          </cell>
          <cell r="E2734">
            <v>6235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1348516012</v>
          </cell>
          <cell r="J2734">
            <v>1345924012</v>
          </cell>
          <cell r="K2734" t="b">
            <v>0</v>
          </cell>
          <cell r="L2734">
            <v>37</v>
          </cell>
          <cell r="M2734" t="b">
            <v>1</v>
          </cell>
          <cell r="N2734" t="str">
            <v>music/pop</v>
          </cell>
          <cell r="O2734">
            <v>125</v>
          </cell>
          <cell r="P2734">
            <v>168.51</v>
          </cell>
        </row>
        <row r="2735">
          <cell r="B2735" t="str">
            <v>Kevin Wood - Out Among The Wolves</v>
          </cell>
          <cell r="C2735" t="str">
            <v>Be a part of helping Singer/Songwriter Kevin Wood bring his 3rd Album "Out Among The Wolves" from the studio to you!</v>
          </cell>
          <cell r="D2735">
            <v>10000</v>
          </cell>
          <cell r="E2735">
            <v>10950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1353551160</v>
          </cell>
          <cell r="J2735">
            <v>1348363560</v>
          </cell>
          <cell r="K2735" t="b">
            <v>0</v>
          </cell>
          <cell r="L2735">
            <v>128</v>
          </cell>
          <cell r="M2735" t="b">
            <v>1</v>
          </cell>
          <cell r="N2735" t="str">
            <v>music/pop</v>
          </cell>
          <cell r="O2735">
            <v>110</v>
          </cell>
          <cell r="P2735">
            <v>85.55</v>
          </cell>
        </row>
        <row r="2736">
          <cell r="B2736" t="str">
            <v>John Clark Records His Debut Album â€œAll I Haveâ€</v>
          </cell>
          <cell r="C2736" t="str">
            <v>"All I Have is filled with soaring pianos and bright guitars; heartfelt songs coupled with intuitive melodic compositions"</v>
          </cell>
          <cell r="D2736">
            <v>5000</v>
          </cell>
          <cell r="E2736">
            <v>5540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1379515740</v>
          </cell>
          <cell r="J2736">
            <v>1378306140</v>
          </cell>
          <cell r="K2736" t="b">
            <v>0</v>
          </cell>
          <cell r="L2736">
            <v>10</v>
          </cell>
          <cell r="M2736" t="b">
            <v>1</v>
          </cell>
          <cell r="N2736" t="str">
            <v>music/pop</v>
          </cell>
          <cell r="O2736">
            <v>111</v>
          </cell>
          <cell r="P2736">
            <v>554</v>
          </cell>
        </row>
        <row r="2737">
          <cell r="B2737" t="str">
            <v>MADAM Album</v>
          </cell>
          <cell r="C2737" t="str">
            <v>Album 3 funds.We have 13 amazing songs ready to go . a fantastic engineer to mix them, James Aparicio(Depeche Mode/Liars.We need you xx</v>
          </cell>
          <cell r="D2737">
            <v>2000</v>
          </cell>
          <cell r="E2737">
            <v>2204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1408039860</v>
          </cell>
          <cell r="J2737">
            <v>1405248503</v>
          </cell>
          <cell r="K2737" t="b">
            <v>0</v>
          </cell>
          <cell r="L2737">
            <v>83</v>
          </cell>
          <cell r="M2737" t="b">
            <v>1</v>
          </cell>
          <cell r="N2737" t="str">
            <v>music/pop</v>
          </cell>
          <cell r="O2737">
            <v>110</v>
          </cell>
          <cell r="P2737">
            <v>26.55</v>
          </cell>
        </row>
        <row r="2738">
          <cell r="B2738" t="str">
            <v>JAYSIN + HOT MUSIC VIDEO = EPICNESS!! GRAMMY POP SOUL</v>
          </cell>
          <cell r="C2738" t="str">
            <v>Grammy Pop Soul Artist Jaysin is raising funds to make the most EPIC Music Video ever and he wants to PUT YOU IN IT!</v>
          </cell>
          <cell r="D2738">
            <v>5000</v>
          </cell>
          <cell r="E2738">
            <v>5236</v>
          </cell>
          <cell r="F2738" t="str">
            <v>successful</v>
          </cell>
          <cell r="G2738" t="str">
            <v>US</v>
          </cell>
          <cell r="H2738" t="str">
            <v>USD</v>
          </cell>
          <cell r="I2738">
            <v>1339235377</v>
          </cell>
          <cell r="J2738">
            <v>1336643377</v>
          </cell>
          <cell r="K2738" t="b">
            <v>0</v>
          </cell>
          <cell r="L2738">
            <v>46</v>
          </cell>
          <cell r="M2738" t="b">
            <v>1</v>
          </cell>
          <cell r="N2738" t="str">
            <v>music/pop</v>
          </cell>
          <cell r="O2738">
            <v>105</v>
          </cell>
          <cell r="P2738">
            <v>113.83</v>
          </cell>
        </row>
        <row r="2739">
          <cell r="B2739" t="str">
            <v xml:space="preserve">Arches - Wide Awake on Vinyl </v>
          </cell>
          <cell r="C2739" t="str">
            <v>We've finished recording our debut LP "Wide Awake" and would love to have it pressed on vinyl, but we need your help</v>
          </cell>
          <cell r="D2739">
            <v>2300</v>
          </cell>
          <cell r="E2739">
            <v>2881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1300636482</v>
          </cell>
          <cell r="J2739">
            <v>1298048082</v>
          </cell>
          <cell r="K2739" t="b">
            <v>0</v>
          </cell>
          <cell r="L2739">
            <v>90</v>
          </cell>
          <cell r="M2739" t="b">
            <v>1</v>
          </cell>
          <cell r="N2739" t="str">
            <v>music/pop</v>
          </cell>
          <cell r="O2739">
            <v>125</v>
          </cell>
          <cell r="P2739">
            <v>32.01</v>
          </cell>
        </row>
        <row r="2740">
          <cell r="B2740" t="str">
            <v>Sam Lyons New Album - 2014</v>
          </cell>
          <cell r="C2740" t="str">
            <v>This is it! The new Sam Lyons album #3. Help me make it happen by pledging today - pre-order the CD and other cool stuff right here.</v>
          </cell>
          <cell r="D2740">
            <v>3800</v>
          </cell>
          <cell r="E2740">
            <v>3822.33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1400862355</v>
          </cell>
          <cell r="J2740">
            <v>1396974355</v>
          </cell>
          <cell r="K2740" t="b">
            <v>0</v>
          </cell>
          <cell r="L2740">
            <v>81</v>
          </cell>
          <cell r="M2740" t="b">
            <v>1</v>
          </cell>
          <cell r="N2740" t="str">
            <v>music/pop</v>
          </cell>
          <cell r="O2740">
            <v>101</v>
          </cell>
          <cell r="P2740">
            <v>47.19</v>
          </cell>
        </row>
        <row r="2741">
          <cell r="B2741" t="str">
            <v>The Psalm Praise Project, Vol. 2</v>
          </cell>
          <cell r="C2741" t="str">
            <v>Help me record a CD that uses pop styling to give a fresh sound to ancient wisdom from scripture!</v>
          </cell>
          <cell r="D2741">
            <v>2000</v>
          </cell>
          <cell r="E2741">
            <v>2831</v>
          </cell>
          <cell r="F2741" t="str">
            <v>successful</v>
          </cell>
          <cell r="G2741" t="str">
            <v>US</v>
          </cell>
          <cell r="H2741" t="str">
            <v>USD</v>
          </cell>
          <cell r="I2741">
            <v>1381314437</v>
          </cell>
          <cell r="J2741">
            <v>1378722437</v>
          </cell>
          <cell r="K2741" t="b">
            <v>0</v>
          </cell>
          <cell r="L2741">
            <v>32</v>
          </cell>
          <cell r="M2741" t="b">
            <v>1</v>
          </cell>
          <cell r="N2741" t="str">
            <v>music/pop</v>
          </cell>
          <cell r="O2741">
            <v>142</v>
          </cell>
          <cell r="P2741">
            <v>88.47</v>
          </cell>
        </row>
        <row r="2742">
          <cell r="B2742" t="str">
            <v>Music Video For "Altruism (We Can Change The World)"</v>
          </cell>
          <cell r="C2742" t="str">
            <v>Pop/Alternative/Classical/Electronic artist Dakota Lillie is making a music video for the opening track on his album "The Dream"</v>
          </cell>
          <cell r="D2742">
            <v>2000</v>
          </cell>
          <cell r="E2742">
            <v>2015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1303801140</v>
          </cell>
          <cell r="J2742">
            <v>1300916220</v>
          </cell>
          <cell r="K2742" t="b">
            <v>0</v>
          </cell>
          <cell r="L2742">
            <v>20</v>
          </cell>
          <cell r="M2742" t="b">
            <v>1</v>
          </cell>
          <cell r="N2742" t="str">
            <v>music/pop</v>
          </cell>
          <cell r="O2742">
            <v>101</v>
          </cell>
          <cell r="P2742">
            <v>100.75</v>
          </cell>
        </row>
        <row r="2743">
          <cell r="B2743" t="str">
            <v>Autumn Ashley: The Bold New EP "Battle Grounds"</v>
          </cell>
          <cell r="C2743" t="str">
            <v>A stunning musical story, telling of the triumphs and struggles we experience through our relationships with life, friends and lovers.</v>
          </cell>
          <cell r="D2743">
            <v>4500</v>
          </cell>
          <cell r="E2743">
            <v>4530</v>
          </cell>
          <cell r="F2743" t="str">
            <v>successful</v>
          </cell>
          <cell r="G2743" t="str">
            <v>US</v>
          </cell>
          <cell r="H2743" t="str">
            <v>USD</v>
          </cell>
          <cell r="I2743">
            <v>1385297393</v>
          </cell>
          <cell r="J2743">
            <v>1382701793</v>
          </cell>
          <cell r="K2743" t="b">
            <v>0</v>
          </cell>
          <cell r="L2743">
            <v>70</v>
          </cell>
          <cell r="M2743" t="b">
            <v>1</v>
          </cell>
          <cell r="N2743" t="str">
            <v>music/pop</v>
          </cell>
          <cell r="O2743">
            <v>101</v>
          </cell>
          <cell r="P2743">
            <v>64.709999999999994</v>
          </cell>
        </row>
        <row r="2744">
          <cell r="B2744" t="str">
            <v>The Narrative 2011 Spring Tour with Eisley</v>
          </cell>
          <cell r="C2744" t="str">
            <v xml:space="preserve">On 4/26, The Narrative will head out on their 1st full US tour with Eisley and aim to raise $7,500 to cover tour expenses. </v>
          </cell>
          <cell r="D2744">
            <v>5000</v>
          </cell>
          <cell r="E2744">
            <v>8711.52</v>
          </cell>
          <cell r="F2744" t="str">
            <v>successful</v>
          </cell>
          <cell r="G2744" t="str">
            <v>US</v>
          </cell>
          <cell r="H2744" t="str">
            <v>USD</v>
          </cell>
          <cell r="I2744">
            <v>1303675296</v>
          </cell>
          <cell r="J2744">
            <v>1300996896</v>
          </cell>
          <cell r="K2744" t="b">
            <v>0</v>
          </cell>
          <cell r="L2744">
            <v>168</v>
          </cell>
          <cell r="M2744" t="b">
            <v>1</v>
          </cell>
          <cell r="N2744" t="str">
            <v>music/pop</v>
          </cell>
          <cell r="O2744">
            <v>174</v>
          </cell>
          <cell r="P2744">
            <v>51.85</v>
          </cell>
        </row>
        <row r="2745">
          <cell r="B2745" t="str">
            <v>sandy mcknight records 3 new songs with your kind assistance</v>
          </cell>
          <cell r="C2745" t="str">
            <v>i have 3 new, killer songs that i must record immediately. i can certify the lethal-ness of the songs. these may be my best songs yet!</v>
          </cell>
          <cell r="D2745">
            <v>1100</v>
          </cell>
          <cell r="E2745">
            <v>1319</v>
          </cell>
          <cell r="F2745" t="str">
            <v>successful</v>
          </cell>
          <cell r="G2745" t="str">
            <v>US</v>
          </cell>
          <cell r="H2745" t="str">
            <v>USD</v>
          </cell>
          <cell r="I2745">
            <v>1334784160</v>
          </cell>
          <cell r="J2745">
            <v>1332192160</v>
          </cell>
          <cell r="K2745" t="b">
            <v>0</v>
          </cell>
          <cell r="L2745">
            <v>34</v>
          </cell>
          <cell r="M2745" t="b">
            <v>1</v>
          </cell>
          <cell r="N2745" t="str">
            <v>music/pop</v>
          </cell>
          <cell r="O2745">
            <v>120</v>
          </cell>
          <cell r="P2745">
            <v>38.79</v>
          </cell>
        </row>
        <row r="2746">
          <cell r="B2746" t="str">
            <v>Meg Porter Debut EP!</v>
          </cell>
          <cell r="C2746" t="str">
            <v>Berklee College of Music student, Meg Porter needs YOUR help to fund her very first EP!</v>
          </cell>
          <cell r="D2746">
            <v>1500</v>
          </cell>
          <cell r="E2746">
            <v>2143</v>
          </cell>
          <cell r="F2746" t="str">
            <v>successful</v>
          </cell>
          <cell r="G2746" t="str">
            <v>US</v>
          </cell>
          <cell r="H2746" t="str">
            <v>USD</v>
          </cell>
          <cell r="I2746">
            <v>1333648820</v>
          </cell>
          <cell r="J2746">
            <v>1331060420</v>
          </cell>
          <cell r="K2746" t="b">
            <v>0</v>
          </cell>
          <cell r="L2746">
            <v>48</v>
          </cell>
          <cell r="M2746" t="b">
            <v>1</v>
          </cell>
          <cell r="N2746" t="str">
            <v>music/pop</v>
          </cell>
          <cell r="O2746">
            <v>143</v>
          </cell>
          <cell r="P2746">
            <v>44.65</v>
          </cell>
        </row>
        <row r="2747">
          <cell r="B2747" t="str">
            <v>Jared Mitchell: The Maiden Voyage</v>
          </cell>
          <cell r="C2747" t="str">
            <v>The making of a quality, full length album journeying through a pop/folk/rock/americana sound
noisetrade.com/jaredmitchellmusic</v>
          </cell>
          <cell r="D2747">
            <v>7500</v>
          </cell>
          <cell r="E2747">
            <v>7525.12</v>
          </cell>
          <cell r="F2747" t="str">
            <v>successful</v>
          </cell>
          <cell r="G2747" t="str">
            <v>US</v>
          </cell>
          <cell r="H2747" t="str">
            <v>USD</v>
          </cell>
          <cell r="I2747">
            <v>1355437052</v>
          </cell>
          <cell r="J2747">
            <v>1352845052</v>
          </cell>
          <cell r="K2747" t="b">
            <v>0</v>
          </cell>
          <cell r="L2747">
            <v>48</v>
          </cell>
          <cell r="M2747" t="b">
            <v>1</v>
          </cell>
          <cell r="N2747" t="str">
            <v>music/pop</v>
          </cell>
          <cell r="O2747">
            <v>100</v>
          </cell>
          <cell r="P2747">
            <v>156.77000000000001</v>
          </cell>
        </row>
        <row r="2748">
          <cell r="B2748" t="str">
            <v>The Debut Album from Lynette!</v>
          </cell>
          <cell r="C2748" t="str">
            <v>The long anticipated debut album from singer/songwriter Lynette will be recorded this June in Nashville! You can help make it happen!</v>
          </cell>
          <cell r="D2748">
            <v>25000</v>
          </cell>
          <cell r="E2748">
            <v>26233.45</v>
          </cell>
          <cell r="F2748" t="str">
            <v>successful</v>
          </cell>
          <cell r="G2748" t="str">
            <v>US</v>
          </cell>
          <cell r="H2748" t="str">
            <v>USD</v>
          </cell>
          <cell r="I2748">
            <v>1337885168</v>
          </cell>
          <cell r="J2748">
            <v>1335293168</v>
          </cell>
          <cell r="K2748" t="b">
            <v>0</v>
          </cell>
          <cell r="L2748">
            <v>221</v>
          </cell>
          <cell r="M2748" t="b">
            <v>1</v>
          </cell>
          <cell r="N2748" t="str">
            <v>music/pop</v>
          </cell>
          <cell r="O2748">
            <v>105</v>
          </cell>
          <cell r="P2748">
            <v>118.7</v>
          </cell>
        </row>
        <row r="2749">
          <cell r="B2749" t="str">
            <v>New Amy Rivard album!!!</v>
          </cell>
          <cell r="C2749" t="str">
            <v>I've had numerous song ideas spinning around in my head for years now, please help me get them out- into a studio and into your homes!</v>
          </cell>
          <cell r="D2749">
            <v>6000</v>
          </cell>
          <cell r="E2749">
            <v>7934</v>
          </cell>
          <cell r="F2749" t="str">
            <v>successful</v>
          </cell>
          <cell r="G2749" t="str">
            <v>US</v>
          </cell>
          <cell r="H2749" t="str">
            <v>USD</v>
          </cell>
          <cell r="I2749">
            <v>1355840400</v>
          </cell>
          <cell r="J2749">
            <v>1352524767</v>
          </cell>
          <cell r="K2749" t="b">
            <v>0</v>
          </cell>
          <cell r="L2749">
            <v>107</v>
          </cell>
          <cell r="M2749" t="b">
            <v>1</v>
          </cell>
          <cell r="N2749" t="str">
            <v>music/pop</v>
          </cell>
          <cell r="O2749">
            <v>132</v>
          </cell>
          <cell r="P2749">
            <v>74.150000000000006</v>
          </cell>
        </row>
        <row r="2750">
          <cell r="B2750" t="str">
            <v>The Penny Arcade Quartet's Christmas EP</v>
          </cell>
          <cell r="C2750" t="str">
            <v>The long awaited Christmas EP is in session! We need your help to get it professionally mixed, produced and manufactured.</v>
          </cell>
          <cell r="D2750">
            <v>500</v>
          </cell>
          <cell r="E2750">
            <v>564</v>
          </cell>
          <cell r="F2750" t="str">
            <v>successful</v>
          </cell>
          <cell r="G2750" t="str">
            <v>GB</v>
          </cell>
          <cell r="H2750" t="str">
            <v>GBP</v>
          </cell>
          <cell r="I2750">
            <v>1387281600</v>
          </cell>
          <cell r="J2750">
            <v>1384811721</v>
          </cell>
          <cell r="K2750" t="b">
            <v>0</v>
          </cell>
          <cell r="L2750">
            <v>45</v>
          </cell>
          <cell r="M2750" t="b">
            <v>1</v>
          </cell>
          <cell r="N2750" t="str">
            <v>music/pop</v>
          </cell>
          <cell r="O2750">
            <v>113</v>
          </cell>
          <cell r="P2750">
            <v>12.53</v>
          </cell>
        </row>
        <row r="2751">
          <cell r="B2751" t="str">
            <v>Risotto fragole e champagne</v>
          </cell>
          <cell r="C2751" t="str">
            <v>Vogliamo realizzare un risotto fragole e champagne e condividerlo con i nostri fan. Faremo il risotto durante un concerto casalingo.</v>
          </cell>
          <cell r="D2751">
            <v>80</v>
          </cell>
          <cell r="E2751">
            <v>1003</v>
          </cell>
          <cell r="F2751" t="str">
            <v>successful</v>
          </cell>
          <cell r="G2751" t="str">
            <v>IT</v>
          </cell>
          <cell r="H2751" t="str">
            <v>EUR</v>
          </cell>
          <cell r="I2751">
            <v>1462053540</v>
          </cell>
          <cell r="J2751">
            <v>1459355950</v>
          </cell>
          <cell r="K2751" t="b">
            <v>0</v>
          </cell>
          <cell r="L2751">
            <v>36</v>
          </cell>
          <cell r="M2751" t="b">
            <v>1</v>
          </cell>
          <cell r="N2751" t="str">
            <v>music/pop</v>
          </cell>
          <cell r="O2751">
            <v>1254</v>
          </cell>
          <cell r="P2751">
            <v>27.86</v>
          </cell>
        </row>
        <row r="2752">
          <cell r="B2752" t="str">
            <v>Kyana</v>
          </cell>
          <cell r="C2752" t="str">
            <v>I am excited to present my debut pop project Kyana!
Piano and vocal sounds embedded in sophisticated, bold arrangements &amp; brisk beats</v>
          </cell>
          <cell r="D2752">
            <v>7900</v>
          </cell>
          <cell r="E2752">
            <v>8098</v>
          </cell>
          <cell r="F2752" t="str">
            <v>successful</v>
          </cell>
          <cell r="G2752" t="str">
            <v>AT</v>
          </cell>
          <cell r="H2752" t="str">
            <v>EUR</v>
          </cell>
          <cell r="I2752">
            <v>1453064400</v>
          </cell>
          <cell r="J2752">
            <v>1449359831</v>
          </cell>
          <cell r="K2752" t="b">
            <v>0</v>
          </cell>
          <cell r="L2752">
            <v>101</v>
          </cell>
          <cell r="M2752" t="b">
            <v>1</v>
          </cell>
          <cell r="N2752" t="str">
            <v>music/pop</v>
          </cell>
          <cell r="O2752">
            <v>103</v>
          </cell>
          <cell r="P2752">
            <v>80.180000000000007</v>
          </cell>
        </row>
        <row r="2753">
          <cell r="B2753" t="str">
            <v>Miami Singer/Songwriter Cat Shell- Album "Illusion"</v>
          </cell>
          <cell r="C2753" t="str">
            <v>I am a singer/songwriter from Miami Beach working on my first fully produced album entitled "Illusion". Support independent music!!</v>
          </cell>
          <cell r="D2753">
            <v>8000</v>
          </cell>
          <cell r="E2753">
            <v>8211</v>
          </cell>
          <cell r="F2753" t="str">
            <v>successful</v>
          </cell>
          <cell r="G2753" t="str">
            <v>US</v>
          </cell>
          <cell r="H2753" t="str">
            <v>USD</v>
          </cell>
          <cell r="I2753">
            <v>1325310336</v>
          </cell>
          <cell r="J2753">
            <v>1320122736</v>
          </cell>
          <cell r="K2753" t="b">
            <v>0</v>
          </cell>
          <cell r="L2753">
            <v>62</v>
          </cell>
          <cell r="M2753" t="b">
            <v>1</v>
          </cell>
          <cell r="N2753" t="str">
            <v>music/pop</v>
          </cell>
          <cell r="O2753">
            <v>103</v>
          </cell>
          <cell r="P2753">
            <v>132.44</v>
          </cell>
        </row>
        <row r="2754">
          <cell r="B2754" t="str">
            <v>ghost -- a music video</v>
          </cell>
          <cell r="C2754" t="str">
            <v>music is as important to the eyes as it is to the ears. help bring ghost to life in front of your eyes.</v>
          </cell>
          <cell r="D2754">
            <v>1000</v>
          </cell>
          <cell r="E2754">
            <v>1080</v>
          </cell>
          <cell r="F2754" t="str">
            <v>successful</v>
          </cell>
          <cell r="G2754" t="str">
            <v>US</v>
          </cell>
          <cell r="H2754" t="str">
            <v>USD</v>
          </cell>
          <cell r="I2754">
            <v>1422750707</v>
          </cell>
          <cell r="J2754">
            <v>1420158707</v>
          </cell>
          <cell r="K2754" t="b">
            <v>0</v>
          </cell>
          <cell r="L2754">
            <v>32</v>
          </cell>
          <cell r="M2754" t="b">
            <v>1</v>
          </cell>
          <cell r="N2754" t="str">
            <v>music/pop</v>
          </cell>
          <cell r="O2754">
            <v>108</v>
          </cell>
          <cell r="P2754">
            <v>33.75</v>
          </cell>
        </row>
        <row r="2755">
          <cell r="B2755" t="str">
            <v>Grace Sings Grace</v>
          </cell>
          <cell r="C2755" t="str">
            <v>Korean-American Soprano Grace's Debut Album - coming up in June 2012. Come and be part of this exciting project!</v>
          </cell>
          <cell r="D2755">
            <v>2500</v>
          </cell>
          <cell r="E2755">
            <v>3060.22</v>
          </cell>
          <cell r="F2755" t="str">
            <v>successful</v>
          </cell>
          <cell r="G2755" t="str">
            <v>US</v>
          </cell>
          <cell r="H2755" t="str">
            <v>USD</v>
          </cell>
          <cell r="I2755">
            <v>1331870340</v>
          </cell>
          <cell r="J2755">
            <v>1328033818</v>
          </cell>
          <cell r="K2755" t="b">
            <v>0</v>
          </cell>
          <cell r="L2755">
            <v>89</v>
          </cell>
          <cell r="M2755" t="b">
            <v>1</v>
          </cell>
          <cell r="N2755" t="str">
            <v>music/pop</v>
          </cell>
          <cell r="O2755">
            <v>122</v>
          </cell>
          <cell r="P2755">
            <v>34.380000000000003</v>
          </cell>
        </row>
        <row r="2756">
          <cell r="B2756" t="str">
            <v>Simply Put is recording an album!</v>
          </cell>
          <cell r="C2756" t="str">
            <v xml:space="preserve">Simply Put is recording our debut album and needs to raise funds for studio time, printing and possibly the start of a sound system.  </v>
          </cell>
          <cell r="D2756">
            <v>3500</v>
          </cell>
          <cell r="E2756">
            <v>4181</v>
          </cell>
          <cell r="F2756" t="str">
            <v>successful</v>
          </cell>
          <cell r="G2756" t="str">
            <v>US</v>
          </cell>
          <cell r="H2756" t="str">
            <v>USD</v>
          </cell>
          <cell r="I2756">
            <v>1298343600</v>
          </cell>
          <cell r="J2756">
            <v>1295624113</v>
          </cell>
          <cell r="K2756" t="b">
            <v>0</v>
          </cell>
          <cell r="L2756">
            <v>93</v>
          </cell>
          <cell r="M2756" t="b">
            <v>1</v>
          </cell>
          <cell r="N2756" t="str">
            <v>music/pop</v>
          </cell>
          <cell r="O2756">
            <v>119</v>
          </cell>
          <cell r="P2756">
            <v>44.96</v>
          </cell>
        </row>
        <row r="2757">
          <cell r="B2757" t="str">
            <v>Venus On Fire + Extraordinary Producer = Legendary New EP</v>
          </cell>
          <cell r="C2757" t="str">
            <v>Play a KEY role in Venus On Fire's success - Working with a World Class Producer to make a memorable EP.</v>
          </cell>
          <cell r="D2757">
            <v>2500</v>
          </cell>
          <cell r="E2757">
            <v>4022</v>
          </cell>
          <cell r="F2757" t="str">
            <v>successful</v>
          </cell>
          <cell r="G2757" t="str">
            <v>US</v>
          </cell>
          <cell r="H2757" t="str">
            <v>USD</v>
          </cell>
          <cell r="I2757">
            <v>1364447073</v>
          </cell>
          <cell r="J2757">
            <v>1361858673</v>
          </cell>
          <cell r="K2757" t="b">
            <v>0</v>
          </cell>
          <cell r="L2757">
            <v>98</v>
          </cell>
          <cell r="M2757" t="b">
            <v>1</v>
          </cell>
          <cell r="N2757" t="str">
            <v>music/pop</v>
          </cell>
          <cell r="O2757">
            <v>161</v>
          </cell>
          <cell r="P2757">
            <v>41.04</v>
          </cell>
        </row>
        <row r="2758">
          <cell r="B2758" t="str">
            <v>Celeste Amadee "A Sign of Weakness" EP and Music Video</v>
          </cell>
          <cell r="C2758" t="str">
            <v>I am so excited to be recording my debut EP called "A Sign of Weakness" as well as shooting a music video for the title track!</v>
          </cell>
          <cell r="D2758">
            <v>3400</v>
          </cell>
          <cell r="E2758">
            <v>4313</v>
          </cell>
          <cell r="F2758" t="str">
            <v>successful</v>
          </cell>
          <cell r="G2758" t="str">
            <v>US</v>
          </cell>
          <cell r="H2758" t="str">
            <v>USD</v>
          </cell>
          <cell r="I2758">
            <v>1394521140</v>
          </cell>
          <cell r="J2758">
            <v>1392169298</v>
          </cell>
          <cell r="K2758" t="b">
            <v>0</v>
          </cell>
          <cell r="L2758">
            <v>82</v>
          </cell>
          <cell r="M2758" t="b">
            <v>1</v>
          </cell>
          <cell r="N2758" t="str">
            <v>music/pop</v>
          </cell>
          <cell r="O2758">
            <v>127</v>
          </cell>
          <cell r="P2758">
            <v>52.6</v>
          </cell>
        </row>
        <row r="2759">
          <cell r="B2759" t="str">
            <v>Jonathan Cody White Makes His Debut EP!!!</v>
          </cell>
          <cell r="C2759" t="str">
            <v>Making my debut EP "Words Left In My Mind" with the help of Kickstarter and all you awesome people! Thanks for the support!!</v>
          </cell>
          <cell r="D2759">
            <v>8000</v>
          </cell>
          <cell r="E2759">
            <v>8211</v>
          </cell>
          <cell r="F2759" t="str">
            <v>successful</v>
          </cell>
          <cell r="G2759" t="str">
            <v>US</v>
          </cell>
          <cell r="H2759" t="str">
            <v>USD</v>
          </cell>
          <cell r="I2759">
            <v>1322454939</v>
          </cell>
          <cell r="J2759">
            <v>1319859339</v>
          </cell>
          <cell r="K2759" t="b">
            <v>0</v>
          </cell>
          <cell r="L2759">
            <v>116</v>
          </cell>
          <cell r="M2759" t="b">
            <v>1</v>
          </cell>
          <cell r="N2759" t="str">
            <v>music/pop</v>
          </cell>
          <cell r="O2759">
            <v>103</v>
          </cell>
          <cell r="P2759">
            <v>70.78</v>
          </cell>
        </row>
        <row r="2760">
          <cell r="B2760" t="str">
            <v>Summer Gill 'Stormy Weather' EP</v>
          </cell>
          <cell r="C2760" t="str">
            <v>Hi guys! I'll be recording a 6-7 song EP this summer and I need your help to make it happen! 
Any support is appreciated!</v>
          </cell>
          <cell r="D2760">
            <v>2000</v>
          </cell>
          <cell r="E2760">
            <v>2795</v>
          </cell>
          <cell r="F2760" t="str">
            <v>successful</v>
          </cell>
          <cell r="G2760" t="str">
            <v>US</v>
          </cell>
          <cell r="H2760" t="str">
            <v>USD</v>
          </cell>
          <cell r="I2760">
            <v>1464729276</v>
          </cell>
          <cell r="J2760">
            <v>1459545276</v>
          </cell>
          <cell r="K2760" t="b">
            <v>0</v>
          </cell>
          <cell r="L2760">
            <v>52</v>
          </cell>
          <cell r="M2760" t="b">
            <v>1</v>
          </cell>
          <cell r="N2760" t="str">
            <v>music/pop</v>
          </cell>
          <cell r="O2760">
            <v>140</v>
          </cell>
          <cell r="P2760">
            <v>53.75</v>
          </cell>
        </row>
        <row r="2761">
          <cell r="B2761" t="str">
            <v>Help Launch Cities and Saints Debut Album!</v>
          </cell>
          <cell r="C2761" t="str">
            <v>We are ready to record our first album, but we need your help to make it a reality. Be an active part in producing this record and you'll be rewarded!</v>
          </cell>
          <cell r="D2761">
            <v>1000</v>
          </cell>
          <cell r="E2761">
            <v>1026</v>
          </cell>
          <cell r="F2761" t="str">
            <v>successful</v>
          </cell>
          <cell r="G2761" t="str">
            <v>US</v>
          </cell>
          <cell r="H2761" t="str">
            <v>USD</v>
          </cell>
          <cell r="I2761">
            <v>1278302400</v>
          </cell>
          <cell r="J2761">
            <v>1273961999</v>
          </cell>
          <cell r="K2761" t="b">
            <v>0</v>
          </cell>
          <cell r="L2761">
            <v>23</v>
          </cell>
          <cell r="M2761" t="b">
            <v>1</v>
          </cell>
          <cell r="N2761" t="str">
            <v>music/pop</v>
          </cell>
          <cell r="O2761">
            <v>103</v>
          </cell>
          <cell r="P2761">
            <v>44.61</v>
          </cell>
        </row>
        <row r="2762">
          <cell r="B2762" t="str">
            <v>Luke O'Brien's Kickstarter</v>
          </cell>
          <cell r="C2762" t="str">
            <v>I am seeking funding in order to help take my music from a hobby to a career.</v>
          </cell>
          <cell r="D2762">
            <v>2000</v>
          </cell>
          <cell r="E2762">
            <v>2013.47</v>
          </cell>
          <cell r="F2762" t="str">
            <v>successful</v>
          </cell>
          <cell r="G2762" t="str">
            <v>US</v>
          </cell>
          <cell r="H2762" t="str">
            <v>USD</v>
          </cell>
          <cell r="I2762">
            <v>1470056614</v>
          </cell>
          <cell r="J2762">
            <v>1467464614</v>
          </cell>
          <cell r="K2762" t="b">
            <v>0</v>
          </cell>
          <cell r="L2762">
            <v>77</v>
          </cell>
          <cell r="M2762" t="b">
            <v>1</v>
          </cell>
          <cell r="N2762" t="str">
            <v>music/pop</v>
          </cell>
          <cell r="O2762">
            <v>101</v>
          </cell>
          <cell r="P2762">
            <v>26.15</v>
          </cell>
        </row>
        <row r="2763">
          <cell r="B2763" t="str">
            <v>High Altotude Debut Album</v>
          </cell>
          <cell r="C2763" t="str">
            <v>Sweet, sweet harmonies from Portland Oregon's premiere high school women's a cappella group.</v>
          </cell>
          <cell r="D2763">
            <v>1700</v>
          </cell>
          <cell r="E2763">
            <v>1920</v>
          </cell>
          <cell r="F2763" t="str">
            <v>successful</v>
          </cell>
          <cell r="G2763" t="str">
            <v>US</v>
          </cell>
          <cell r="H2763" t="str">
            <v>USD</v>
          </cell>
          <cell r="I2763">
            <v>1338824730</v>
          </cell>
          <cell r="J2763">
            <v>1336232730</v>
          </cell>
          <cell r="K2763" t="b">
            <v>0</v>
          </cell>
          <cell r="L2763">
            <v>49</v>
          </cell>
          <cell r="M2763" t="b">
            <v>1</v>
          </cell>
          <cell r="N2763" t="str">
            <v>music/pop</v>
          </cell>
          <cell r="O2763">
            <v>113</v>
          </cell>
          <cell r="P2763">
            <v>39.18</v>
          </cell>
        </row>
        <row r="2764">
          <cell r="B2764" t="str">
            <v>Mastering and Vinyl Production for The Astronomer LP</v>
          </cell>
          <cell r="C2764" t="str">
            <v>After our exciting mixing session at the Wilco loft, we're ready to master and press vinyl for The Astronomer's newest record!</v>
          </cell>
          <cell r="D2764">
            <v>2100</v>
          </cell>
          <cell r="E2764">
            <v>2690</v>
          </cell>
          <cell r="F2764" t="str">
            <v>successful</v>
          </cell>
          <cell r="G2764" t="str">
            <v>US</v>
          </cell>
          <cell r="H2764" t="str">
            <v>USD</v>
          </cell>
          <cell r="I2764">
            <v>1425675892</v>
          </cell>
          <cell r="J2764">
            <v>1423083892</v>
          </cell>
          <cell r="K2764" t="b">
            <v>0</v>
          </cell>
          <cell r="L2764">
            <v>59</v>
          </cell>
          <cell r="M2764" t="b">
            <v>1</v>
          </cell>
          <cell r="N2764" t="str">
            <v>music/pop</v>
          </cell>
          <cell r="O2764">
            <v>128</v>
          </cell>
          <cell r="P2764">
            <v>45.59</v>
          </cell>
        </row>
        <row r="2765">
          <cell r="B2765" t="str">
            <v>Candice Russell New EP: IGNITE</v>
          </cell>
          <cell r="C2765" t="str">
            <v>This is my biggest project YET! The songs are recorded &amp; I need your help to package &amp; promote this music. Let's finish this together!</v>
          </cell>
          <cell r="D2765">
            <v>5000</v>
          </cell>
          <cell r="E2765">
            <v>10085</v>
          </cell>
          <cell r="F2765" t="str">
            <v>successful</v>
          </cell>
          <cell r="G2765" t="str">
            <v>US</v>
          </cell>
          <cell r="H2765" t="str">
            <v>USD</v>
          </cell>
          <cell r="I2765">
            <v>1471503540</v>
          </cell>
          <cell r="J2765">
            <v>1468852306</v>
          </cell>
          <cell r="K2765" t="b">
            <v>0</v>
          </cell>
          <cell r="L2765">
            <v>113</v>
          </cell>
          <cell r="M2765" t="b">
            <v>1</v>
          </cell>
          <cell r="N2765" t="str">
            <v>music/pop</v>
          </cell>
          <cell r="O2765">
            <v>202</v>
          </cell>
          <cell r="P2765">
            <v>89.25</v>
          </cell>
        </row>
        <row r="2766">
          <cell r="B2766" t="str">
            <v>The Great Party's Debut Album!</v>
          </cell>
          <cell r="C2766" t="str">
            <v>The Great Party is releasing their debut album. Here's your chance to be a part of it!</v>
          </cell>
          <cell r="D2766">
            <v>1000</v>
          </cell>
          <cell r="E2766">
            <v>1374.16</v>
          </cell>
          <cell r="F2766" t="str">
            <v>successful</v>
          </cell>
          <cell r="G2766" t="str">
            <v>US</v>
          </cell>
          <cell r="H2766" t="str">
            <v>USD</v>
          </cell>
          <cell r="I2766">
            <v>1318802580</v>
          </cell>
          <cell r="J2766">
            <v>1316194540</v>
          </cell>
          <cell r="K2766" t="b">
            <v>0</v>
          </cell>
          <cell r="L2766">
            <v>34</v>
          </cell>
          <cell r="M2766" t="b">
            <v>1</v>
          </cell>
          <cell r="N2766" t="str">
            <v>music/pop</v>
          </cell>
          <cell r="O2766">
            <v>137</v>
          </cell>
          <cell r="P2766">
            <v>40.42</v>
          </cell>
        </row>
        <row r="2767">
          <cell r="B2767" t="str">
            <v>Bridge 19 CD Release Tour</v>
          </cell>
          <cell r="C2767" t="str">
            <v>Help fund Bridge 19's tour in support of their first duo record, to be released in May 2012.</v>
          </cell>
          <cell r="D2767">
            <v>3000</v>
          </cell>
          <cell r="E2767">
            <v>3460</v>
          </cell>
          <cell r="F2767" t="str">
            <v>successful</v>
          </cell>
          <cell r="G2767" t="str">
            <v>US</v>
          </cell>
          <cell r="H2767" t="str">
            <v>USD</v>
          </cell>
          <cell r="I2767">
            <v>1334980740</v>
          </cell>
          <cell r="J2767">
            <v>1330968347</v>
          </cell>
          <cell r="K2767" t="b">
            <v>0</v>
          </cell>
          <cell r="L2767">
            <v>42</v>
          </cell>
          <cell r="M2767" t="b">
            <v>1</v>
          </cell>
          <cell r="N2767" t="str">
            <v>music/pop</v>
          </cell>
          <cell r="O2767">
            <v>115</v>
          </cell>
          <cell r="P2767">
            <v>82.38</v>
          </cell>
        </row>
        <row r="2768">
          <cell r="B2768" t="str">
            <v>Andrius Pojavis new album "Seven"</v>
          </cell>
          <cell r="C2768" t="str">
            <v>It's time to record my new album. Studio, musicians and arranger are ready, are you coming on this journey with me?</v>
          </cell>
          <cell r="D2768">
            <v>6000</v>
          </cell>
          <cell r="E2768">
            <v>6700</v>
          </cell>
          <cell r="F2768" t="str">
            <v>successful</v>
          </cell>
          <cell r="G2768" t="str">
            <v>ES</v>
          </cell>
          <cell r="H2768" t="str">
            <v>EUR</v>
          </cell>
          <cell r="I2768">
            <v>1460786340</v>
          </cell>
          <cell r="J2768">
            <v>1455615976</v>
          </cell>
          <cell r="K2768" t="b">
            <v>0</v>
          </cell>
          <cell r="L2768">
            <v>42</v>
          </cell>
          <cell r="M2768" t="b">
            <v>1</v>
          </cell>
          <cell r="N2768" t="str">
            <v>music/pop</v>
          </cell>
          <cell r="O2768">
            <v>112</v>
          </cell>
          <cell r="P2768">
            <v>159.52000000000001</v>
          </cell>
        </row>
        <row r="2769">
          <cell r="B2769" t="str">
            <v>Cassandra Violet "Beyond the Fray" Music Video</v>
          </cell>
          <cell r="C2769" t="str">
            <v>Help me make an amazing music video so that I can take my music to the next level and get a manager!</v>
          </cell>
          <cell r="D2769">
            <v>1500</v>
          </cell>
          <cell r="E2769">
            <v>1776</v>
          </cell>
          <cell r="F2769" t="str">
            <v>successful</v>
          </cell>
          <cell r="G2769" t="str">
            <v>US</v>
          </cell>
          <cell r="H2769" t="str">
            <v>USD</v>
          </cell>
          <cell r="I2769">
            <v>1391718671</v>
          </cell>
          <cell r="J2769">
            <v>1390509071</v>
          </cell>
          <cell r="K2769" t="b">
            <v>0</v>
          </cell>
          <cell r="L2769">
            <v>49</v>
          </cell>
          <cell r="M2769" t="b">
            <v>1</v>
          </cell>
          <cell r="N2769" t="str">
            <v>music/pop</v>
          </cell>
          <cell r="O2769">
            <v>118</v>
          </cell>
          <cell r="P2769">
            <v>36.24</v>
          </cell>
        </row>
        <row r="2770">
          <cell r="B2770" t="str">
            <v>Do You Want to Ride on my Rocket Ship? - An Album Pre-Order</v>
          </cell>
          <cell r="C2770" t="str">
            <v>Your ticket for an adventure in STEREOPHONIC, INTERSTELLAR  HI-FIDELITY
w/ your crooning Star-Captain, Jody Mulgrew. Pre-Order Today.</v>
          </cell>
          <cell r="D2770">
            <v>2000</v>
          </cell>
          <cell r="E2770">
            <v>3500</v>
          </cell>
          <cell r="F2770" t="str">
            <v>successful</v>
          </cell>
          <cell r="G2770" t="str">
            <v>US</v>
          </cell>
          <cell r="H2770" t="str">
            <v>USD</v>
          </cell>
          <cell r="I2770">
            <v>1311298745</v>
          </cell>
          <cell r="J2770">
            <v>1309311545</v>
          </cell>
          <cell r="K2770" t="b">
            <v>0</v>
          </cell>
          <cell r="L2770">
            <v>56</v>
          </cell>
          <cell r="M2770" t="b">
            <v>1</v>
          </cell>
          <cell r="N2770" t="str">
            <v>music/pop</v>
          </cell>
          <cell r="O2770">
            <v>175</v>
          </cell>
          <cell r="P2770">
            <v>62.5</v>
          </cell>
        </row>
        <row r="2771">
          <cell r="B2771" t="str">
            <v>Kick Out a Record</v>
          </cell>
          <cell r="C2771" t="str">
            <v>Working Musician dilemma #164: how the taxman put Kick the Record 2.0 on hold</v>
          </cell>
          <cell r="D2771">
            <v>1000</v>
          </cell>
          <cell r="E2771">
            <v>1175</v>
          </cell>
          <cell r="F2771" t="str">
            <v>successful</v>
          </cell>
          <cell r="G2771" t="str">
            <v>US</v>
          </cell>
          <cell r="H2771" t="str">
            <v>USD</v>
          </cell>
          <cell r="I2771">
            <v>1405188667</v>
          </cell>
          <cell r="J2771">
            <v>1402596667</v>
          </cell>
          <cell r="K2771" t="b">
            <v>0</v>
          </cell>
          <cell r="L2771">
            <v>25</v>
          </cell>
          <cell r="M2771" t="b">
            <v>1</v>
          </cell>
          <cell r="N2771" t="str">
            <v>music/pop</v>
          </cell>
          <cell r="O2771">
            <v>118</v>
          </cell>
          <cell r="P2771">
            <v>47</v>
          </cell>
        </row>
        <row r="2772">
          <cell r="B2772" t="str">
            <v>Carl King's New Album: Grand Architects Of The Universe</v>
          </cell>
          <cell r="C2772" t="str">
            <v>Carl King / Sir Millard Mulch / Dr. Zoltan Ã˜belisk is making a new 45-minute instrumental sci-fi album!</v>
          </cell>
          <cell r="D2772">
            <v>10000</v>
          </cell>
          <cell r="E2772">
            <v>12041.66</v>
          </cell>
          <cell r="F2772" t="str">
            <v>successful</v>
          </cell>
          <cell r="G2772" t="str">
            <v>US</v>
          </cell>
          <cell r="H2772" t="str">
            <v>USD</v>
          </cell>
          <cell r="I2772">
            <v>1474694787</v>
          </cell>
          <cell r="J2772">
            <v>1472102787</v>
          </cell>
          <cell r="K2772" t="b">
            <v>0</v>
          </cell>
          <cell r="L2772">
            <v>190</v>
          </cell>
          <cell r="M2772" t="b">
            <v>1</v>
          </cell>
          <cell r="N2772" t="str">
            <v>music/metal</v>
          </cell>
          <cell r="O2772">
            <v>120</v>
          </cell>
          <cell r="P2772">
            <v>63.38</v>
          </cell>
        </row>
        <row r="2773">
          <cell r="B2773" t="str">
            <v>Peering Through The Lens Of Time - Dan Mumm - Studio Album</v>
          </cell>
          <cell r="C2773" t="str">
            <v>Dan Mumm's 2nd studio album. An ambitious project - Dan will attempt his best musical work yet, drawing influence from across the ages.</v>
          </cell>
          <cell r="D2773">
            <v>5000</v>
          </cell>
          <cell r="E2773">
            <v>5066</v>
          </cell>
          <cell r="F2773" t="str">
            <v>successful</v>
          </cell>
          <cell r="G2773" t="str">
            <v>US</v>
          </cell>
          <cell r="H2773" t="str">
            <v>USD</v>
          </cell>
          <cell r="I2773">
            <v>1415653663</v>
          </cell>
          <cell r="J2773">
            <v>1413058063</v>
          </cell>
          <cell r="K2773" t="b">
            <v>1</v>
          </cell>
          <cell r="L2773">
            <v>94</v>
          </cell>
          <cell r="M2773" t="b">
            <v>1</v>
          </cell>
          <cell r="N2773" t="str">
            <v>music/metal</v>
          </cell>
          <cell r="O2773">
            <v>101</v>
          </cell>
          <cell r="P2773">
            <v>53.89</v>
          </cell>
        </row>
        <row r="2774">
          <cell r="B2774" t="str">
            <v>"Frontiers" A new full-length LP by Ontario's Unsacred Seed</v>
          </cell>
          <cell r="C2774" t="str">
            <v>Help fund our new concept album, inspired heavily by Sci-Fi and cosmology. Together, we can make "Frontiers" a great release!</v>
          </cell>
          <cell r="D2774">
            <v>2500</v>
          </cell>
          <cell r="E2774">
            <v>2608</v>
          </cell>
          <cell r="F2774" t="str">
            <v>successful</v>
          </cell>
          <cell r="G2774" t="str">
            <v>CA</v>
          </cell>
          <cell r="H2774" t="str">
            <v>CAD</v>
          </cell>
          <cell r="I2774">
            <v>1381723140</v>
          </cell>
          <cell r="J2774">
            <v>1378735983</v>
          </cell>
          <cell r="K2774" t="b">
            <v>1</v>
          </cell>
          <cell r="L2774">
            <v>39</v>
          </cell>
          <cell r="M2774" t="b">
            <v>1</v>
          </cell>
          <cell r="N2774" t="str">
            <v>music/metal</v>
          </cell>
          <cell r="O2774">
            <v>104</v>
          </cell>
          <cell r="P2774">
            <v>66.87</v>
          </cell>
        </row>
        <row r="2775">
          <cell r="B2775" t="str">
            <v>The New Album: Dig Deeper</v>
          </cell>
          <cell r="C2775" t="str">
            <v>Five metal heads dedicated to our passion for music. We believe music is Freedom, Unity &amp; Escape. Join us on our mission to Dig Deeper.</v>
          </cell>
          <cell r="D2775">
            <v>3000</v>
          </cell>
          <cell r="E2775">
            <v>8014</v>
          </cell>
          <cell r="F2775" t="str">
            <v>successful</v>
          </cell>
          <cell r="G2775" t="str">
            <v>US</v>
          </cell>
          <cell r="H2775" t="str">
            <v>USD</v>
          </cell>
          <cell r="I2775">
            <v>1481184000</v>
          </cell>
          <cell r="J2775">
            <v>1479708680</v>
          </cell>
          <cell r="K2775" t="b">
            <v>0</v>
          </cell>
          <cell r="L2775">
            <v>127</v>
          </cell>
          <cell r="M2775" t="b">
            <v>1</v>
          </cell>
          <cell r="N2775" t="str">
            <v>music/metal</v>
          </cell>
          <cell r="O2775">
            <v>267</v>
          </cell>
          <cell r="P2775">
            <v>63.1</v>
          </cell>
        </row>
        <row r="2776">
          <cell r="B2776" t="str">
            <v>FROSTBURN - Lords of the Trident's new album!</v>
          </cell>
          <cell r="C2776" t="str">
            <v>The NEW ALBUM from the MOST METAL BAND ON EARTH is here! (WARNING: May cause melted faces and headbanging-related spinal trauma!)</v>
          </cell>
          <cell r="D2776">
            <v>3000</v>
          </cell>
          <cell r="E2776">
            <v>5824</v>
          </cell>
          <cell r="F2776" t="str">
            <v>successful</v>
          </cell>
          <cell r="G2776" t="str">
            <v>US</v>
          </cell>
          <cell r="H2776" t="str">
            <v>USD</v>
          </cell>
          <cell r="I2776">
            <v>1414817940</v>
          </cell>
          <cell r="J2776">
            <v>1411489552</v>
          </cell>
          <cell r="K2776" t="b">
            <v>1</v>
          </cell>
          <cell r="L2776">
            <v>159</v>
          </cell>
          <cell r="M2776" t="b">
            <v>1</v>
          </cell>
          <cell r="N2776" t="str">
            <v>music/metal</v>
          </cell>
          <cell r="O2776">
            <v>194</v>
          </cell>
          <cell r="P2776">
            <v>36.630000000000003</v>
          </cell>
        </row>
        <row r="2777">
          <cell r="B2777" t="str">
            <v>Shadow and Steel: The new album from Master Sword</v>
          </cell>
          <cell r="C2777" t="str">
            <v>Help Legend of Zelda tribute band Master Sword complete their latest heavy metal album: Shadow and Steel!</v>
          </cell>
          <cell r="D2777">
            <v>5000</v>
          </cell>
          <cell r="E2777">
            <v>6019.01</v>
          </cell>
          <cell r="F2777" t="str">
            <v>successful</v>
          </cell>
          <cell r="G2777" t="str">
            <v>US</v>
          </cell>
          <cell r="H2777" t="str">
            <v>USD</v>
          </cell>
          <cell r="I2777">
            <v>1473047940</v>
          </cell>
          <cell r="J2777">
            <v>1469595396</v>
          </cell>
          <cell r="K2777" t="b">
            <v>0</v>
          </cell>
          <cell r="L2777">
            <v>177</v>
          </cell>
          <cell r="M2777" t="b">
            <v>1</v>
          </cell>
          <cell r="N2777" t="str">
            <v>music/metal</v>
          </cell>
          <cell r="O2777">
            <v>120</v>
          </cell>
          <cell r="P2777">
            <v>34.01</v>
          </cell>
        </row>
        <row r="2778">
          <cell r="B2778" t="str">
            <v>CURVE: The debut album from Miroist needs awesome merch</v>
          </cell>
          <cell r="C2778" t="str">
            <v>Pre-order and help me fund new merchandise so we can make the album release something amazing.</v>
          </cell>
          <cell r="D2778">
            <v>1100</v>
          </cell>
          <cell r="E2778">
            <v>1342.01</v>
          </cell>
          <cell r="F2778" t="str">
            <v>successful</v>
          </cell>
          <cell r="G2778" t="str">
            <v>GB</v>
          </cell>
          <cell r="H2778" t="str">
            <v>GBP</v>
          </cell>
          <cell r="I2778">
            <v>1394460000</v>
          </cell>
          <cell r="J2778">
            <v>1393233855</v>
          </cell>
          <cell r="K2778" t="b">
            <v>0</v>
          </cell>
          <cell r="L2778">
            <v>47</v>
          </cell>
          <cell r="M2778" t="b">
            <v>1</v>
          </cell>
          <cell r="N2778" t="str">
            <v>music/metal</v>
          </cell>
          <cell r="O2778">
            <v>122</v>
          </cell>
          <cell r="P2778">
            <v>28.55</v>
          </cell>
        </row>
        <row r="2779">
          <cell r="B2779" t="str">
            <v>CENTROPYMUSIC</v>
          </cell>
          <cell r="C2779" t="str">
            <v>MUSIC WITH MEANING!  MUSIC THAT MATTERS!!!</v>
          </cell>
          <cell r="D2779">
            <v>10</v>
          </cell>
          <cell r="E2779">
            <v>10</v>
          </cell>
          <cell r="F2779" t="str">
            <v>successful</v>
          </cell>
          <cell r="G2779" t="str">
            <v>US</v>
          </cell>
          <cell r="H2779" t="str">
            <v>USD</v>
          </cell>
          <cell r="I2779">
            <v>1436555376</v>
          </cell>
          <cell r="J2779">
            <v>1433963376</v>
          </cell>
          <cell r="K2779" t="b">
            <v>0</v>
          </cell>
          <cell r="L2779">
            <v>1</v>
          </cell>
          <cell r="M2779" t="b">
            <v>1</v>
          </cell>
          <cell r="N2779" t="str">
            <v>music/metal</v>
          </cell>
          <cell r="O2779">
            <v>100</v>
          </cell>
          <cell r="P2779">
            <v>10</v>
          </cell>
        </row>
        <row r="2780">
          <cell r="B2780" t="str">
            <v>God Am</v>
          </cell>
          <cell r="C2780" t="str">
            <v>God Am, a Grunge/Doom metal band, who have been trying to fund the production of our EP to bring you a unique aural assault.</v>
          </cell>
          <cell r="D2780">
            <v>300</v>
          </cell>
          <cell r="E2780">
            <v>300</v>
          </cell>
          <cell r="F2780" t="str">
            <v>successful</v>
          </cell>
          <cell r="G2780" t="str">
            <v>US</v>
          </cell>
          <cell r="H2780" t="str">
            <v>USD</v>
          </cell>
          <cell r="I2780">
            <v>1429038033</v>
          </cell>
          <cell r="J2780">
            <v>1426446033</v>
          </cell>
          <cell r="K2780" t="b">
            <v>0</v>
          </cell>
          <cell r="L2780">
            <v>16</v>
          </cell>
          <cell r="M2780" t="b">
            <v>1</v>
          </cell>
          <cell r="N2780" t="str">
            <v>music/metal</v>
          </cell>
          <cell r="O2780">
            <v>100</v>
          </cell>
          <cell r="P2780">
            <v>18.75</v>
          </cell>
        </row>
        <row r="2781">
          <cell r="B2781" t="str">
            <v>The Nightingale: A Gothic Fairytale</v>
          </cell>
          <cell r="C2781" t="str">
            <v>"Guard your passion as if your life depended on it, for well it might!"
Join Nightingale in her journey through the Poison Garden.</v>
          </cell>
          <cell r="D2781">
            <v>4000</v>
          </cell>
          <cell r="E2781">
            <v>4796</v>
          </cell>
          <cell r="F2781" t="str">
            <v>successful</v>
          </cell>
          <cell r="G2781" t="str">
            <v>US</v>
          </cell>
          <cell r="H2781" t="str">
            <v>USD</v>
          </cell>
          <cell r="I2781">
            <v>1426473264</v>
          </cell>
          <cell r="J2781">
            <v>1424057664</v>
          </cell>
          <cell r="K2781" t="b">
            <v>0</v>
          </cell>
          <cell r="L2781">
            <v>115</v>
          </cell>
          <cell r="M2781" t="b">
            <v>1</v>
          </cell>
          <cell r="N2781" t="str">
            <v>music/metal</v>
          </cell>
          <cell r="O2781">
            <v>120</v>
          </cell>
          <cell r="P2781">
            <v>41.7</v>
          </cell>
        </row>
        <row r="2782">
          <cell r="B2782" t="str">
            <v>Yet Further: Sioum's Second Full-Length Album</v>
          </cell>
          <cell r="C2782" t="str">
            <v>Help Chicago-based instrumental group Sioum complete the production of their 2nd full-length album.</v>
          </cell>
          <cell r="D2782">
            <v>4000</v>
          </cell>
          <cell r="E2782">
            <v>6207</v>
          </cell>
          <cell r="F2782" t="str">
            <v>successful</v>
          </cell>
          <cell r="G2782" t="str">
            <v>US</v>
          </cell>
          <cell r="H2782" t="str">
            <v>USD</v>
          </cell>
          <cell r="I2782">
            <v>1461560340</v>
          </cell>
          <cell r="J2782">
            <v>1458762717</v>
          </cell>
          <cell r="K2782" t="b">
            <v>0</v>
          </cell>
          <cell r="L2782">
            <v>133</v>
          </cell>
          <cell r="M2782" t="b">
            <v>1</v>
          </cell>
          <cell r="N2782" t="str">
            <v>music/metal</v>
          </cell>
          <cell r="O2782">
            <v>155</v>
          </cell>
          <cell r="P2782">
            <v>46.67</v>
          </cell>
        </row>
        <row r="2783">
          <cell r="B2783" t="str">
            <v>M.F.Crew, 1er Album "First Ride"</v>
          </cell>
          <cell r="C2783" t="str">
            <v>Salut, nous c'est M.F.Crew, on a besoin de vous pour produire notre premier album "First Ride" ! :)</v>
          </cell>
          <cell r="D2783">
            <v>2000</v>
          </cell>
          <cell r="E2783">
            <v>2609</v>
          </cell>
          <cell r="F2783" t="str">
            <v>successful</v>
          </cell>
          <cell r="G2783" t="str">
            <v>FR</v>
          </cell>
          <cell r="H2783" t="str">
            <v>EUR</v>
          </cell>
          <cell r="I2783">
            <v>1469994300</v>
          </cell>
          <cell r="J2783">
            <v>1464815253</v>
          </cell>
          <cell r="K2783" t="b">
            <v>0</v>
          </cell>
          <cell r="L2783">
            <v>70</v>
          </cell>
          <cell r="M2783" t="b">
            <v>1</v>
          </cell>
          <cell r="N2783" t="str">
            <v>music/metal</v>
          </cell>
          <cell r="O2783">
            <v>130</v>
          </cell>
          <cell r="P2783">
            <v>37.270000000000003</v>
          </cell>
        </row>
        <row r="2784">
          <cell r="B2784" t="str">
            <v>Covers Album - Limited Vinyl Pressing</v>
          </cell>
          <cell r="C2784" t="str">
            <v>Limited edition 2x12" vinyl pressing of our latest album "Who Do You Think We Are?"</v>
          </cell>
          <cell r="D2784">
            <v>3500</v>
          </cell>
          <cell r="E2784">
            <v>3674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1477342800</v>
          </cell>
          <cell r="J2784">
            <v>1476386395</v>
          </cell>
          <cell r="K2784" t="b">
            <v>0</v>
          </cell>
          <cell r="L2784">
            <v>62</v>
          </cell>
          <cell r="M2784" t="b">
            <v>1</v>
          </cell>
          <cell r="N2784" t="str">
            <v>music/metal</v>
          </cell>
          <cell r="O2784">
            <v>105</v>
          </cell>
          <cell r="P2784">
            <v>59.26</v>
          </cell>
        </row>
        <row r="2785">
          <cell r="B2785" t="str">
            <v>sloggoth</v>
          </cell>
          <cell r="C2785" t="str">
            <v>Help release a CD of sloggoth's first album "sloggoth".  All contributors of $5 or more get a CD when the goal is met!</v>
          </cell>
          <cell r="D2785">
            <v>300</v>
          </cell>
          <cell r="E2785">
            <v>300</v>
          </cell>
          <cell r="F2785" t="str">
            <v>successful</v>
          </cell>
          <cell r="G2785" t="str">
            <v>US</v>
          </cell>
          <cell r="H2785" t="str">
            <v>USD</v>
          </cell>
          <cell r="I2785">
            <v>1424116709</v>
          </cell>
          <cell r="J2785">
            <v>1421524709</v>
          </cell>
          <cell r="K2785" t="b">
            <v>0</v>
          </cell>
          <cell r="L2785">
            <v>10</v>
          </cell>
          <cell r="M2785" t="b">
            <v>1</v>
          </cell>
          <cell r="N2785" t="str">
            <v>music/metal</v>
          </cell>
          <cell r="O2785">
            <v>100</v>
          </cell>
          <cell r="P2785">
            <v>30</v>
          </cell>
        </row>
        <row r="2786">
          <cell r="B2786" t="str">
            <v>Westfield Massacre - Sophomore Album &amp; Tour</v>
          </cell>
          <cell r="C2786" t="str">
            <v>Writing and Recording Sophomore record, and funding Tour to support Spring 2017 album release.</v>
          </cell>
          <cell r="D2786">
            <v>27800</v>
          </cell>
          <cell r="E2786">
            <v>32865.300000000003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1482901546</v>
          </cell>
          <cell r="J2786">
            <v>1480309546</v>
          </cell>
          <cell r="K2786" t="b">
            <v>0</v>
          </cell>
          <cell r="L2786">
            <v>499</v>
          </cell>
          <cell r="M2786" t="b">
            <v>1</v>
          </cell>
          <cell r="N2786" t="str">
            <v>music/metal</v>
          </cell>
          <cell r="O2786">
            <v>118</v>
          </cell>
          <cell r="P2786">
            <v>65.86</v>
          </cell>
        </row>
        <row r="2787">
          <cell r="B2787" t="str">
            <v>AtteroTerra's Sophomore Album - Pray for Apocalypse</v>
          </cell>
          <cell r="C2787" t="str">
            <v>AtteroTerra's "Pray for Apocalypse" is fully completed, and only being held up by funding.</v>
          </cell>
          <cell r="D2787">
            <v>1450</v>
          </cell>
          <cell r="E2787">
            <v>1500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1469329217</v>
          </cell>
          <cell r="J2787">
            <v>1466737217</v>
          </cell>
          <cell r="K2787" t="b">
            <v>0</v>
          </cell>
          <cell r="L2787">
            <v>47</v>
          </cell>
          <cell r="M2787" t="b">
            <v>1</v>
          </cell>
          <cell r="N2787" t="str">
            <v>music/metal</v>
          </cell>
          <cell r="O2787">
            <v>103</v>
          </cell>
          <cell r="P2787">
            <v>31.91</v>
          </cell>
        </row>
        <row r="2788">
          <cell r="B2788" t="str">
            <v>POWERHEAD - Wir wollen ins Studio!!!</v>
          </cell>
          <cell r="C2788" t="str">
            <v>Wir, die Heavy/Thrash Band "Powerhead" wollen ins Studio und eine Promo CD aufnehmen. Songs haben wir, Geld nicht ;-) ... und los!! :-)</v>
          </cell>
          <cell r="D2788">
            <v>250</v>
          </cell>
          <cell r="E2788">
            <v>545</v>
          </cell>
          <cell r="F2788" t="str">
            <v>successful</v>
          </cell>
          <cell r="G2788" t="str">
            <v>DE</v>
          </cell>
          <cell r="H2788" t="str">
            <v>EUR</v>
          </cell>
          <cell r="I2788">
            <v>1477422000</v>
          </cell>
          <cell r="J2788">
            <v>1472282956</v>
          </cell>
          <cell r="K2788" t="b">
            <v>0</v>
          </cell>
          <cell r="L2788">
            <v>28</v>
          </cell>
          <cell r="M2788" t="b">
            <v>1</v>
          </cell>
          <cell r="N2788" t="str">
            <v>music/metal</v>
          </cell>
          <cell r="O2788">
            <v>218</v>
          </cell>
          <cell r="P2788">
            <v>19.46</v>
          </cell>
        </row>
        <row r="2789">
          <cell r="B2789" t="str">
            <v>A Reason To Breathe - DEBUT ALBUM</v>
          </cell>
          <cell r="C2789" t="str">
            <v>Modern Post-Hardcore/Electro music (Hardstyle, EDM, Trap, Dubstep, Dembow, House).</v>
          </cell>
          <cell r="D2789">
            <v>1200</v>
          </cell>
          <cell r="E2789">
            <v>1200</v>
          </cell>
          <cell r="F2789" t="str">
            <v>successful</v>
          </cell>
          <cell r="G2789" t="str">
            <v>ES</v>
          </cell>
          <cell r="H2789" t="str">
            <v>EUR</v>
          </cell>
          <cell r="I2789">
            <v>1448463431</v>
          </cell>
          <cell r="J2789">
            <v>1444831031</v>
          </cell>
          <cell r="K2789" t="b">
            <v>0</v>
          </cell>
          <cell r="L2789">
            <v>24</v>
          </cell>
          <cell r="M2789" t="b">
            <v>1</v>
          </cell>
          <cell r="N2789" t="str">
            <v>music/metal</v>
          </cell>
          <cell r="O2789">
            <v>100</v>
          </cell>
          <cell r="P2789">
            <v>50</v>
          </cell>
        </row>
        <row r="2790">
          <cell r="B2790" t="str">
            <v>Gehtika - New Album - A Monster in Mourning</v>
          </cell>
          <cell r="C2790" t="str">
            <v>The album is written &amp; sounding epic, dark &amp; heavy! We now need your help to fund the release &amp; some spiffing limited edition merch!</v>
          </cell>
          <cell r="D2790">
            <v>1200</v>
          </cell>
          <cell r="E2790">
            <v>1728.07</v>
          </cell>
          <cell r="F2790" t="str">
            <v>successful</v>
          </cell>
          <cell r="G2790" t="str">
            <v>GB</v>
          </cell>
          <cell r="H2790" t="str">
            <v>GBP</v>
          </cell>
          <cell r="I2790">
            <v>1429138740</v>
          </cell>
          <cell r="J2790">
            <v>1426528418</v>
          </cell>
          <cell r="K2790" t="b">
            <v>0</v>
          </cell>
          <cell r="L2790">
            <v>76</v>
          </cell>
          <cell r="M2790" t="b">
            <v>1</v>
          </cell>
          <cell r="N2790" t="str">
            <v>music/metal</v>
          </cell>
          <cell r="O2790">
            <v>144</v>
          </cell>
          <cell r="P2790">
            <v>22.74</v>
          </cell>
        </row>
        <row r="2791">
          <cell r="B2791" t="str">
            <v>Rise With Us Campaign</v>
          </cell>
          <cell r="C2791" t="str">
            <v>We are heading to the studio to create our second album and we want you to be right there with us!</v>
          </cell>
          <cell r="D2791">
            <v>4000</v>
          </cell>
          <cell r="E2791">
            <v>4187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1433376000</v>
          </cell>
          <cell r="J2791">
            <v>1430768468</v>
          </cell>
          <cell r="K2791" t="b">
            <v>0</v>
          </cell>
          <cell r="L2791">
            <v>98</v>
          </cell>
          <cell r="M2791" t="b">
            <v>1</v>
          </cell>
          <cell r="N2791" t="str">
            <v>music/metal</v>
          </cell>
          <cell r="O2791">
            <v>105</v>
          </cell>
          <cell r="P2791">
            <v>42.72</v>
          </cell>
        </row>
        <row r="2792">
          <cell r="B2792" t="str">
            <v>Jazz arrangements of Mozart Horn Concertos #3 &amp; #4</v>
          </cell>
          <cell r="C2792" t="str">
            <v>â€œThe Odd Couple Quintetâ€ is aptly named, since the Horn and Bassoon are truly an â€˜odd coupleâ€™ to front a jazz group.</v>
          </cell>
          <cell r="D2792">
            <v>14000</v>
          </cell>
          <cell r="E2792">
            <v>2540</v>
          </cell>
          <cell r="F2792" t="str">
            <v>failed</v>
          </cell>
          <cell r="G2792" t="str">
            <v>US</v>
          </cell>
          <cell r="H2792" t="str">
            <v>USD</v>
          </cell>
          <cell r="I2792">
            <v>1385123713</v>
          </cell>
          <cell r="J2792">
            <v>1382528113</v>
          </cell>
          <cell r="K2792" t="b">
            <v>0</v>
          </cell>
          <cell r="L2792">
            <v>48</v>
          </cell>
          <cell r="M2792" t="b">
            <v>0</v>
          </cell>
          <cell r="N2792" t="str">
            <v>music/jazz</v>
          </cell>
          <cell r="O2792">
            <v>18</v>
          </cell>
          <cell r="P2792">
            <v>52.92</v>
          </cell>
        </row>
        <row r="2793">
          <cell r="B2793" t="str">
            <v>"In My Own EYE " a cabaret not to be missed</v>
          </cell>
          <cell r="C2793" t="str">
            <v>"In My Own Eye" a cabaret not to be missed  Building a Business Preserving the Art of Cabaret Theatre 4 the Next Generation</v>
          </cell>
          <cell r="D2793">
            <v>4500</v>
          </cell>
          <cell r="E2793">
            <v>101</v>
          </cell>
          <cell r="F2793" t="str">
            <v>failed</v>
          </cell>
          <cell r="G2793" t="str">
            <v>US</v>
          </cell>
          <cell r="H2793" t="str">
            <v>USD</v>
          </cell>
          <cell r="I2793">
            <v>1474067404</v>
          </cell>
          <cell r="J2793">
            <v>1471475404</v>
          </cell>
          <cell r="K2793" t="b">
            <v>0</v>
          </cell>
          <cell r="L2793">
            <v>2</v>
          </cell>
          <cell r="M2793" t="b">
            <v>0</v>
          </cell>
          <cell r="N2793" t="str">
            <v>music/jazz</v>
          </cell>
          <cell r="O2793">
            <v>2</v>
          </cell>
          <cell r="P2793">
            <v>50.5</v>
          </cell>
        </row>
        <row r="2794">
          <cell r="B2794" t="str">
            <v>The London Jazz Machine  - Jazz greats musical project</v>
          </cell>
          <cell r="C2794" t="str">
            <v>I want to work with the great John Goodsall and Percy Jones from Brand X to create the ultimate new jazz album.</v>
          </cell>
          <cell r="D2794">
            <v>50000</v>
          </cell>
          <cell r="E2794">
            <v>170</v>
          </cell>
          <cell r="F2794" t="str">
            <v>failed</v>
          </cell>
          <cell r="G2794" t="str">
            <v>GB</v>
          </cell>
          <cell r="H2794" t="str">
            <v>GBP</v>
          </cell>
          <cell r="I2794">
            <v>1384179548</v>
          </cell>
          <cell r="J2794">
            <v>1381583948</v>
          </cell>
          <cell r="K2794" t="b">
            <v>0</v>
          </cell>
          <cell r="L2794">
            <v>4</v>
          </cell>
          <cell r="M2794" t="b">
            <v>0</v>
          </cell>
          <cell r="N2794" t="str">
            <v>music/jazz</v>
          </cell>
          <cell r="O2794">
            <v>0</v>
          </cell>
          <cell r="P2794">
            <v>42.5</v>
          </cell>
        </row>
        <row r="2795">
          <cell r="B2795" t="str">
            <v>Help Fund Jason's Debut Jazz CD "Exodus"</v>
          </cell>
          <cell r="C2795" t="str">
            <v>I'm making the move from a side man in local groups to the leader with this debut jazz CD project.</v>
          </cell>
          <cell r="D2795">
            <v>2000</v>
          </cell>
          <cell r="E2795">
            <v>90</v>
          </cell>
          <cell r="F2795" t="str">
            <v>failed</v>
          </cell>
          <cell r="G2795" t="str">
            <v>US</v>
          </cell>
          <cell r="H2795" t="str">
            <v>USD</v>
          </cell>
          <cell r="I2795">
            <v>1329014966</v>
          </cell>
          <cell r="J2795">
            <v>1326422966</v>
          </cell>
          <cell r="K2795" t="b">
            <v>0</v>
          </cell>
          <cell r="L2795">
            <v>5</v>
          </cell>
          <cell r="M2795" t="b">
            <v>0</v>
          </cell>
          <cell r="N2795" t="str">
            <v>music/jazz</v>
          </cell>
          <cell r="O2795">
            <v>5</v>
          </cell>
          <cell r="P2795">
            <v>18</v>
          </cell>
        </row>
        <row r="2796">
          <cell r="B2796" t="str">
            <v>Help fund an album of LDS songs arranged for jazz piano trio</v>
          </cell>
          <cell r="C2796" t="str">
            <v>Help to make an album that will stand out in the pantheon of LDS music, an album of the highest musical and artistic standards.</v>
          </cell>
          <cell r="D2796">
            <v>6500</v>
          </cell>
          <cell r="E2796">
            <v>2700</v>
          </cell>
          <cell r="F2796" t="str">
            <v>failed</v>
          </cell>
          <cell r="G2796" t="str">
            <v>US</v>
          </cell>
          <cell r="H2796" t="str">
            <v>USD</v>
          </cell>
          <cell r="I2796">
            <v>1381917540</v>
          </cell>
          <cell r="J2796">
            <v>1379990038</v>
          </cell>
          <cell r="K2796" t="b">
            <v>0</v>
          </cell>
          <cell r="L2796">
            <v>79</v>
          </cell>
          <cell r="M2796" t="b">
            <v>0</v>
          </cell>
          <cell r="N2796" t="str">
            <v>music/jazz</v>
          </cell>
          <cell r="O2796">
            <v>42</v>
          </cell>
          <cell r="P2796">
            <v>34.18</v>
          </cell>
        </row>
        <row r="2797">
          <cell r="B2797" t="str">
            <v>"Cigarettes and Sunflowers" first album by "Memphis Lady"</v>
          </cell>
          <cell r="C2797" t="str">
            <v>My name is Lindsay Main, and My artist name is "Memphis Lady". Im looking to make my first cd, will all my own original songs on it.</v>
          </cell>
          <cell r="D2797">
            <v>2200</v>
          </cell>
          <cell r="E2797">
            <v>45</v>
          </cell>
          <cell r="F2797" t="str">
            <v>failed</v>
          </cell>
          <cell r="G2797" t="str">
            <v>US</v>
          </cell>
          <cell r="H2797" t="str">
            <v>USD</v>
          </cell>
          <cell r="I2797">
            <v>1358361197</v>
          </cell>
          <cell r="J2797">
            <v>1353177197</v>
          </cell>
          <cell r="K2797" t="b">
            <v>0</v>
          </cell>
          <cell r="L2797">
            <v>2</v>
          </cell>
          <cell r="M2797" t="b">
            <v>0</v>
          </cell>
          <cell r="N2797" t="str">
            <v>music/jazz</v>
          </cell>
          <cell r="O2797">
            <v>2</v>
          </cell>
          <cell r="P2797">
            <v>22.5</v>
          </cell>
        </row>
        <row r="2798">
          <cell r="B2798" t="str">
            <v>California Dreamin' Tour 2015</v>
          </cell>
          <cell r="C2798" t="str">
            <v>Drivetime heads to Cali for summer tour supported by @Smoothjazz.com &amp; @JJZPhilly  #Spaghettini #The Roxy</v>
          </cell>
          <cell r="D2798">
            <v>3500</v>
          </cell>
          <cell r="E2798">
            <v>640</v>
          </cell>
          <cell r="F2798" t="str">
            <v>failed</v>
          </cell>
          <cell r="G2798" t="str">
            <v>US</v>
          </cell>
          <cell r="H2798" t="str">
            <v>USD</v>
          </cell>
          <cell r="I2798">
            <v>1425136200</v>
          </cell>
          <cell r="J2798">
            <v>1421853518</v>
          </cell>
          <cell r="K2798" t="b">
            <v>0</v>
          </cell>
          <cell r="L2798">
            <v>11</v>
          </cell>
          <cell r="M2798" t="b">
            <v>0</v>
          </cell>
          <cell r="N2798" t="str">
            <v>music/jazz</v>
          </cell>
          <cell r="O2798">
            <v>18</v>
          </cell>
          <cell r="P2798">
            <v>58.18</v>
          </cell>
        </row>
        <row r="2799">
          <cell r="B2799" t="str">
            <v>Miche Fambro - "Forever Friday" Jazz CD</v>
          </cell>
          <cell r="C2799" t="str">
            <v>MichÃ© Fambro records the long-awaited Jazz Crooner album.  Favorite standards, and soon-to-be classic originals in one memorable album.</v>
          </cell>
          <cell r="D2799">
            <v>5000</v>
          </cell>
          <cell r="E2799">
            <v>1201</v>
          </cell>
          <cell r="F2799" t="str">
            <v>failed</v>
          </cell>
          <cell r="G2799" t="str">
            <v>US</v>
          </cell>
          <cell r="H2799" t="str">
            <v>USD</v>
          </cell>
          <cell r="I2799">
            <v>1259643540</v>
          </cell>
          <cell r="J2799">
            <v>1254450706</v>
          </cell>
          <cell r="K2799" t="b">
            <v>0</v>
          </cell>
          <cell r="L2799">
            <v>11</v>
          </cell>
          <cell r="M2799" t="b">
            <v>0</v>
          </cell>
          <cell r="N2799" t="str">
            <v>music/jazz</v>
          </cell>
          <cell r="O2799">
            <v>24</v>
          </cell>
          <cell r="P2799">
            <v>109.18</v>
          </cell>
        </row>
        <row r="2800">
          <cell r="B2800" t="str">
            <v>TERESA ANN LAMIRAND'S DEBUT ALBUM "MY LIFE UNFOLDING""</v>
          </cell>
          <cell r="C2800" t="str">
            <v>I AM A SINGER/SONGWRITER RECORDING MY DEBUT ALBUM OF ORIGINAL MATERIAL TITLED "MY LIFE UNFOLDING".....MUSIC IS SO MUCH A PART OF ME!</v>
          </cell>
          <cell r="D2800">
            <v>45000</v>
          </cell>
          <cell r="E2800">
            <v>50</v>
          </cell>
          <cell r="F2800" t="str">
            <v>failed</v>
          </cell>
          <cell r="G2800" t="str">
            <v>US</v>
          </cell>
          <cell r="H2800" t="str">
            <v>USD</v>
          </cell>
          <cell r="I2800">
            <v>1389055198</v>
          </cell>
          <cell r="J2800">
            <v>1386463198</v>
          </cell>
          <cell r="K2800" t="b">
            <v>0</v>
          </cell>
          <cell r="L2800">
            <v>1</v>
          </cell>
          <cell r="M2800" t="b">
            <v>0</v>
          </cell>
          <cell r="N2800" t="str">
            <v>music/jazz</v>
          </cell>
          <cell r="O2800">
            <v>0</v>
          </cell>
          <cell r="P2800">
            <v>50</v>
          </cell>
        </row>
        <row r="2801">
          <cell r="B2801" t="str">
            <v>Live DVD Concert by Twice As Good</v>
          </cell>
          <cell r="C2801" t="str">
            <v>The band Twice As Good wants to create and distribute a DVD of their live concert performance. This amazing band needs to be seen!</v>
          </cell>
          <cell r="D2801">
            <v>8800</v>
          </cell>
          <cell r="E2801">
            <v>1040</v>
          </cell>
          <cell r="F2801" t="str">
            <v>failed</v>
          </cell>
          <cell r="G2801" t="str">
            <v>US</v>
          </cell>
          <cell r="H2801" t="str">
            <v>USD</v>
          </cell>
          <cell r="I2801">
            <v>1365448657</v>
          </cell>
          <cell r="J2801">
            <v>1362860257</v>
          </cell>
          <cell r="K2801" t="b">
            <v>0</v>
          </cell>
          <cell r="L2801">
            <v>3</v>
          </cell>
          <cell r="M2801" t="b">
            <v>0</v>
          </cell>
          <cell r="N2801" t="str">
            <v>music/jazz</v>
          </cell>
          <cell r="O2801">
            <v>12</v>
          </cell>
          <cell r="P2801">
            <v>346.67</v>
          </cell>
        </row>
        <row r="2802">
          <cell r="B2802" t="str">
            <v>The NELSON RIDDLE SONGBOOK - Nelson Riddle Tribute Orchestra</v>
          </cell>
          <cell r="C2802" t="str">
            <v>The Orchestra and it's boy/girl singers perform a plethora of hit songs arranged by Nelson Riddle, for the world's greatest singers.</v>
          </cell>
          <cell r="D2802">
            <v>20000</v>
          </cell>
          <cell r="E2802">
            <v>62</v>
          </cell>
          <cell r="F2802" t="str">
            <v>failed</v>
          </cell>
          <cell r="G2802" t="str">
            <v>GB</v>
          </cell>
          <cell r="H2802" t="str">
            <v>GBP</v>
          </cell>
          <cell r="I2802">
            <v>1377995523</v>
          </cell>
          <cell r="J2802">
            <v>1375403523</v>
          </cell>
          <cell r="K2802" t="b">
            <v>0</v>
          </cell>
          <cell r="L2802">
            <v>5</v>
          </cell>
          <cell r="M2802" t="b">
            <v>0</v>
          </cell>
          <cell r="N2802" t="str">
            <v>music/jazz</v>
          </cell>
          <cell r="O2802">
            <v>0</v>
          </cell>
          <cell r="P2802">
            <v>12.4</v>
          </cell>
        </row>
        <row r="2803">
          <cell r="B2803" t="str">
            <v>fo/mo/deep heads back into the studio to record their 3rd CD</v>
          </cell>
          <cell r="C2803" t="str">
            <v>fo/mo/deep heads back into the studio in January 2014 to record their 3rd CD. Seeking to continue experimenting with all things groove:</v>
          </cell>
          <cell r="D2803">
            <v>6000</v>
          </cell>
          <cell r="E2803">
            <v>325</v>
          </cell>
          <cell r="F2803" t="str">
            <v>failed</v>
          </cell>
          <cell r="G2803" t="str">
            <v>US</v>
          </cell>
          <cell r="H2803" t="str">
            <v>USD</v>
          </cell>
          <cell r="I2803">
            <v>1385735295</v>
          </cell>
          <cell r="J2803">
            <v>1383139695</v>
          </cell>
          <cell r="K2803" t="b">
            <v>0</v>
          </cell>
          <cell r="L2803">
            <v>12</v>
          </cell>
          <cell r="M2803" t="b">
            <v>0</v>
          </cell>
          <cell r="N2803" t="str">
            <v>music/jazz</v>
          </cell>
          <cell r="O2803">
            <v>5</v>
          </cell>
          <cell r="P2803">
            <v>27.08</v>
          </cell>
        </row>
        <row r="2804">
          <cell r="B2804" t="str">
            <v>Songs of Africa Ensemble Goodwill Africa Tour</v>
          </cell>
          <cell r="C2804" t="str">
            <v>The Songs of Africa Ensemble embarks on their first Goodwill Africa Tour, to taste African music &amp; culture firsthand.</v>
          </cell>
          <cell r="D2804">
            <v>8000</v>
          </cell>
          <cell r="E2804">
            <v>65</v>
          </cell>
          <cell r="F2804" t="str">
            <v>failed</v>
          </cell>
          <cell r="G2804" t="str">
            <v>US</v>
          </cell>
          <cell r="H2804" t="str">
            <v>USD</v>
          </cell>
          <cell r="I2804">
            <v>1299786527</v>
          </cell>
          <cell r="J2804">
            <v>1295898527</v>
          </cell>
          <cell r="K2804" t="b">
            <v>0</v>
          </cell>
          <cell r="L2804">
            <v>2</v>
          </cell>
          <cell r="M2804" t="b">
            <v>0</v>
          </cell>
          <cell r="N2804" t="str">
            <v>music/jazz</v>
          </cell>
          <cell r="O2804">
            <v>1</v>
          </cell>
          <cell r="P2804">
            <v>32.5</v>
          </cell>
        </row>
        <row r="2805">
          <cell r="B2805" t="str">
            <v>The Dreamer-An Original Jazz CD</v>
          </cell>
          <cell r="C2805" t="str">
            <v>Fall in love with "The Dreamer", new original music from trumpeter Freddie Dunn!</v>
          </cell>
          <cell r="D2805">
            <v>3500</v>
          </cell>
          <cell r="E2805">
            <v>45</v>
          </cell>
          <cell r="F2805" t="str">
            <v>failed</v>
          </cell>
          <cell r="G2805" t="str">
            <v>US</v>
          </cell>
          <cell r="H2805" t="str">
            <v>USD</v>
          </cell>
          <cell r="I2805">
            <v>1352610040</v>
          </cell>
          <cell r="J2805">
            <v>1349150440</v>
          </cell>
          <cell r="K2805" t="b">
            <v>0</v>
          </cell>
          <cell r="L2805">
            <v>5</v>
          </cell>
          <cell r="M2805" t="b">
            <v>0</v>
          </cell>
          <cell r="N2805" t="str">
            <v>music/jazz</v>
          </cell>
          <cell r="O2805">
            <v>1</v>
          </cell>
          <cell r="P2805">
            <v>9</v>
          </cell>
        </row>
        <row r="2806">
          <cell r="B2806" t="str">
            <v>New Jerry Tachoir Group Recording</v>
          </cell>
          <cell r="C2806" t="str">
            <v>Tachoir music has been described as "Highly original compositions with dazzling improvisations by virtuoso musicians" - The Times</v>
          </cell>
          <cell r="D2806">
            <v>3000</v>
          </cell>
          <cell r="E2806">
            <v>730</v>
          </cell>
          <cell r="F2806" t="str">
            <v>failed</v>
          </cell>
          <cell r="G2806" t="str">
            <v>US</v>
          </cell>
          <cell r="H2806" t="str">
            <v>USD</v>
          </cell>
          <cell r="I2806">
            <v>1367676034</v>
          </cell>
          <cell r="J2806">
            <v>1365084034</v>
          </cell>
          <cell r="K2806" t="b">
            <v>0</v>
          </cell>
          <cell r="L2806">
            <v>21</v>
          </cell>
          <cell r="M2806" t="b">
            <v>0</v>
          </cell>
          <cell r="N2806" t="str">
            <v>music/jazz</v>
          </cell>
          <cell r="O2806">
            <v>24</v>
          </cell>
          <cell r="P2806">
            <v>34.76</v>
          </cell>
        </row>
        <row r="2807">
          <cell r="B2807" t="str">
            <v>Italian Jazz Days 2015, an annual NYS jazzseries since 2009.</v>
          </cell>
          <cell r="C2807" t="str">
            <v>IJD coincides with the Columbus Day. The musicians are Italian-American and they'll showcase music from the Italian American songbook.</v>
          </cell>
          <cell r="D2807">
            <v>5000</v>
          </cell>
          <cell r="E2807">
            <v>0</v>
          </cell>
          <cell r="F2807" t="str">
            <v>failed</v>
          </cell>
          <cell r="G2807" t="str">
            <v>US</v>
          </cell>
          <cell r="H2807" t="str">
            <v>USD</v>
          </cell>
          <cell r="I2807">
            <v>1442856131</v>
          </cell>
          <cell r="J2807">
            <v>1441128131</v>
          </cell>
          <cell r="K2807" t="b">
            <v>0</v>
          </cell>
          <cell r="L2807">
            <v>0</v>
          </cell>
          <cell r="M2807" t="b">
            <v>0</v>
          </cell>
          <cell r="N2807" t="str">
            <v>music/jazz</v>
          </cell>
          <cell r="O2807">
            <v>0</v>
          </cell>
          <cell r="P2807">
            <v>0</v>
          </cell>
        </row>
        <row r="2808">
          <cell r="B2808" t="str">
            <v>Sound Of Dobells</v>
          </cell>
          <cell r="C2808" t="str">
            <v>What was the greatest record shop ever?  DOBELLS!</v>
          </cell>
          <cell r="D2808">
            <v>3152</v>
          </cell>
          <cell r="E2808">
            <v>1286</v>
          </cell>
          <cell r="F2808" t="str">
            <v>failed</v>
          </cell>
          <cell r="G2808" t="str">
            <v>GB</v>
          </cell>
          <cell r="H2808" t="str">
            <v>GBP</v>
          </cell>
          <cell r="I2808">
            <v>1359978927</v>
          </cell>
          <cell r="J2808">
            <v>1357127727</v>
          </cell>
          <cell r="K2808" t="b">
            <v>0</v>
          </cell>
          <cell r="L2808">
            <v>45</v>
          </cell>
          <cell r="M2808" t="b">
            <v>0</v>
          </cell>
          <cell r="N2808" t="str">
            <v>music/jazz</v>
          </cell>
          <cell r="O2808">
            <v>41</v>
          </cell>
          <cell r="P2808">
            <v>28.58</v>
          </cell>
        </row>
        <row r="2809">
          <cell r="B2809" t="str">
            <v>A Saxidentals Music Video!!!</v>
          </cell>
          <cell r="C2809" t="str">
            <v>The Saxidentals are a Laie, HI based saxophone quartet. We have been playing gigs all around Laie and would love to make a music video!</v>
          </cell>
          <cell r="D2809">
            <v>2000</v>
          </cell>
          <cell r="E2809">
            <v>1351</v>
          </cell>
          <cell r="F2809" t="str">
            <v>failed</v>
          </cell>
          <cell r="G2809" t="str">
            <v>US</v>
          </cell>
          <cell r="H2809" t="str">
            <v>USD</v>
          </cell>
          <cell r="I2809">
            <v>1387479360</v>
          </cell>
          <cell r="J2809">
            <v>1384887360</v>
          </cell>
          <cell r="K2809" t="b">
            <v>0</v>
          </cell>
          <cell r="L2809">
            <v>29</v>
          </cell>
          <cell r="M2809" t="b">
            <v>0</v>
          </cell>
          <cell r="N2809" t="str">
            <v>music/jazz</v>
          </cell>
          <cell r="O2809">
            <v>68</v>
          </cell>
          <cell r="P2809">
            <v>46.59</v>
          </cell>
        </row>
        <row r="2810">
          <cell r="B2810" t="str">
            <v>Justin Cron's Sax Debut Album</v>
          </cell>
          <cell r="C2810" t="str">
            <v>Join in and help me make my first jazz album. I would really like to make a Christmas album and a smooth jazz CD. Want a FREE CD?</v>
          </cell>
          <cell r="D2810">
            <v>5000</v>
          </cell>
          <cell r="E2810">
            <v>65</v>
          </cell>
          <cell r="F2810" t="str">
            <v>failed</v>
          </cell>
          <cell r="G2810" t="str">
            <v>US</v>
          </cell>
          <cell r="H2810" t="str">
            <v>USD</v>
          </cell>
          <cell r="I2810">
            <v>1293082524</v>
          </cell>
          <cell r="J2810">
            <v>1290490524</v>
          </cell>
          <cell r="K2810" t="b">
            <v>0</v>
          </cell>
          <cell r="L2810">
            <v>2</v>
          </cell>
          <cell r="M2810" t="b">
            <v>0</v>
          </cell>
          <cell r="N2810" t="str">
            <v>music/jazz</v>
          </cell>
          <cell r="O2810">
            <v>1</v>
          </cell>
          <cell r="P2810">
            <v>32.5</v>
          </cell>
        </row>
        <row r="2811">
          <cell r="B2811" t="str">
            <v>Bring jazz legend Peter BrÃ¶tzmann to Minneapolis</v>
          </cell>
          <cell r="C2811" t="str">
            <v>It'll be THE event of the year for the musically adventurous types. Don't miss this chance to bring Peter BrÃ¶tzmann to our fair city!</v>
          </cell>
          <cell r="D2811">
            <v>2100</v>
          </cell>
          <cell r="E2811">
            <v>644</v>
          </cell>
          <cell r="F2811" t="str">
            <v>failed</v>
          </cell>
          <cell r="G2811" t="str">
            <v>US</v>
          </cell>
          <cell r="H2811" t="str">
            <v>USD</v>
          </cell>
          <cell r="I2811">
            <v>1338321305</v>
          </cell>
          <cell r="J2811">
            <v>1336506905</v>
          </cell>
          <cell r="K2811" t="b">
            <v>0</v>
          </cell>
          <cell r="L2811">
            <v>30</v>
          </cell>
          <cell r="M2811" t="b">
            <v>0</v>
          </cell>
          <cell r="N2811" t="str">
            <v>music/jazz</v>
          </cell>
          <cell r="O2811">
            <v>31</v>
          </cell>
          <cell r="P2811">
            <v>21.47</v>
          </cell>
        </row>
        <row r="2812">
          <cell r="B2812" t="str">
            <v>Project Revive: Protecting the Creative Impulse</v>
          </cell>
          <cell r="C2812" t="str">
            <v>With Project Revive, I aim to protect and nurture the creative impulse through music.</v>
          </cell>
          <cell r="D2812">
            <v>5000</v>
          </cell>
          <cell r="E2812">
            <v>21</v>
          </cell>
          <cell r="F2812" t="str">
            <v>failed</v>
          </cell>
          <cell r="G2812" t="str">
            <v>US</v>
          </cell>
          <cell r="H2812" t="str">
            <v>USD</v>
          </cell>
          <cell r="I2812">
            <v>1459365802</v>
          </cell>
          <cell r="J2812">
            <v>1456777402</v>
          </cell>
          <cell r="K2812" t="b">
            <v>0</v>
          </cell>
          <cell r="L2812">
            <v>2</v>
          </cell>
          <cell r="M2812" t="b">
            <v>0</v>
          </cell>
          <cell r="N2812" t="str">
            <v>music/jazz</v>
          </cell>
          <cell r="O2812">
            <v>0</v>
          </cell>
          <cell r="P2812">
            <v>10.5</v>
          </cell>
        </row>
        <row r="2813">
          <cell r="B2813" t="str">
            <v>Modern Jazz / Soul "All Star" CD Recording Project</v>
          </cell>
          <cell r="C2813" t="str">
            <v>Getting together a bunch of "friends and family" great  players to record my sophomore album.  Original "smooth jazz" and "modern jazz" performances .</v>
          </cell>
          <cell r="D2813">
            <v>6500</v>
          </cell>
          <cell r="E2813">
            <v>0</v>
          </cell>
          <cell r="F2813" t="str">
            <v>failed</v>
          </cell>
          <cell r="G2813" t="str">
            <v>US</v>
          </cell>
          <cell r="H2813" t="str">
            <v>USD</v>
          </cell>
          <cell r="I2813">
            <v>1276024260</v>
          </cell>
          <cell r="J2813">
            <v>1272050914</v>
          </cell>
          <cell r="K2813" t="b">
            <v>0</v>
          </cell>
          <cell r="L2813">
            <v>0</v>
          </cell>
          <cell r="M2813" t="b">
            <v>0</v>
          </cell>
          <cell r="N2813" t="str">
            <v>music/jazz</v>
          </cell>
          <cell r="O2813">
            <v>0</v>
          </cell>
          <cell r="P2813">
            <v>0</v>
          </cell>
        </row>
        <row r="2814">
          <cell r="B2814" t="str">
            <v>MISTER BROWN</v>
          </cell>
          <cell r="C2814" t="str">
            <v>I'VE STARTED A BRAND NEW ALBUM THAT WILL FEATURE ACID JAZZ, FUNK, ROCK, AND DANCE WITH THE PROMISE OF TOURING NEXT YEAR IN THE USA</v>
          </cell>
          <cell r="D2814">
            <v>30000</v>
          </cell>
          <cell r="E2814">
            <v>90</v>
          </cell>
          <cell r="F2814" t="str">
            <v>failed</v>
          </cell>
          <cell r="G2814" t="str">
            <v>US</v>
          </cell>
          <cell r="H2814" t="str">
            <v>USD</v>
          </cell>
          <cell r="I2814">
            <v>1409412600</v>
          </cell>
          <cell r="J2814">
            <v>1404947422</v>
          </cell>
          <cell r="K2814" t="b">
            <v>0</v>
          </cell>
          <cell r="L2814">
            <v>3</v>
          </cell>
          <cell r="M2814" t="b">
            <v>0</v>
          </cell>
          <cell r="N2814" t="str">
            <v>music/jazz</v>
          </cell>
          <cell r="O2814">
            <v>0</v>
          </cell>
          <cell r="P2814">
            <v>30</v>
          </cell>
        </row>
        <row r="2815">
          <cell r="B2815" t="str">
            <v>U City Jazz Festival, St. Louis, MO</v>
          </cell>
          <cell r="C2815" t="str">
            <v>The U City Jazz Festival is offered for free to the community and features the best jazz talent from the midwest.</v>
          </cell>
          <cell r="D2815">
            <v>5000</v>
          </cell>
          <cell r="E2815">
            <v>160</v>
          </cell>
          <cell r="F2815" t="str">
            <v>failed</v>
          </cell>
          <cell r="G2815" t="str">
            <v>US</v>
          </cell>
          <cell r="H2815" t="str">
            <v>USD</v>
          </cell>
          <cell r="I2815">
            <v>1348367100</v>
          </cell>
          <cell r="J2815">
            <v>1346180780</v>
          </cell>
          <cell r="K2815" t="b">
            <v>0</v>
          </cell>
          <cell r="L2815">
            <v>4</v>
          </cell>
          <cell r="M2815" t="b">
            <v>0</v>
          </cell>
          <cell r="N2815" t="str">
            <v>music/jazz</v>
          </cell>
          <cell r="O2815">
            <v>3</v>
          </cell>
          <cell r="P2815">
            <v>40</v>
          </cell>
        </row>
        <row r="2816">
          <cell r="B2816" t="str">
            <v>The Woodlands Jazz Fest</v>
          </cell>
          <cell r="C2816" t="str">
            <v>Support the preservation of Jazz and help us become a national Jazz Festival with the best music, food, and fun for all ages!</v>
          </cell>
          <cell r="D2816">
            <v>50000</v>
          </cell>
          <cell r="E2816">
            <v>151</v>
          </cell>
          <cell r="F2816" t="str">
            <v>failed</v>
          </cell>
          <cell r="G2816" t="str">
            <v>US</v>
          </cell>
          <cell r="H2816" t="str">
            <v>USD</v>
          </cell>
          <cell r="I2816">
            <v>1451786137</v>
          </cell>
          <cell r="J2816">
            <v>1449194137</v>
          </cell>
          <cell r="K2816" t="b">
            <v>0</v>
          </cell>
          <cell r="L2816">
            <v>3</v>
          </cell>
          <cell r="M2816" t="b">
            <v>0</v>
          </cell>
          <cell r="N2816" t="str">
            <v>music/jazz</v>
          </cell>
          <cell r="O2816">
            <v>0</v>
          </cell>
          <cell r="P2816">
            <v>50.33</v>
          </cell>
        </row>
        <row r="2817">
          <cell r="B2817" t="str">
            <v>Jazz For Everyone!</v>
          </cell>
          <cell r="C2817" t="str">
            <v>Working hard to get into the studio to record, produce, and edit my break out CD. I hope to realize my vision!</v>
          </cell>
          <cell r="D2817">
            <v>6500</v>
          </cell>
          <cell r="E2817">
            <v>196</v>
          </cell>
          <cell r="F2817" t="str">
            <v>failed</v>
          </cell>
          <cell r="G2817" t="str">
            <v>US</v>
          </cell>
          <cell r="H2817" t="str">
            <v>USD</v>
          </cell>
          <cell r="I2817">
            <v>1295847926</v>
          </cell>
          <cell r="J2817">
            <v>1290663926</v>
          </cell>
          <cell r="K2817" t="b">
            <v>0</v>
          </cell>
          <cell r="L2817">
            <v>6</v>
          </cell>
          <cell r="M2817" t="b">
            <v>0</v>
          </cell>
          <cell r="N2817" t="str">
            <v>music/jazz</v>
          </cell>
          <cell r="O2817">
            <v>3</v>
          </cell>
          <cell r="P2817">
            <v>32.67</v>
          </cell>
        </row>
        <row r="2818">
          <cell r="B2818" t="str">
            <v>24th Music Presents Channeling Motown (Live)</v>
          </cell>
          <cell r="C2818" t="str">
            <v>The DMV's most respected saxophonist pay tribute to Motown.</v>
          </cell>
          <cell r="D2818">
            <v>15000</v>
          </cell>
          <cell r="E2818">
            <v>0</v>
          </cell>
          <cell r="F2818" t="str">
            <v>failed</v>
          </cell>
          <cell r="G2818" t="str">
            <v>US</v>
          </cell>
          <cell r="H2818" t="str">
            <v>USD</v>
          </cell>
          <cell r="I2818">
            <v>1394681590</v>
          </cell>
          <cell r="J2818">
            <v>1392093190</v>
          </cell>
          <cell r="K2818" t="b">
            <v>0</v>
          </cell>
          <cell r="L2818">
            <v>0</v>
          </cell>
          <cell r="M2818" t="b">
            <v>0</v>
          </cell>
          <cell r="N2818" t="str">
            <v>music/jazz</v>
          </cell>
          <cell r="O2818">
            <v>0</v>
          </cell>
          <cell r="P2818">
            <v>0</v>
          </cell>
        </row>
        <row r="2819">
          <cell r="B2819" t="str">
            <v>Greg Chambers Saxophone CD</v>
          </cell>
          <cell r="C2819" t="str">
            <v>Greg Chambers' self-titled CD needs support for post production, replication, and promotion.</v>
          </cell>
          <cell r="D2819">
            <v>2900</v>
          </cell>
          <cell r="E2819">
            <v>0</v>
          </cell>
          <cell r="F2819" t="str">
            <v>failed</v>
          </cell>
          <cell r="G2819" t="str">
            <v>US</v>
          </cell>
          <cell r="H2819" t="str">
            <v>USD</v>
          </cell>
          <cell r="I2819">
            <v>1315715823</v>
          </cell>
          <cell r="J2819">
            <v>1313123823</v>
          </cell>
          <cell r="K2819" t="b">
            <v>0</v>
          </cell>
          <cell r="L2819">
            <v>0</v>
          </cell>
          <cell r="M2819" t="b">
            <v>0</v>
          </cell>
          <cell r="N2819" t="str">
            <v>music/jazz</v>
          </cell>
          <cell r="O2819">
            <v>0</v>
          </cell>
          <cell r="P2819">
            <v>0</v>
          </cell>
        </row>
        <row r="2820">
          <cell r="B2820" t="str">
            <v>Help Tony Copeland and get free cd's and mp3's</v>
          </cell>
          <cell r="C2820" t="str">
            <v>This project is designed to help protect the environment by using Eco-friendly product packaging.</v>
          </cell>
          <cell r="D2820">
            <v>2500</v>
          </cell>
          <cell r="E2820">
            <v>0</v>
          </cell>
          <cell r="F2820" t="str">
            <v>failed</v>
          </cell>
          <cell r="G2820" t="str">
            <v>US</v>
          </cell>
          <cell r="H2820" t="str">
            <v>USD</v>
          </cell>
          <cell r="I2820">
            <v>1280206740</v>
          </cell>
          <cell r="J2820">
            <v>1276283655</v>
          </cell>
          <cell r="K2820" t="b">
            <v>0</v>
          </cell>
          <cell r="L2820">
            <v>0</v>
          </cell>
          <cell r="M2820" t="b">
            <v>0</v>
          </cell>
          <cell r="N2820" t="str">
            <v>music/jazz</v>
          </cell>
          <cell r="O2820">
            <v>0</v>
          </cell>
          <cell r="P2820">
            <v>0</v>
          </cell>
        </row>
        <row r="2821">
          <cell r="B2821" t="str">
            <v>Philly Jazz Fest - "Remembering Grover"</v>
          </cell>
          <cell r="C2821" t="str">
            <v>Woody Woodland and Carol Stone, are back on the scene presenting Philly Jazz Fest â€œRemembering Groverâ€ September 22, 2012.</v>
          </cell>
          <cell r="D2821">
            <v>16000</v>
          </cell>
          <cell r="E2821">
            <v>520</v>
          </cell>
          <cell r="F2821" t="str">
            <v>failed</v>
          </cell>
          <cell r="G2821" t="str">
            <v>US</v>
          </cell>
          <cell r="H2821" t="str">
            <v>USD</v>
          </cell>
          <cell r="I2821">
            <v>1343016000</v>
          </cell>
          <cell r="J2821">
            <v>1340296440</v>
          </cell>
          <cell r="K2821" t="b">
            <v>0</v>
          </cell>
          <cell r="L2821">
            <v>8</v>
          </cell>
          <cell r="M2821" t="b">
            <v>0</v>
          </cell>
          <cell r="N2821" t="str">
            <v>music/jazz</v>
          </cell>
          <cell r="O2821">
            <v>3</v>
          </cell>
          <cell r="P2821">
            <v>65</v>
          </cell>
        </row>
        <row r="2822">
          <cell r="B2822" t="str">
            <v>Hattie Bee's Second Album</v>
          </cell>
          <cell r="C2822" t="str">
            <v>After the success of my first album "A Very Hattie Christmas" I'm coming back with my second album "The Way We Used To Bee".</v>
          </cell>
          <cell r="D2822">
            <v>550</v>
          </cell>
          <cell r="E2822">
            <v>123</v>
          </cell>
          <cell r="F2822" t="str">
            <v>failed</v>
          </cell>
          <cell r="G2822" t="str">
            <v>GB</v>
          </cell>
          <cell r="H2822" t="str">
            <v>GBP</v>
          </cell>
          <cell r="I2822">
            <v>1488546319</v>
          </cell>
          <cell r="J2822">
            <v>1483362319</v>
          </cell>
          <cell r="K2822" t="b">
            <v>0</v>
          </cell>
          <cell r="L2822">
            <v>5</v>
          </cell>
          <cell r="M2822" t="b">
            <v>0</v>
          </cell>
          <cell r="N2822" t="str">
            <v>music/jazz</v>
          </cell>
          <cell r="O2822">
            <v>22</v>
          </cell>
          <cell r="P2822">
            <v>24.6</v>
          </cell>
        </row>
        <row r="2823">
          <cell r="B2823" t="str">
            <v>Hot Jazz and Latin Luxury in Lima</v>
          </cell>
          <cell r="C2823" t="str">
            <v>Promoting an "over the top" all inclusive jazz experience featuring top notch performers in a luxurious Latin setting in Lima, Peru.</v>
          </cell>
          <cell r="D2823">
            <v>100000</v>
          </cell>
          <cell r="E2823">
            <v>0</v>
          </cell>
          <cell r="F2823" t="str">
            <v>failed</v>
          </cell>
          <cell r="G2823" t="str">
            <v>US</v>
          </cell>
          <cell r="H2823" t="str">
            <v>USD</v>
          </cell>
          <cell r="I2823">
            <v>1390522045</v>
          </cell>
          <cell r="J2823">
            <v>1388707645</v>
          </cell>
          <cell r="K2823" t="b">
            <v>0</v>
          </cell>
          <cell r="L2823">
            <v>0</v>
          </cell>
          <cell r="M2823" t="b">
            <v>0</v>
          </cell>
          <cell r="N2823" t="str">
            <v>music/jazz</v>
          </cell>
          <cell r="O2823">
            <v>0</v>
          </cell>
          <cell r="P2823">
            <v>0</v>
          </cell>
        </row>
        <row r="2824">
          <cell r="B2824" t="str">
            <v>Triad a new album by James Murrell</v>
          </cell>
          <cell r="C2824" t="str">
            <v>My new album will be called Triad, an album of original music performed by me &amp; guest musical artists.</v>
          </cell>
          <cell r="D2824">
            <v>3500</v>
          </cell>
          <cell r="E2824">
            <v>30</v>
          </cell>
          <cell r="F2824" t="str">
            <v>failed</v>
          </cell>
          <cell r="G2824" t="str">
            <v>US</v>
          </cell>
          <cell r="H2824" t="str">
            <v>USD</v>
          </cell>
          <cell r="I2824">
            <v>1355197047</v>
          </cell>
          <cell r="J2824">
            <v>1350009447</v>
          </cell>
          <cell r="K2824" t="b">
            <v>0</v>
          </cell>
          <cell r="L2824">
            <v>2</v>
          </cell>
          <cell r="M2824" t="b">
            <v>0</v>
          </cell>
          <cell r="N2824" t="str">
            <v>music/jazz</v>
          </cell>
          <cell r="O2824">
            <v>1</v>
          </cell>
          <cell r="P2824">
            <v>15</v>
          </cell>
        </row>
        <row r="2825">
          <cell r="B2825" t="str">
            <v>100% Faith Jazz Gospel CD Recording Project 2012</v>
          </cell>
          <cell r="C2825" t="str">
            <v>Faith Monah is an unique Gospel-Jazz singer who scats and swings the Word of God. She is ready to record her FIRST jazzy Gospel album.</v>
          </cell>
          <cell r="D2825">
            <v>30000</v>
          </cell>
          <cell r="E2825">
            <v>1982</v>
          </cell>
          <cell r="F2825" t="str">
            <v>failed</v>
          </cell>
          <cell r="G2825" t="str">
            <v>US</v>
          </cell>
          <cell r="H2825" t="str">
            <v>USD</v>
          </cell>
          <cell r="I2825">
            <v>1336188019</v>
          </cell>
          <cell r="J2825">
            <v>1333596019</v>
          </cell>
          <cell r="K2825" t="b">
            <v>0</v>
          </cell>
          <cell r="L2825">
            <v>24</v>
          </cell>
          <cell r="M2825" t="b">
            <v>0</v>
          </cell>
          <cell r="N2825" t="str">
            <v>music/jazz</v>
          </cell>
          <cell r="O2825">
            <v>7</v>
          </cell>
          <cell r="P2825">
            <v>82.58</v>
          </cell>
        </row>
        <row r="2826">
          <cell r="B2826" t="str">
            <v>Soul Of Man Video Project</v>
          </cell>
          <cell r="C2826" t="str">
            <v>This project is for the making of a music video. All funds will go towards production costs for this event only.</v>
          </cell>
          <cell r="D2826">
            <v>1500</v>
          </cell>
          <cell r="E2826">
            <v>0</v>
          </cell>
          <cell r="F2826" t="str">
            <v>failed</v>
          </cell>
          <cell r="G2826" t="str">
            <v>US</v>
          </cell>
          <cell r="H2826" t="str">
            <v>USD</v>
          </cell>
          <cell r="I2826">
            <v>1345918747</v>
          </cell>
          <cell r="J2826">
            <v>1343326747</v>
          </cell>
          <cell r="K2826" t="b">
            <v>0</v>
          </cell>
          <cell r="L2826">
            <v>0</v>
          </cell>
          <cell r="M2826" t="b">
            <v>0</v>
          </cell>
          <cell r="N2826" t="str">
            <v>music/jazz</v>
          </cell>
          <cell r="O2826">
            <v>0</v>
          </cell>
          <cell r="P2826">
            <v>0</v>
          </cell>
        </row>
        <row r="2827">
          <cell r="B2827" t="str">
            <v>Russ Spiegel's Uncommon Knowledge: The Deep Brooklyn Suite</v>
          </cell>
          <cell r="C2827" t="str">
            <v>â€œThe Deep Brooklyn Suiteâ€ is a series of musical impressions about living and surviving in Brooklyn.</v>
          </cell>
          <cell r="D2827">
            <v>6500</v>
          </cell>
          <cell r="E2827">
            <v>375</v>
          </cell>
          <cell r="F2827" t="str">
            <v>failed</v>
          </cell>
          <cell r="G2827" t="str">
            <v>US</v>
          </cell>
          <cell r="H2827" t="str">
            <v>USD</v>
          </cell>
          <cell r="I2827">
            <v>1330577940</v>
          </cell>
          <cell r="J2827">
            <v>1327853914</v>
          </cell>
          <cell r="K2827" t="b">
            <v>0</v>
          </cell>
          <cell r="L2827">
            <v>9</v>
          </cell>
          <cell r="M2827" t="b">
            <v>0</v>
          </cell>
          <cell r="N2827" t="str">
            <v>music/jazz</v>
          </cell>
          <cell r="O2827">
            <v>6</v>
          </cell>
          <cell r="P2827">
            <v>41.67</v>
          </cell>
        </row>
        <row r="2828">
          <cell r="B2828" t="str">
            <v xml:space="preserve">JMood Records "New" Roberto Magris Sextet New Recording Project 2010 </v>
          </cell>
          <cell r="C2828" t="str">
            <v xml:space="preserve">Our next audio recording projects are scheduled for November 1 to 3, 2010 here in Kansas City, Missouri! </v>
          </cell>
          <cell r="D2828">
            <v>3300</v>
          </cell>
          <cell r="E2828">
            <v>0</v>
          </cell>
          <cell r="F2828" t="str">
            <v>failed</v>
          </cell>
          <cell r="G2828" t="str">
            <v>US</v>
          </cell>
          <cell r="H2828" t="str">
            <v>USD</v>
          </cell>
          <cell r="I2828">
            <v>1287723600</v>
          </cell>
          <cell r="J2828">
            <v>1284409734</v>
          </cell>
          <cell r="K2828" t="b">
            <v>0</v>
          </cell>
          <cell r="L2828">
            <v>0</v>
          </cell>
          <cell r="M2828" t="b">
            <v>0</v>
          </cell>
          <cell r="N2828" t="str">
            <v>music/jazz</v>
          </cell>
          <cell r="O2828">
            <v>0</v>
          </cell>
          <cell r="P2828">
            <v>0</v>
          </cell>
        </row>
        <row r="2829">
          <cell r="B2829" t="str">
            <v>Heads Up! / Vai com Tudo! - Music &amp; Sports Education for All</v>
          </cell>
          <cell r="C2829" t="str">
            <v>2014 World Cup / Copa do Mundo is creating much controversy. The song and video support and promote music &amp; sports education for all.</v>
          </cell>
          <cell r="D2829">
            <v>5000</v>
          </cell>
          <cell r="E2829">
            <v>30</v>
          </cell>
          <cell r="F2829" t="str">
            <v>failed</v>
          </cell>
          <cell r="G2829" t="str">
            <v>US</v>
          </cell>
          <cell r="H2829" t="str">
            <v>USD</v>
          </cell>
          <cell r="I2829">
            <v>1405305000</v>
          </cell>
          <cell r="J2829">
            <v>1402612730</v>
          </cell>
          <cell r="K2829" t="b">
            <v>0</v>
          </cell>
          <cell r="L2829">
            <v>1</v>
          </cell>
          <cell r="M2829" t="b">
            <v>0</v>
          </cell>
          <cell r="N2829" t="str">
            <v>music/jazz</v>
          </cell>
          <cell r="O2829">
            <v>1</v>
          </cell>
          <cell r="P2829">
            <v>30</v>
          </cell>
        </row>
        <row r="2830">
          <cell r="B2830" t="str">
            <v>A fine blend of jazz, electronica, rock and spoken word</v>
          </cell>
          <cell r="C2830" t="str">
            <v>Come watch my new mind twisting yet soothing music video â€œNothing Basicâ€. If you like it you can become part of what's coming up next!</v>
          </cell>
          <cell r="D2830">
            <v>3900</v>
          </cell>
          <cell r="E2830">
            <v>196</v>
          </cell>
          <cell r="F2830" t="str">
            <v>failed</v>
          </cell>
          <cell r="G2830" t="str">
            <v>GB</v>
          </cell>
          <cell r="H2830" t="str">
            <v>GBP</v>
          </cell>
          <cell r="I2830">
            <v>1417474761</v>
          </cell>
          <cell r="J2830">
            <v>1414879161</v>
          </cell>
          <cell r="K2830" t="b">
            <v>0</v>
          </cell>
          <cell r="L2830">
            <v>10</v>
          </cell>
          <cell r="M2830" t="b">
            <v>0</v>
          </cell>
          <cell r="N2830" t="str">
            <v>music/jazz</v>
          </cell>
          <cell r="O2830">
            <v>5</v>
          </cell>
          <cell r="P2830">
            <v>19.600000000000001</v>
          </cell>
        </row>
        <row r="2831">
          <cell r="B2831" t="str">
            <v>Jazz CD:  Out of The Blue</v>
          </cell>
          <cell r="C2831" t="str">
            <v>Cool jazz with a New Orleans flavor.</v>
          </cell>
          <cell r="D2831">
            <v>20000</v>
          </cell>
          <cell r="E2831">
            <v>100</v>
          </cell>
          <cell r="F2831" t="str">
            <v>failed</v>
          </cell>
          <cell r="G2831" t="str">
            <v>US</v>
          </cell>
          <cell r="H2831" t="str">
            <v>USD</v>
          </cell>
          <cell r="I2831">
            <v>1355930645</v>
          </cell>
          <cell r="J2831">
            <v>1352906645</v>
          </cell>
          <cell r="K2831" t="b">
            <v>0</v>
          </cell>
          <cell r="L2831">
            <v>1</v>
          </cell>
          <cell r="M2831" t="b">
            <v>0</v>
          </cell>
          <cell r="N2831" t="str">
            <v>music/jazz</v>
          </cell>
          <cell r="O2831">
            <v>1</v>
          </cell>
          <cell r="P2831">
            <v>100</v>
          </cell>
        </row>
        <row r="2832">
          <cell r="B2832" t="str">
            <v>MIAMI JAZZ PROJECT: TEST OF TIME RECORDING</v>
          </cell>
          <cell r="C2832" t="str">
            <v>Miami club band records powerhouse fusion album. You don't have to be a musician to understand the sound of jazz.</v>
          </cell>
          <cell r="D2832">
            <v>5500</v>
          </cell>
          <cell r="E2832">
            <v>0</v>
          </cell>
          <cell r="F2832" t="str">
            <v>failed</v>
          </cell>
          <cell r="G2832" t="str">
            <v>US</v>
          </cell>
          <cell r="H2832" t="str">
            <v>USD</v>
          </cell>
          <cell r="I2832">
            <v>1384448822</v>
          </cell>
          <cell r="J2832">
            <v>1381853222</v>
          </cell>
          <cell r="K2832" t="b">
            <v>0</v>
          </cell>
          <cell r="L2832">
            <v>0</v>
          </cell>
          <cell r="M2832" t="b">
            <v>0</v>
          </cell>
          <cell r="N2832" t="str">
            <v>music/jazz</v>
          </cell>
          <cell r="O2832">
            <v>0</v>
          </cell>
          <cell r="P2832">
            <v>0</v>
          </cell>
        </row>
        <row r="2833">
          <cell r="B2833" t="str">
            <v>"Reflections Of Brownie" a new tribute to Clifford Brown</v>
          </cell>
          <cell r="C2833" t="str">
            <v>I'm recording the music of my uncle, Legendary trumpeter Clifford Brown. Had uncle Cliff lived, how might he revisit his music today?</v>
          </cell>
          <cell r="D2833">
            <v>15000</v>
          </cell>
          <cell r="E2833">
            <v>4635</v>
          </cell>
          <cell r="F2833" t="str">
            <v>failed</v>
          </cell>
          <cell r="G2833" t="str">
            <v>US</v>
          </cell>
          <cell r="H2833" t="str">
            <v>USD</v>
          </cell>
          <cell r="I2833">
            <v>1323666376</v>
          </cell>
          <cell r="J2833">
            <v>1320033976</v>
          </cell>
          <cell r="K2833" t="b">
            <v>0</v>
          </cell>
          <cell r="L2833">
            <v>20</v>
          </cell>
          <cell r="M2833" t="b">
            <v>0</v>
          </cell>
          <cell r="N2833" t="str">
            <v>music/jazz</v>
          </cell>
          <cell r="O2833">
            <v>31</v>
          </cell>
          <cell r="P2833">
            <v>231.75</v>
          </cell>
        </row>
        <row r="2834">
          <cell r="B2834" t="str">
            <v>THE JOEY MORANT PROJECT:   JAZZIFIED R'nB</v>
          </cell>
          <cell r="C2834" t="str">
            <v>Our goal is to help educate the world about jazz and its components; how it relates to love, romance, and success.</v>
          </cell>
          <cell r="D2834">
            <v>27000</v>
          </cell>
          <cell r="E2834">
            <v>5680</v>
          </cell>
          <cell r="F2834" t="str">
            <v>failed</v>
          </cell>
          <cell r="G2834" t="str">
            <v>US</v>
          </cell>
          <cell r="H2834" t="str">
            <v>USD</v>
          </cell>
          <cell r="I2834">
            <v>1412167393</v>
          </cell>
          <cell r="J2834">
            <v>1409143393</v>
          </cell>
          <cell r="K2834" t="b">
            <v>0</v>
          </cell>
          <cell r="L2834">
            <v>30</v>
          </cell>
          <cell r="M2834" t="b">
            <v>0</v>
          </cell>
          <cell r="N2834" t="str">
            <v>music/jazz</v>
          </cell>
          <cell r="O2834">
            <v>21</v>
          </cell>
          <cell r="P2834">
            <v>189.33</v>
          </cell>
        </row>
        <row r="2835">
          <cell r="B2835" t="str">
            <v>First Solo Album - Siempre Filiberto</v>
          </cell>
          <cell r="C2835" t="str">
            <v>My first solo Album, "Siempre Filiberto".  Inspired by and dedicated to a great man in my life who I recently lost to a tragic accident</v>
          </cell>
          <cell r="D2835">
            <v>15000</v>
          </cell>
          <cell r="E2835">
            <v>330</v>
          </cell>
          <cell r="F2835" t="str">
            <v>failed</v>
          </cell>
          <cell r="G2835" t="str">
            <v>US</v>
          </cell>
          <cell r="H2835" t="str">
            <v>USD</v>
          </cell>
          <cell r="I2835">
            <v>1416614523</v>
          </cell>
          <cell r="J2835">
            <v>1414018923</v>
          </cell>
          <cell r="K2835" t="b">
            <v>0</v>
          </cell>
          <cell r="L2835">
            <v>6</v>
          </cell>
          <cell r="M2835" t="b">
            <v>0</v>
          </cell>
          <cell r="N2835" t="str">
            <v>music/jazz</v>
          </cell>
          <cell r="O2835">
            <v>2</v>
          </cell>
          <cell r="P2835">
            <v>55</v>
          </cell>
        </row>
        <row r="2836">
          <cell r="B2836" t="str">
            <v>Africa Brass Master Class for youth</v>
          </cell>
          <cell r="C2836" t="str">
            <v>Cultural and jazz instructional classes for youth at Preservation Hall. Preserving traditional New Orleans jazz and it's African roots.</v>
          </cell>
          <cell r="D2836">
            <v>3000</v>
          </cell>
          <cell r="E2836">
            <v>327</v>
          </cell>
          <cell r="F2836" t="str">
            <v>failed</v>
          </cell>
          <cell r="G2836" t="str">
            <v>US</v>
          </cell>
          <cell r="H2836" t="str">
            <v>USD</v>
          </cell>
          <cell r="I2836">
            <v>1360795069</v>
          </cell>
          <cell r="J2836">
            <v>1358203069</v>
          </cell>
          <cell r="K2836" t="b">
            <v>0</v>
          </cell>
          <cell r="L2836">
            <v>15</v>
          </cell>
          <cell r="M2836" t="b">
            <v>0</v>
          </cell>
          <cell r="N2836" t="str">
            <v>music/jazz</v>
          </cell>
          <cell r="O2836">
            <v>11</v>
          </cell>
          <cell r="P2836">
            <v>21.8</v>
          </cell>
        </row>
        <row r="2837">
          <cell r="B2837" t="str">
            <v>"Never Let Me Go" CD Recording Project</v>
          </cell>
          <cell r="C2837" t="str">
            <v>This project is a mix of original &amp; standard song selections.  This phase covers recording and package design expenses.</v>
          </cell>
          <cell r="D2837">
            <v>6000</v>
          </cell>
          <cell r="E2837">
            <v>160</v>
          </cell>
          <cell r="F2837" t="str">
            <v>failed</v>
          </cell>
          <cell r="G2837" t="str">
            <v>US</v>
          </cell>
          <cell r="H2837" t="str">
            <v>USD</v>
          </cell>
          <cell r="I2837">
            <v>1385590111</v>
          </cell>
          <cell r="J2837">
            <v>1382994511</v>
          </cell>
          <cell r="K2837" t="b">
            <v>0</v>
          </cell>
          <cell r="L2837">
            <v>5</v>
          </cell>
          <cell r="M2837" t="b">
            <v>0</v>
          </cell>
          <cell r="N2837" t="str">
            <v>music/jazz</v>
          </cell>
          <cell r="O2837">
            <v>3</v>
          </cell>
          <cell r="P2837">
            <v>32</v>
          </cell>
        </row>
        <row r="2838">
          <cell r="B2838" t="str">
            <v xml:space="preserve">Cosmolingo is a multimedia band inspiring to create a cinematic musical theater!!!!! </v>
          </cell>
          <cell r="C2838" t="str">
            <v>we are an ambitious collective of brooklynites striving to fuse a concept album/fim into a multimedia musical theate.Inspired by the 2012shif</v>
          </cell>
          <cell r="D2838">
            <v>7000</v>
          </cell>
          <cell r="E2838">
            <v>0</v>
          </cell>
          <cell r="F2838" t="str">
            <v>failed</v>
          </cell>
          <cell r="G2838" t="str">
            <v>US</v>
          </cell>
          <cell r="H2838" t="str">
            <v>USD</v>
          </cell>
          <cell r="I2838">
            <v>1278628800</v>
          </cell>
          <cell r="J2838">
            <v>1276043330</v>
          </cell>
          <cell r="K2838" t="b">
            <v>0</v>
          </cell>
          <cell r="L2838">
            <v>0</v>
          </cell>
          <cell r="M2838" t="b">
            <v>0</v>
          </cell>
          <cell r="N2838" t="str">
            <v>music/jazz</v>
          </cell>
          <cell r="O2838">
            <v>0</v>
          </cell>
          <cell r="P2838">
            <v>0</v>
          </cell>
        </row>
        <row r="2839">
          <cell r="B2839" t="str">
            <v>JETRO DA SILVA FUNK PROJECT</v>
          </cell>
          <cell r="C2839" t="str">
            <v>Studio CD/DVD Solo project of Pianist &amp; Keyboardist Jetro da Silva</v>
          </cell>
          <cell r="D2839">
            <v>20000</v>
          </cell>
          <cell r="E2839">
            <v>0</v>
          </cell>
          <cell r="F2839" t="str">
            <v>failed</v>
          </cell>
          <cell r="G2839" t="str">
            <v>US</v>
          </cell>
          <cell r="H2839" t="str">
            <v>USD</v>
          </cell>
          <cell r="I2839">
            <v>1337024695</v>
          </cell>
          <cell r="J2839">
            <v>1334432695</v>
          </cell>
          <cell r="K2839" t="b">
            <v>0</v>
          </cell>
          <cell r="L2839">
            <v>0</v>
          </cell>
          <cell r="M2839" t="b">
            <v>0</v>
          </cell>
          <cell r="N2839" t="str">
            <v>music/jazz</v>
          </cell>
          <cell r="O2839">
            <v>0</v>
          </cell>
          <cell r="P2839">
            <v>0</v>
          </cell>
        </row>
        <row r="2840">
          <cell r="B2840" t="str">
            <v>In a Jazzy Motown</v>
          </cell>
          <cell r="C2840" t="str">
            <v>A real Motown Backup singer on 22 gold and platinum albums headlines her own Jazz CD of Motown songs.</v>
          </cell>
          <cell r="D2840">
            <v>14500</v>
          </cell>
          <cell r="E2840">
            <v>1575</v>
          </cell>
          <cell r="F2840" t="str">
            <v>failed</v>
          </cell>
          <cell r="G2840" t="str">
            <v>US</v>
          </cell>
          <cell r="H2840" t="str">
            <v>USD</v>
          </cell>
          <cell r="I2840">
            <v>1353196800</v>
          </cell>
          <cell r="J2840">
            <v>1348864913</v>
          </cell>
          <cell r="K2840" t="b">
            <v>0</v>
          </cell>
          <cell r="L2840">
            <v>28</v>
          </cell>
          <cell r="M2840" t="b">
            <v>0</v>
          </cell>
          <cell r="N2840" t="str">
            <v>music/jazz</v>
          </cell>
          <cell r="O2840">
            <v>11</v>
          </cell>
          <cell r="P2840">
            <v>56.25</v>
          </cell>
        </row>
        <row r="2841">
          <cell r="B2841" t="str">
            <v>EXPERIMENTAL JAZZ STUDIO RECORDING</v>
          </cell>
          <cell r="C2841" t="str">
            <v>I am searching for monetary funding to go into a good recording studio and record experimental intuitive improv jazz.</v>
          </cell>
          <cell r="D2841">
            <v>500</v>
          </cell>
          <cell r="E2841">
            <v>0</v>
          </cell>
          <cell r="F2841" t="str">
            <v>failed</v>
          </cell>
          <cell r="G2841" t="str">
            <v>US</v>
          </cell>
          <cell r="H2841" t="str">
            <v>USD</v>
          </cell>
          <cell r="I2841">
            <v>1333946569</v>
          </cell>
          <cell r="J2841">
            <v>1331358169</v>
          </cell>
          <cell r="K2841" t="b">
            <v>0</v>
          </cell>
          <cell r="L2841">
            <v>0</v>
          </cell>
          <cell r="M2841" t="b">
            <v>0</v>
          </cell>
          <cell r="N2841" t="str">
            <v>music/jazz</v>
          </cell>
          <cell r="O2841">
            <v>0</v>
          </cell>
          <cell r="P2841">
            <v>0</v>
          </cell>
        </row>
        <row r="2842">
          <cell r="B2842" t="str">
            <v>The Nico Blues Recorded A Full-Length Album! Now Let's Master It!</v>
          </cell>
          <cell r="C2842" t="str">
            <v>We recorded a full-length album to be released this summer for FREE!  All we need is the last $900 to master it. Donate today for some rad gifts!</v>
          </cell>
          <cell r="D2842">
            <v>900</v>
          </cell>
          <cell r="E2842">
            <v>345</v>
          </cell>
          <cell r="F2842" t="str">
            <v>failed</v>
          </cell>
          <cell r="G2842" t="str">
            <v>US</v>
          </cell>
          <cell r="H2842" t="str">
            <v>USD</v>
          </cell>
          <cell r="I2842">
            <v>1277501520</v>
          </cell>
          <cell r="J2842">
            <v>1273874306</v>
          </cell>
          <cell r="K2842" t="b">
            <v>0</v>
          </cell>
          <cell r="L2842">
            <v>5</v>
          </cell>
          <cell r="M2842" t="b">
            <v>0</v>
          </cell>
          <cell r="N2842" t="str">
            <v>music/jazz</v>
          </cell>
          <cell r="O2842">
            <v>38</v>
          </cell>
          <cell r="P2842">
            <v>69</v>
          </cell>
        </row>
        <row r="2843">
          <cell r="B2843" t="str">
            <v>First jazz album for Multidirectional, Now printing time!</v>
          </cell>
          <cell r="C2843" t="str">
            <v>A contemporary jazz project crossing music lines, from jazz to rock walking through some free elements and full of melody!</v>
          </cell>
          <cell r="D2843">
            <v>2000</v>
          </cell>
          <cell r="E2843">
            <v>131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1395007200</v>
          </cell>
          <cell r="J2843">
            <v>1392021502</v>
          </cell>
          <cell r="K2843" t="b">
            <v>0</v>
          </cell>
          <cell r="L2843">
            <v>7</v>
          </cell>
          <cell r="M2843" t="b">
            <v>0</v>
          </cell>
          <cell r="N2843" t="str">
            <v>music/jazz</v>
          </cell>
          <cell r="O2843">
            <v>7</v>
          </cell>
          <cell r="P2843">
            <v>18.71</v>
          </cell>
        </row>
        <row r="2844">
          <cell r="B2844" t="str">
            <v>Mandy Harvey Christmas Album</v>
          </cell>
          <cell r="C2844" t="str">
            <v>Help me to create my 3rd album, a Christmas CD with 16 Holiday/Original favorites!</v>
          </cell>
          <cell r="D2844">
            <v>9500</v>
          </cell>
          <cell r="E2844">
            <v>1381</v>
          </cell>
          <cell r="F2844" t="str">
            <v>failed</v>
          </cell>
          <cell r="G2844" t="str">
            <v>US</v>
          </cell>
          <cell r="H2844" t="str">
            <v>USD</v>
          </cell>
          <cell r="I2844">
            <v>1363990545</v>
          </cell>
          <cell r="J2844">
            <v>1360106145</v>
          </cell>
          <cell r="K2844" t="b">
            <v>0</v>
          </cell>
          <cell r="L2844">
            <v>30</v>
          </cell>
          <cell r="M2844" t="b">
            <v>0</v>
          </cell>
          <cell r="N2844" t="str">
            <v>music/jazz</v>
          </cell>
          <cell r="O2844">
            <v>15</v>
          </cell>
          <cell r="P2844">
            <v>46.03</v>
          </cell>
        </row>
        <row r="2845">
          <cell r="B2845" t="str">
            <v>An album of 10 "jazz art songs" by Matthew John Mortimer</v>
          </cell>
          <cell r="C2845" t="str">
            <v>I've only been able to release 7/10 songs for this album. I'd like to get into a professional studio and record them all properly.</v>
          </cell>
          <cell r="D2845">
            <v>2000</v>
          </cell>
          <cell r="E2845">
            <v>120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1399867409</v>
          </cell>
          <cell r="J2845">
            <v>1394683409</v>
          </cell>
          <cell r="K2845" t="b">
            <v>0</v>
          </cell>
          <cell r="L2845">
            <v>2</v>
          </cell>
          <cell r="M2845" t="b">
            <v>0</v>
          </cell>
          <cell r="N2845" t="str">
            <v>music/jazz</v>
          </cell>
          <cell r="O2845">
            <v>6</v>
          </cell>
          <cell r="P2845">
            <v>60</v>
          </cell>
        </row>
        <row r="2846">
          <cell r="B2846" t="str">
            <v>Kyle Krysa debut EP Ground Effect</v>
          </cell>
          <cell r="C2846" t="str">
            <v>Ground Effect is my first solo EP project intended to help promote Fusion and creative music music in Saskatchewan and Canada.</v>
          </cell>
          <cell r="D2846">
            <v>5000</v>
          </cell>
          <cell r="E2846">
            <v>1520</v>
          </cell>
          <cell r="F2846" t="str">
            <v>failed</v>
          </cell>
          <cell r="G2846" t="str">
            <v>CA</v>
          </cell>
          <cell r="H2846" t="str">
            <v>CAD</v>
          </cell>
          <cell r="I2846">
            <v>1399183200</v>
          </cell>
          <cell r="J2846">
            <v>1396633284</v>
          </cell>
          <cell r="K2846" t="b">
            <v>0</v>
          </cell>
          <cell r="L2846">
            <v>30</v>
          </cell>
          <cell r="M2846" t="b">
            <v>0</v>
          </cell>
          <cell r="N2846" t="str">
            <v>music/jazz</v>
          </cell>
          <cell r="O2846">
            <v>30</v>
          </cell>
          <cell r="P2846">
            <v>50.67</v>
          </cell>
        </row>
        <row r="2847">
          <cell r="B2847" t="str">
            <v>The Art of You Too</v>
          </cell>
          <cell r="C2847" t="str">
            <v>This vocal music and spoken word project uses the  gift of life,love,hope &amp; peace to enable people to see themselves as a masterpiece!</v>
          </cell>
          <cell r="D2847">
            <v>3500</v>
          </cell>
          <cell r="E2847">
            <v>50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1454054429</v>
          </cell>
          <cell r="J2847">
            <v>1451462429</v>
          </cell>
          <cell r="K2847" t="b">
            <v>0</v>
          </cell>
          <cell r="L2847">
            <v>2</v>
          </cell>
          <cell r="M2847" t="b">
            <v>0</v>
          </cell>
          <cell r="N2847" t="str">
            <v>music/jazz</v>
          </cell>
          <cell r="O2847">
            <v>1</v>
          </cell>
          <cell r="P2847">
            <v>25</v>
          </cell>
        </row>
        <row r="2848">
          <cell r="B2848" t="str">
            <v>Jazz Singer, Marti Mendenhall Live Concert Recording</v>
          </cell>
          <cell r="C2848" t="str">
            <v>A CD of a live Jazz concert featuring Marti Mendenhall, George Mitchell, Scott Steed and Todd Strait.</v>
          </cell>
          <cell r="D2848">
            <v>1400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1326916800</v>
          </cell>
          <cell r="J2848">
            <v>1323131689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music/jazz</v>
          </cell>
          <cell r="O2848">
            <v>0</v>
          </cell>
          <cell r="P2848">
            <v>0</v>
          </cell>
        </row>
        <row r="2849">
          <cell r="B2849" t="str">
            <v>"Antoine Roney Trio" at Cuba's Havana Jazz Festival 2013</v>
          </cell>
          <cell r="C2849" t="str">
            <v>We've been invited to perform at Jazz Festival 2013. We must request funding to successfully manage this special invitation</v>
          </cell>
          <cell r="D2849">
            <v>3500</v>
          </cell>
          <cell r="E2849">
            <v>40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1383509357</v>
          </cell>
          <cell r="J2849">
            <v>1380913757</v>
          </cell>
          <cell r="K2849" t="b">
            <v>0</v>
          </cell>
          <cell r="L2849">
            <v>2</v>
          </cell>
          <cell r="M2849" t="b">
            <v>0</v>
          </cell>
          <cell r="N2849" t="str">
            <v>music/jazz</v>
          </cell>
          <cell r="O2849">
            <v>1</v>
          </cell>
          <cell r="P2849">
            <v>20</v>
          </cell>
        </row>
        <row r="2850">
          <cell r="B2850" t="str">
            <v>Celebrating American Jazz &amp; Soul Music</v>
          </cell>
          <cell r="C2850" t="str">
            <v>Creating new avenues of exposure for young Jazz &amp; Soul artists
to express their Art of Music.</v>
          </cell>
          <cell r="D2850">
            <v>7000</v>
          </cell>
          <cell r="E2850">
            <v>25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1346585448</v>
          </cell>
          <cell r="J2850">
            <v>1343993448</v>
          </cell>
          <cell r="K2850" t="b">
            <v>0</v>
          </cell>
          <cell r="L2850">
            <v>1</v>
          </cell>
          <cell r="M2850" t="b">
            <v>0</v>
          </cell>
          <cell r="N2850" t="str">
            <v>music/jazz</v>
          </cell>
          <cell r="O2850">
            <v>0</v>
          </cell>
          <cell r="P2850">
            <v>25</v>
          </cell>
        </row>
        <row r="2851">
          <cell r="B2851" t="str">
            <v>Takeshi Asai French Trio - a lingua franca to break barriers</v>
          </cell>
          <cell r="C2851" t="str">
            <v>Jazz to jazz, New York to France, a piano trio of cutting-edge French jazzmen and a NY-based Japanese jazz pianist. Superbly different!</v>
          </cell>
          <cell r="D2851">
            <v>2750</v>
          </cell>
          <cell r="E2851">
            <v>40</v>
          </cell>
          <cell r="F2851" t="str">
            <v>failed</v>
          </cell>
          <cell r="G2851" t="str">
            <v>US</v>
          </cell>
          <cell r="H2851" t="str">
            <v>USD</v>
          </cell>
          <cell r="I2851">
            <v>1372622280</v>
          </cell>
          <cell r="J2851">
            <v>1369246738</v>
          </cell>
          <cell r="K2851" t="b">
            <v>0</v>
          </cell>
          <cell r="L2851">
            <v>2</v>
          </cell>
          <cell r="M2851" t="b">
            <v>0</v>
          </cell>
          <cell r="N2851" t="str">
            <v>music/jazz</v>
          </cell>
          <cell r="O2851">
            <v>1</v>
          </cell>
          <cell r="P2851">
            <v>20</v>
          </cell>
        </row>
        <row r="2852">
          <cell r="B2852" t="str">
            <v>Lifelike Figures Vinyl Pressing!</v>
          </cell>
          <cell r="C2852" t="str">
            <v>A record representing an era in East Bay local music that sustained art &amp; community that deserves to be preserved on 180 gram vinyl.</v>
          </cell>
          <cell r="D2852">
            <v>3780</v>
          </cell>
          <cell r="E2852">
            <v>113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1351582938</v>
          </cell>
          <cell r="J2852">
            <v>1348731738</v>
          </cell>
          <cell r="K2852" t="b">
            <v>0</v>
          </cell>
          <cell r="L2852">
            <v>8</v>
          </cell>
          <cell r="M2852" t="b">
            <v>0</v>
          </cell>
          <cell r="N2852" t="str">
            <v>music/indie rock</v>
          </cell>
          <cell r="O2852">
            <v>3</v>
          </cell>
          <cell r="P2852">
            <v>14.13</v>
          </cell>
        </row>
        <row r="2853">
          <cell r="B2853" t="str">
            <v>Funding the new album by Chris Reed and the Anime Raiders</v>
          </cell>
          <cell r="C2853" t="str">
            <v>To raise funds to finish the latest album by Chris Reed and the Anime Raiders, called "Deep City Diving"</v>
          </cell>
          <cell r="D2853">
            <v>3750</v>
          </cell>
          <cell r="E2853">
            <v>30</v>
          </cell>
          <cell r="F2853" t="str">
            <v>failed</v>
          </cell>
          <cell r="G2853" t="str">
            <v>US</v>
          </cell>
          <cell r="H2853" t="str">
            <v>USD</v>
          </cell>
          <cell r="I2853">
            <v>1326520886</v>
          </cell>
          <cell r="J2853">
            <v>1322632886</v>
          </cell>
          <cell r="K2853" t="b">
            <v>0</v>
          </cell>
          <cell r="L2853">
            <v>1</v>
          </cell>
          <cell r="M2853" t="b">
            <v>0</v>
          </cell>
          <cell r="N2853" t="str">
            <v>music/indie rock</v>
          </cell>
          <cell r="O2853">
            <v>1</v>
          </cell>
          <cell r="P2853">
            <v>30</v>
          </cell>
        </row>
        <row r="2854">
          <cell r="B2854" t="str">
            <v>The Scotty Karate Vinyl Round-Up (Scotch Bonnet)</v>
          </cell>
          <cell r="C2854" t="str">
            <v>This Full length Album Needs the real living record life. It took us 4 hard years, countless deaths and several studios but we won.</v>
          </cell>
          <cell r="D2854">
            <v>1500</v>
          </cell>
          <cell r="E2854">
            <v>302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1315341550</v>
          </cell>
          <cell r="J2854">
            <v>1312490350</v>
          </cell>
          <cell r="K2854" t="b">
            <v>0</v>
          </cell>
          <cell r="L2854">
            <v>14</v>
          </cell>
          <cell r="M2854" t="b">
            <v>0</v>
          </cell>
          <cell r="N2854" t="str">
            <v>music/indie rock</v>
          </cell>
          <cell r="O2854">
            <v>20</v>
          </cell>
          <cell r="P2854">
            <v>21.57</v>
          </cell>
        </row>
        <row r="2855">
          <cell r="B2855" t="str">
            <v>Dana Lawrence Music NEW EP</v>
          </cell>
          <cell r="C2855" t="str">
            <v>Seeking supporters to help me break the 15 year streak since my last record.  Dana Lawrence Music is ready to go back into the studio!</v>
          </cell>
          <cell r="D2855">
            <v>5000</v>
          </cell>
          <cell r="E2855">
            <v>2001</v>
          </cell>
          <cell r="F2855" t="str">
            <v>failed</v>
          </cell>
          <cell r="G2855" t="str">
            <v>US</v>
          </cell>
          <cell r="H2855" t="str">
            <v>USD</v>
          </cell>
          <cell r="I2855">
            <v>1456957635</v>
          </cell>
          <cell r="J2855">
            <v>1451773635</v>
          </cell>
          <cell r="K2855" t="b">
            <v>0</v>
          </cell>
          <cell r="L2855">
            <v>24</v>
          </cell>
          <cell r="M2855" t="b">
            <v>0</v>
          </cell>
          <cell r="N2855" t="str">
            <v>music/indie rock</v>
          </cell>
          <cell r="O2855">
            <v>40</v>
          </cell>
          <cell r="P2855">
            <v>83.38</v>
          </cell>
        </row>
        <row r="2856">
          <cell r="B2856" t="str">
            <v>Angwish "I Wanna Be Your Monkey" Music Video</v>
          </cell>
          <cell r="C2856" t="str">
            <v>We need to hire an animal trainer to have a chimpanzee actor perform in our music video with us!</v>
          </cell>
          <cell r="D2856">
            <v>2000</v>
          </cell>
          <cell r="E2856">
            <v>20</v>
          </cell>
          <cell r="F2856" t="str">
            <v>failed</v>
          </cell>
          <cell r="G2856" t="str">
            <v>US</v>
          </cell>
          <cell r="H2856" t="str">
            <v>USD</v>
          </cell>
          <cell r="I2856">
            <v>1336789860</v>
          </cell>
          <cell r="J2856">
            <v>1331666146</v>
          </cell>
          <cell r="K2856" t="b">
            <v>0</v>
          </cell>
          <cell r="L2856">
            <v>2</v>
          </cell>
          <cell r="M2856" t="b">
            <v>0</v>
          </cell>
          <cell r="N2856" t="str">
            <v>music/indie rock</v>
          </cell>
          <cell r="O2856">
            <v>1</v>
          </cell>
          <cell r="P2856">
            <v>10</v>
          </cell>
        </row>
        <row r="2857">
          <cell r="B2857" t="str">
            <v>Origin - Cobrette Bardole's Sophomore Album!</v>
          </cell>
          <cell r="C2857" t="str">
            <v>Cobrette Bardole's widely anticipated sophomore release is ready for tracking and he needs your help to make it a reality!</v>
          </cell>
          <cell r="D2857">
            <v>1000</v>
          </cell>
          <cell r="E2857">
            <v>750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1483137311</v>
          </cell>
          <cell r="J2857">
            <v>1481322911</v>
          </cell>
          <cell r="K2857" t="b">
            <v>0</v>
          </cell>
          <cell r="L2857">
            <v>21</v>
          </cell>
          <cell r="M2857" t="b">
            <v>0</v>
          </cell>
          <cell r="N2857" t="str">
            <v>music/indie rock</v>
          </cell>
          <cell r="O2857">
            <v>75</v>
          </cell>
          <cell r="P2857">
            <v>35.71</v>
          </cell>
        </row>
        <row r="2858">
          <cell r="B2858" t="str">
            <v>Sap Laughter : Merch Fundraiser!</v>
          </cell>
          <cell r="C2858" t="str">
            <v>The time has finally come... Sap Laughter is in the process of updating our merchandise setup, and we need your help making it happen!</v>
          </cell>
          <cell r="D2858">
            <v>500</v>
          </cell>
          <cell r="E2858">
            <v>205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1473972813</v>
          </cell>
          <cell r="J2858">
            <v>1471812813</v>
          </cell>
          <cell r="K2858" t="b">
            <v>0</v>
          </cell>
          <cell r="L2858">
            <v>7</v>
          </cell>
          <cell r="M2858" t="b">
            <v>0</v>
          </cell>
          <cell r="N2858" t="str">
            <v>music/indie rock</v>
          </cell>
          <cell r="O2858">
            <v>41</v>
          </cell>
          <cell r="P2858">
            <v>29.29</v>
          </cell>
        </row>
        <row r="2859">
          <cell r="B2859" t="str">
            <v>Mortimer Nova new album title Terrible The Fish Has Drowned!</v>
          </cell>
          <cell r="C2859" t="str">
            <v>Mortimer Nova is attempting to raise enough money to record their new album, Terrible the Fish has Drowned, to release it to the public</v>
          </cell>
          <cell r="D2859">
            <v>1000</v>
          </cell>
          <cell r="E2859">
            <v>0</v>
          </cell>
          <cell r="F2859" t="str">
            <v>failed</v>
          </cell>
          <cell r="G2859" t="str">
            <v>US</v>
          </cell>
          <cell r="H2859" t="str">
            <v>USD</v>
          </cell>
          <cell r="I2859">
            <v>1338159655</v>
          </cell>
          <cell r="J2859">
            <v>1335567655</v>
          </cell>
          <cell r="K2859" t="b">
            <v>0</v>
          </cell>
          <cell r="L2859">
            <v>0</v>
          </cell>
          <cell r="M2859" t="b">
            <v>0</v>
          </cell>
          <cell r="N2859" t="str">
            <v>music/indie rock</v>
          </cell>
          <cell r="O2859">
            <v>0</v>
          </cell>
          <cell r="P2859">
            <v>0</v>
          </cell>
        </row>
        <row r="2860">
          <cell r="B2860" t="str">
            <v>Ginger Binge's first album</v>
          </cell>
          <cell r="C2860" t="str">
            <v>Support Ginger Binge sounds. We're an independent 'cosmic Americana' band. We love to play music for you. We are grateful for your help</v>
          </cell>
          <cell r="D2860">
            <v>1000</v>
          </cell>
          <cell r="E2860">
            <v>72</v>
          </cell>
          <cell r="F2860" t="str">
            <v>failed</v>
          </cell>
          <cell r="G2860" t="str">
            <v>US</v>
          </cell>
          <cell r="H2860" t="str">
            <v>USD</v>
          </cell>
          <cell r="I2860">
            <v>1314856800</v>
          </cell>
          <cell r="J2860">
            <v>1311789885</v>
          </cell>
          <cell r="K2860" t="b">
            <v>0</v>
          </cell>
          <cell r="L2860">
            <v>4</v>
          </cell>
          <cell r="M2860" t="b">
            <v>0</v>
          </cell>
          <cell r="N2860" t="str">
            <v>music/indie rock</v>
          </cell>
          <cell r="O2860">
            <v>7</v>
          </cell>
          <cell r="P2860">
            <v>18</v>
          </cell>
        </row>
        <row r="2861">
          <cell r="B2861" t="str">
            <v>Ryan Harner's Full Length Album - The Wonder of the Sea</v>
          </cell>
          <cell r="C2861" t="str">
            <v>I have finally decided to follow my dream. I want to be a professional musician. This is the project that with get me there.</v>
          </cell>
          <cell r="D2861">
            <v>25000</v>
          </cell>
          <cell r="E2861">
            <v>2360.3200000000002</v>
          </cell>
          <cell r="F2861" t="str">
            <v>failed</v>
          </cell>
          <cell r="G2861" t="str">
            <v>US</v>
          </cell>
          <cell r="H2861" t="str">
            <v>USD</v>
          </cell>
          <cell r="I2861">
            <v>1412534943</v>
          </cell>
          <cell r="J2861">
            <v>1409942943</v>
          </cell>
          <cell r="K2861" t="b">
            <v>0</v>
          </cell>
          <cell r="L2861">
            <v>32</v>
          </cell>
          <cell r="M2861" t="b">
            <v>0</v>
          </cell>
          <cell r="N2861" t="str">
            <v>music/indie rock</v>
          </cell>
          <cell r="O2861">
            <v>9</v>
          </cell>
          <cell r="P2861">
            <v>73.760000000000005</v>
          </cell>
        </row>
        <row r="2862">
          <cell r="B2862" t="str">
            <v>Help fund Richard Sosa's "FolkameriqueÃ±o" CD</v>
          </cell>
          <cell r="C2862" t="str">
            <v>I'm producing an original gospel-folk, "AmeriqueÃ±o" collection of hymns and songs, so organic you could grow tomatoes with them.</v>
          </cell>
          <cell r="D2862">
            <v>3000</v>
          </cell>
          <cell r="E2862">
            <v>125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1385055979</v>
          </cell>
          <cell r="J2862">
            <v>1382460379</v>
          </cell>
          <cell r="K2862" t="b">
            <v>0</v>
          </cell>
          <cell r="L2862">
            <v>4</v>
          </cell>
          <cell r="M2862" t="b">
            <v>0</v>
          </cell>
          <cell r="N2862" t="str">
            <v>music/indie rock</v>
          </cell>
          <cell r="O2862">
            <v>4</v>
          </cell>
          <cell r="P2862">
            <v>31.25</v>
          </cell>
        </row>
        <row r="2863">
          <cell r="B2863" t="str">
            <v>Den-Mate: New EP and Tour</v>
          </cell>
          <cell r="C2863" t="str">
            <v>Along with a new EP production and release, it's time to bring Den-Mate, LIVE, to a location near you - East Coast and Beyond!</v>
          </cell>
          <cell r="D2863">
            <v>8000</v>
          </cell>
          <cell r="E2863">
            <v>260</v>
          </cell>
          <cell r="F2863" t="str">
            <v>failed</v>
          </cell>
          <cell r="G2863" t="str">
            <v>US</v>
          </cell>
          <cell r="H2863" t="str">
            <v>USD</v>
          </cell>
          <cell r="I2863">
            <v>1408581930</v>
          </cell>
          <cell r="J2863">
            <v>1405989930</v>
          </cell>
          <cell r="K2863" t="b">
            <v>0</v>
          </cell>
          <cell r="L2863">
            <v>9</v>
          </cell>
          <cell r="M2863" t="b">
            <v>0</v>
          </cell>
          <cell r="N2863" t="str">
            <v>music/indie rock</v>
          </cell>
          <cell r="O2863">
            <v>3</v>
          </cell>
          <cell r="P2863">
            <v>28.89</v>
          </cell>
        </row>
        <row r="2864">
          <cell r="B2864" t="str">
            <v xml:space="preserve">ADCA's debut CD will bring the joys of great chamber music to you!  </v>
          </cell>
          <cell r="C2864" t="str">
            <v>ADCA would like to complete the production of its debut CD, in order to bring the joys of chamber music to its fans, new and old.</v>
          </cell>
          <cell r="D2864">
            <v>6000</v>
          </cell>
          <cell r="E2864">
            <v>2445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1280635200</v>
          </cell>
          <cell r="J2864">
            <v>1273121283</v>
          </cell>
          <cell r="K2864" t="b">
            <v>0</v>
          </cell>
          <cell r="L2864">
            <v>17</v>
          </cell>
          <cell r="M2864" t="b">
            <v>0</v>
          </cell>
          <cell r="N2864" t="str">
            <v>music/indie rock</v>
          </cell>
          <cell r="O2864">
            <v>41</v>
          </cell>
          <cell r="P2864">
            <v>143.82</v>
          </cell>
        </row>
        <row r="2865">
          <cell r="B2865" t="str">
            <v>The Big Band Theory Music Festival</v>
          </cell>
          <cell r="C2865" t="str">
            <v>The Philly music scene is full of amazing talent. This annual music festival is to celebrate those gems within that scene!</v>
          </cell>
          <cell r="D2865">
            <v>2000</v>
          </cell>
          <cell r="E2865">
            <v>200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1427920363</v>
          </cell>
          <cell r="J2865">
            <v>1425331963</v>
          </cell>
          <cell r="K2865" t="b">
            <v>0</v>
          </cell>
          <cell r="L2865">
            <v>5</v>
          </cell>
          <cell r="M2865" t="b">
            <v>0</v>
          </cell>
          <cell r="N2865" t="str">
            <v>music/indie rock</v>
          </cell>
          <cell r="O2865">
            <v>10</v>
          </cell>
          <cell r="P2865">
            <v>40</v>
          </cell>
        </row>
        <row r="2866">
          <cell r="B2866" t="str">
            <v>Saint Sebastian's Debut Album &amp; Short Film</v>
          </cell>
          <cell r="C2866" t="str">
            <v>Help Saint Sebastian finish their debut album, Melancholy Breakdown, accompanied by a short documentary film about fibromyalgia.</v>
          </cell>
          <cell r="D2866">
            <v>20000</v>
          </cell>
          <cell r="E2866">
            <v>7834</v>
          </cell>
          <cell r="F2866" t="str">
            <v>failed</v>
          </cell>
          <cell r="G2866" t="str">
            <v>US</v>
          </cell>
          <cell r="H2866" t="str">
            <v>USD</v>
          </cell>
          <cell r="I2866">
            <v>1465169610</v>
          </cell>
          <cell r="J2866">
            <v>1462577610</v>
          </cell>
          <cell r="K2866" t="b">
            <v>0</v>
          </cell>
          <cell r="L2866">
            <v>53</v>
          </cell>
          <cell r="M2866" t="b">
            <v>0</v>
          </cell>
          <cell r="N2866" t="str">
            <v>music/indie rock</v>
          </cell>
          <cell r="O2866">
            <v>39</v>
          </cell>
          <cell r="P2866">
            <v>147.81</v>
          </cell>
        </row>
        <row r="2867">
          <cell r="B2867" t="str">
            <v>ruKus - the Net-a-thon: Fueling independence in music and art!</v>
          </cell>
          <cell r="C2867" t="str">
            <v xml:space="preserve">ruKus radio is an independent internet radio station focused solely on the independent artist and has been Mainstream-free since 2007! </v>
          </cell>
          <cell r="D2867">
            <v>8000</v>
          </cell>
          <cell r="E2867">
            <v>195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1287975829</v>
          </cell>
          <cell r="J2867">
            <v>1284087829</v>
          </cell>
          <cell r="K2867" t="b">
            <v>0</v>
          </cell>
          <cell r="L2867">
            <v>7</v>
          </cell>
          <cell r="M2867" t="b">
            <v>0</v>
          </cell>
          <cell r="N2867" t="str">
            <v>music/indie rock</v>
          </cell>
          <cell r="O2867">
            <v>2</v>
          </cell>
          <cell r="P2867">
            <v>27.86</v>
          </cell>
        </row>
        <row r="2868">
          <cell r="B2868" t="str">
            <v>Hardsoul Poets New Album!</v>
          </cell>
          <cell r="C2868" t="str">
            <v>The people have spoken...the stars have aligned...Hardsoul Poets are making a new record and we want our fans on the front lines.</v>
          </cell>
          <cell r="D2868">
            <v>8000</v>
          </cell>
          <cell r="E2868">
            <v>3200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1440734400</v>
          </cell>
          <cell r="J2868">
            <v>1438549026</v>
          </cell>
          <cell r="K2868" t="b">
            <v>0</v>
          </cell>
          <cell r="L2868">
            <v>72</v>
          </cell>
          <cell r="M2868" t="b">
            <v>0</v>
          </cell>
          <cell r="N2868" t="str">
            <v>music/indie rock</v>
          </cell>
          <cell r="O2868">
            <v>40</v>
          </cell>
          <cell r="P2868">
            <v>44.44</v>
          </cell>
        </row>
        <row r="2869">
          <cell r="B2869" t="str">
            <v>Park XXVII Album Release</v>
          </cell>
          <cell r="C2869" t="str">
            <v>Park XXVII is putting together an album of up and coming Georgia bands. We need money to fund the recording/production costs of this cd</v>
          </cell>
          <cell r="D2869">
            <v>3000</v>
          </cell>
          <cell r="E2869">
            <v>0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1354123908</v>
          </cell>
          <cell r="J2869">
            <v>1351528308</v>
          </cell>
          <cell r="K2869" t="b">
            <v>0</v>
          </cell>
          <cell r="L2869">
            <v>0</v>
          </cell>
          <cell r="M2869" t="b">
            <v>0</v>
          </cell>
          <cell r="N2869" t="str">
            <v>music/indie rock</v>
          </cell>
          <cell r="O2869">
            <v>0</v>
          </cell>
          <cell r="P2869">
            <v>0</v>
          </cell>
        </row>
        <row r="2870">
          <cell r="B2870" t="str">
            <v>Foundations: 12 Songs in 2012</v>
          </cell>
          <cell r="C2870" t="str">
            <v>For each month in 2012, Sonnet will be releasing a Jesus-celebrating, grave-shattering, ear-tickling, mind-provoking song!</v>
          </cell>
          <cell r="D2870">
            <v>2500</v>
          </cell>
          <cell r="E2870">
            <v>70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1326651110</v>
          </cell>
          <cell r="J2870">
            <v>1322763110</v>
          </cell>
          <cell r="K2870" t="b">
            <v>0</v>
          </cell>
          <cell r="L2870">
            <v>2</v>
          </cell>
          <cell r="M2870" t="b">
            <v>0</v>
          </cell>
          <cell r="N2870" t="str">
            <v>music/indie rock</v>
          </cell>
          <cell r="O2870">
            <v>3</v>
          </cell>
          <cell r="P2870">
            <v>35</v>
          </cell>
        </row>
        <row r="2871">
          <cell r="B2871" t="str">
            <v>Lets get 48/14 pressed!!!</v>
          </cell>
          <cell r="C2871" t="str">
            <v>Lets get 48/14 pressed and in your cd players,ipods,blogs, and facebook status'. Lets get it everywhere!</v>
          </cell>
          <cell r="D2871">
            <v>750</v>
          </cell>
          <cell r="E2871">
            <v>280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1306549362</v>
          </cell>
          <cell r="J2871">
            <v>1302661362</v>
          </cell>
          <cell r="K2871" t="b">
            <v>0</v>
          </cell>
          <cell r="L2871">
            <v>8</v>
          </cell>
          <cell r="M2871" t="b">
            <v>0</v>
          </cell>
          <cell r="N2871" t="str">
            <v>music/indie rock</v>
          </cell>
          <cell r="O2871">
            <v>37</v>
          </cell>
          <cell r="P2871">
            <v>35</v>
          </cell>
        </row>
        <row r="2872">
          <cell r="B2872" t="str">
            <v>Story Rock by The Jolly Llamas -- Our First Album!</v>
          </cell>
          <cell r="C2872" t="str">
            <v>We're now raising money to produce a music video. Those who donate get a vote in deciding which song!</v>
          </cell>
          <cell r="D2872">
            <v>2000</v>
          </cell>
          <cell r="E2872">
            <v>3453.69</v>
          </cell>
          <cell r="F2872" t="str">
            <v>successful</v>
          </cell>
          <cell r="G2872" t="str">
            <v>US</v>
          </cell>
          <cell r="H2872" t="str">
            <v>USD</v>
          </cell>
          <cell r="I2872">
            <v>1425955189</v>
          </cell>
          <cell r="J2872">
            <v>1423366789</v>
          </cell>
          <cell r="K2872" t="b">
            <v>0</v>
          </cell>
          <cell r="L2872">
            <v>70</v>
          </cell>
          <cell r="M2872" t="b">
            <v>1</v>
          </cell>
          <cell r="N2872" t="str">
            <v>music/indie rock</v>
          </cell>
          <cell r="O2872">
            <v>173</v>
          </cell>
          <cell r="P2872">
            <v>49.34</v>
          </cell>
        </row>
        <row r="2873">
          <cell r="B2873" t="str">
            <v>American Lit or...Trespassing for Beginners</v>
          </cell>
          <cell r="C2873" t="str">
            <v>New songs have been popping out of Mark Donato for years now and he's got a large, squirming litter of them in need of triage.  Help!</v>
          </cell>
          <cell r="D2873">
            <v>3350</v>
          </cell>
          <cell r="E2873">
            <v>3380</v>
          </cell>
          <cell r="F2873" t="str">
            <v>successful</v>
          </cell>
          <cell r="G2873" t="str">
            <v>US</v>
          </cell>
          <cell r="H2873" t="str">
            <v>USD</v>
          </cell>
          <cell r="I2873">
            <v>1341964080</v>
          </cell>
          <cell r="J2873">
            <v>1339109212</v>
          </cell>
          <cell r="K2873" t="b">
            <v>0</v>
          </cell>
          <cell r="L2873">
            <v>81</v>
          </cell>
          <cell r="M2873" t="b">
            <v>1</v>
          </cell>
          <cell r="N2873" t="str">
            <v>music/indie rock</v>
          </cell>
          <cell r="O2873">
            <v>101</v>
          </cell>
          <cell r="P2873">
            <v>41.73</v>
          </cell>
        </row>
        <row r="2874">
          <cell r="B2874" t="str">
            <v>Afraid Of Figs - Help Fund our New CD - "SAFE"</v>
          </cell>
          <cell r="C2874" t="str">
            <v>Afraid Of Figs is a high energy pop/rock band, with off-the-wall humor, catchy hooks, and wild interactive live shows.</v>
          </cell>
          <cell r="D2874">
            <v>999</v>
          </cell>
          <cell r="E2874">
            <v>1047</v>
          </cell>
          <cell r="F2874" t="str">
            <v>successful</v>
          </cell>
          <cell r="G2874" t="str">
            <v>US</v>
          </cell>
          <cell r="H2874" t="str">
            <v>USD</v>
          </cell>
          <cell r="I2874">
            <v>1333921508</v>
          </cell>
          <cell r="J2874">
            <v>1331333108</v>
          </cell>
          <cell r="K2874" t="b">
            <v>0</v>
          </cell>
          <cell r="L2874">
            <v>32</v>
          </cell>
          <cell r="M2874" t="b">
            <v>1</v>
          </cell>
          <cell r="N2874" t="str">
            <v>music/indie rock</v>
          </cell>
          <cell r="O2874">
            <v>105</v>
          </cell>
          <cell r="P2874">
            <v>32.72</v>
          </cell>
        </row>
        <row r="2875">
          <cell r="B2875" t="str">
            <v>Glad Hearts New Album: Twenty Two - On Vinyl!</v>
          </cell>
          <cell r="C2875" t="str">
            <v>Glad Hearts Latest Album, Twenty Two, Pressed In A Very Limited Edition On Beautiful Vinyl With Accompanying Digital Download</v>
          </cell>
          <cell r="D2875">
            <v>1000</v>
          </cell>
          <cell r="E2875">
            <v>1351</v>
          </cell>
          <cell r="F2875" t="str">
            <v>successful</v>
          </cell>
          <cell r="G2875" t="str">
            <v>US</v>
          </cell>
          <cell r="H2875" t="str">
            <v>USD</v>
          </cell>
          <cell r="I2875">
            <v>1354017600</v>
          </cell>
          <cell r="J2875">
            <v>1350967535</v>
          </cell>
          <cell r="K2875" t="b">
            <v>0</v>
          </cell>
          <cell r="L2875">
            <v>26</v>
          </cell>
          <cell r="M2875" t="b">
            <v>1</v>
          </cell>
          <cell r="N2875" t="str">
            <v>music/indie rock</v>
          </cell>
          <cell r="O2875">
            <v>135</v>
          </cell>
          <cell r="P2875">
            <v>51.96</v>
          </cell>
        </row>
        <row r="2876">
          <cell r="B2876" t="str">
            <v>KATA 'The Rising' - Double LP (Vinyl Release)</v>
          </cell>
          <cell r="C2876" t="str">
            <v>KATA's debut album 'The Rising' is ready for your ears, now all we need to do is press the vinyl. That's where you come in!</v>
          </cell>
          <cell r="D2876">
            <v>4575</v>
          </cell>
          <cell r="E2876">
            <v>5322</v>
          </cell>
          <cell r="F2876" t="str">
            <v>successful</v>
          </cell>
          <cell r="G2876" t="str">
            <v>US</v>
          </cell>
          <cell r="H2876" t="str">
            <v>USD</v>
          </cell>
          <cell r="I2876">
            <v>1344636000</v>
          </cell>
          <cell r="J2876">
            <v>1341800110</v>
          </cell>
          <cell r="K2876" t="b">
            <v>0</v>
          </cell>
          <cell r="L2876">
            <v>105</v>
          </cell>
          <cell r="M2876" t="b">
            <v>1</v>
          </cell>
          <cell r="N2876" t="str">
            <v>music/indie rock</v>
          </cell>
          <cell r="O2876">
            <v>116</v>
          </cell>
          <cell r="P2876">
            <v>50.69</v>
          </cell>
        </row>
        <row r="2877">
          <cell r="B2877" t="str">
            <v>INVISIBLE HOUSE: a history of the world - new CD/Album</v>
          </cell>
          <cell r="C2877" t="str">
            <v>Help the New York - based independent prog-rock band Invisible House create their new album called "a history of the world"</v>
          </cell>
          <cell r="D2877">
            <v>1200</v>
          </cell>
          <cell r="E2877">
            <v>1225</v>
          </cell>
          <cell r="F2877" t="str">
            <v>successful</v>
          </cell>
          <cell r="G2877" t="str">
            <v>US</v>
          </cell>
          <cell r="H2877" t="str">
            <v>USD</v>
          </cell>
          <cell r="I2877">
            <v>1415832338</v>
          </cell>
          <cell r="J2877">
            <v>1413236738</v>
          </cell>
          <cell r="K2877" t="b">
            <v>0</v>
          </cell>
          <cell r="L2877">
            <v>29</v>
          </cell>
          <cell r="M2877" t="b">
            <v>1</v>
          </cell>
          <cell r="N2877" t="str">
            <v>music/indie rock</v>
          </cell>
          <cell r="O2877">
            <v>102</v>
          </cell>
          <cell r="P2877">
            <v>42.24</v>
          </cell>
        </row>
        <row r="2878">
          <cell r="B2878" t="str">
            <v>Welcome To The Club - Music Video Project</v>
          </cell>
          <cell r="C2878" t="str">
            <v>Our dream of recording our second single in London and making it big in the UK is closer than ever! Do you want to be a part of it?</v>
          </cell>
          <cell r="D2878">
            <v>3000</v>
          </cell>
          <cell r="E2878">
            <v>3335</v>
          </cell>
          <cell r="F2878" t="str">
            <v>successful</v>
          </cell>
          <cell r="G2878" t="str">
            <v>ES</v>
          </cell>
          <cell r="H2878" t="str">
            <v>EUR</v>
          </cell>
          <cell r="I2878">
            <v>1449178200</v>
          </cell>
          <cell r="J2878">
            <v>1447614732</v>
          </cell>
          <cell r="K2878" t="b">
            <v>0</v>
          </cell>
          <cell r="L2878">
            <v>8</v>
          </cell>
          <cell r="M2878" t="b">
            <v>1</v>
          </cell>
          <cell r="N2878" t="str">
            <v>music/indie rock</v>
          </cell>
          <cell r="O2878">
            <v>111</v>
          </cell>
          <cell r="P2878">
            <v>416.88</v>
          </cell>
        </row>
        <row r="2879">
          <cell r="B2879" t="str">
            <v>STACIE COLLINS' new cd is RECORDED but needs a KICK-START cause "SOMETIMES YA GOTTA"</v>
          </cell>
          <cell r="C2879" t="str">
            <v>Hey there! I have new music recorded for my 3rd CD but  need to raise a few more bucks to finish the artwork &amp; pressing. I'm so close I can taste it!</v>
          </cell>
          <cell r="D2879">
            <v>2500</v>
          </cell>
          <cell r="E2879">
            <v>4152</v>
          </cell>
          <cell r="F2879" t="str">
            <v>successful</v>
          </cell>
          <cell r="G2879" t="str">
            <v>US</v>
          </cell>
          <cell r="H2879" t="str">
            <v>USD</v>
          </cell>
          <cell r="I2879">
            <v>1275368340</v>
          </cell>
          <cell r="J2879">
            <v>1272692732</v>
          </cell>
          <cell r="K2879" t="b">
            <v>0</v>
          </cell>
          <cell r="L2879">
            <v>89</v>
          </cell>
          <cell r="M2879" t="b">
            <v>1</v>
          </cell>
          <cell r="N2879" t="str">
            <v>music/indie rock</v>
          </cell>
          <cell r="O2879">
            <v>166</v>
          </cell>
          <cell r="P2879">
            <v>46.65</v>
          </cell>
        </row>
        <row r="2880">
          <cell r="B2880" t="str">
            <v>LittleBear</v>
          </cell>
          <cell r="C2880" t="str">
            <v>Sweeping epic melodies. I want to incorporate all my influences into one album I have been writing for 90 days now and ready to record!</v>
          </cell>
          <cell r="D2880">
            <v>2000</v>
          </cell>
          <cell r="E2880">
            <v>2132</v>
          </cell>
          <cell r="F2880" t="str">
            <v>successful</v>
          </cell>
          <cell r="G2880" t="str">
            <v>US</v>
          </cell>
          <cell r="H2880" t="str">
            <v>USD</v>
          </cell>
          <cell r="I2880">
            <v>1363024946</v>
          </cell>
          <cell r="J2880">
            <v>1359140546</v>
          </cell>
          <cell r="K2880" t="b">
            <v>0</v>
          </cell>
          <cell r="L2880">
            <v>44</v>
          </cell>
          <cell r="M2880" t="b">
            <v>1</v>
          </cell>
          <cell r="N2880" t="str">
            <v>music/indie rock</v>
          </cell>
          <cell r="O2880">
            <v>107</v>
          </cell>
          <cell r="P2880">
            <v>48.45</v>
          </cell>
        </row>
        <row r="2881">
          <cell r="B2881" t="str">
            <v>The Spring Standards LIVE at the Arden Gild Hall!</v>
          </cell>
          <cell r="C2881" t="str">
            <v>We want to record a live album at this year's annual Boxing Day show at the Arden Gild Hall - we need your help to do it!</v>
          </cell>
          <cell r="D2881">
            <v>12000</v>
          </cell>
          <cell r="E2881">
            <v>17350.13</v>
          </cell>
          <cell r="F2881" t="str">
            <v>successful</v>
          </cell>
          <cell r="G2881" t="str">
            <v>US</v>
          </cell>
          <cell r="H2881" t="str">
            <v>USD</v>
          </cell>
          <cell r="I2881">
            <v>1355597528</v>
          </cell>
          <cell r="J2881">
            <v>1353005528</v>
          </cell>
          <cell r="K2881" t="b">
            <v>0</v>
          </cell>
          <cell r="L2881">
            <v>246</v>
          </cell>
          <cell r="M2881" t="b">
            <v>1</v>
          </cell>
          <cell r="N2881" t="str">
            <v>music/indie rock</v>
          </cell>
          <cell r="O2881">
            <v>145</v>
          </cell>
          <cell r="P2881">
            <v>70.53</v>
          </cell>
        </row>
        <row r="2882">
          <cell r="B2882" t="str">
            <v>Lindsey Ray's new album recorded? âˆš Mixed? âˆš On the radio? That's where YOU come in.</v>
          </cell>
          <cell r="C2882" t="str">
            <v>Help promote Lindsey Ray's debut full-length album &amp; get loads of great giveaways in return! Can you say free music and prizes?! You know you wanna...</v>
          </cell>
          <cell r="D2882">
            <v>10000</v>
          </cell>
          <cell r="E2882">
            <v>10555</v>
          </cell>
          <cell r="F2882" t="str">
            <v>successful</v>
          </cell>
          <cell r="G2882" t="str">
            <v>US</v>
          </cell>
          <cell r="H2882" t="str">
            <v>USD</v>
          </cell>
          <cell r="I2882">
            <v>1279778400</v>
          </cell>
          <cell r="J2882">
            <v>1275851354</v>
          </cell>
          <cell r="K2882" t="b">
            <v>0</v>
          </cell>
          <cell r="L2882">
            <v>120</v>
          </cell>
          <cell r="M2882" t="b">
            <v>1</v>
          </cell>
          <cell r="N2882" t="str">
            <v>music/indie rock</v>
          </cell>
          <cell r="O2882">
            <v>106</v>
          </cell>
          <cell r="P2882">
            <v>87.96</v>
          </cell>
        </row>
        <row r="2883">
          <cell r="B2883" t="str">
            <v>Nemes wants you to be able to hear their new songs!</v>
          </cell>
          <cell r="C2883" t="str">
            <v>Nemes has just recorded a new album and is raising $500 to get it mixed and mastered professionally.</v>
          </cell>
          <cell r="D2883">
            <v>500</v>
          </cell>
          <cell r="E2883">
            <v>683</v>
          </cell>
          <cell r="F2883" t="str">
            <v>successful</v>
          </cell>
          <cell r="G2883" t="str">
            <v>US</v>
          </cell>
          <cell r="H2883" t="str">
            <v>USD</v>
          </cell>
          <cell r="I2883">
            <v>1307459881</v>
          </cell>
          <cell r="J2883">
            <v>1304867881</v>
          </cell>
          <cell r="K2883" t="b">
            <v>0</v>
          </cell>
          <cell r="L2883">
            <v>26</v>
          </cell>
          <cell r="M2883" t="b">
            <v>1</v>
          </cell>
          <cell r="N2883" t="str">
            <v>music/indie rock</v>
          </cell>
          <cell r="O2883">
            <v>137</v>
          </cell>
          <cell r="P2883">
            <v>26.27</v>
          </cell>
        </row>
        <row r="2884">
          <cell r="B2884" t="str">
            <v>Archeology 7" Vinyl</v>
          </cell>
          <cell r="C2884" t="str">
            <v>Archeology is looking to gain support to release their 7" vinyl single "Hunger" as well as the b-side, "Kings canyon.</v>
          </cell>
          <cell r="D2884">
            <v>2500</v>
          </cell>
          <cell r="E2884">
            <v>2600</v>
          </cell>
          <cell r="F2884" t="str">
            <v>successful</v>
          </cell>
          <cell r="G2884" t="str">
            <v>US</v>
          </cell>
          <cell r="H2884" t="str">
            <v>USD</v>
          </cell>
          <cell r="I2884">
            <v>1302926340</v>
          </cell>
          <cell r="J2884">
            <v>1301524585</v>
          </cell>
          <cell r="K2884" t="b">
            <v>0</v>
          </cell>
          <cell r="L2884">
            <v>45</v>
          </cell>
          <cell r="M2884" t="b">
            <v>1</v>
          </cell>
          <cell r="N2884" t="str">
            <v>music/indie rock</v>
          </cell>
          <cell r="O2884">
            <v>104</v>
          </cell>
          <cell r="P2884">
            <v>57.78</v>
          </cell>
        </row>
        <row r="2885">
          <cell r="B2885" t="str">
            <v>Help me release my first 3 song EP!!</v>
          </cell>
          <cell r="C2885" t="str">
            <v>Im trying to raise $1000 for a 3 song EP in a studio!</v>
          </cell>
          <cell r="D2885">
            <v>1000</v>
          </cell>
          <cell r="E2885">
            <v>1145</v>
          </cell>
          <cell r="F2885" t="str">
            <v>successful</v>
          </cell>
          <cell r="G2885" t="str">
            <v>US</v>
          </cell>
          <cell r="H2885" t="str">
            <v>USD</v>
          </cell>
          <cell r="I2885">
            <v>1329082983</v>
          </cell>
          <cell r="J2885">
            <v>1326404583</v>
          </cell>
          <cell r="K2885" t="b">
            <v>0</v>
          </cell>
          <cell r="L2885">
            <v>20</v>
          </cell>
          <cell r="M2885" t="b">
            <v>1</v>
          </cell>
          <cell r="N2885" t="str">
            <v>music/indie rock</v>
          </cell>
          <cell r="O2885">
            <v>115</v>
          </cell>
          <cell r="P2885">
            <v>57.25</v>
          </cell>
        </row>
        <row r="2886">
          <cell r="B2886" t="str">
            <v>HERESTOFIGHTIN Debut full length album "Becoming Native"</v>
          </cell>
          <cell r="C2886" t="str">
            <v>HERESTOFIGHTIN is a folk rock band from Colorado fighting for change in our world through rock and roll. Be the change you want to see.</v>
          </cell>
          <cell r="D2886">
            <v>9072</v>
          </cell>
          <cell r="E2886">
            <v>9228</v>
          </cell>
          <cell r="F2886" t="str">
            <v>successful</v>
          </cell>
          <cell r="G2886" t="str">
            <v>US</v>
          </cell>
          <cell r="H2886" t="str">
            <v>USD</v>
          </cell>
          <cell r="I2886">
            <v>1445363722</v>
          </cell>
          <cell r="J2886">
            <v>1442771722</v>
          </cell>
          <cell r="K2886" t="b">
            <v>0</v>
          </cell>
          <cell r="L2886">
            <v>47</v>
          </cell>
          <cell r="M2886" t="b">
            <v>1</v>
          </cell>
          <cell r="N2886" t="str">
            <v>music/indie rock</v>
          </cell>
          <cell r="O2886">
            <v>102</v>
          </cell>
          <cell r="P2886">
            <v>196.34</v>
          </cell>
        </row>
        <row r="2887">
          <cell r="B2887" t="str">
            <v>the bridge</v>
          </cell>
          <cell r="C2887" t="str">
            <v>My barely anticipated second album of self produced songs is ready to go.  Just need a little help to cover mastering, artwork etc.</v>
          </cell>
          <cell r="D2887">
            <v>451</v>
          </cell>
          <cell r="E2887">
            <v>559</v>
          </cell>
          <cell r="F2887" t="str">
            <v>successful</v>
          </cell>
          <cell r="G2887" t="str">
            <v>US</v>
          </cell>
          <cell r="H2887" t="str">
            <v>USD</v>
          </cell>
          <cell r="I2887">
            <v>1334250165</v>
          </cell>
          <cell r="J2887">
            <v>1331658165</v>
          </cell>
          <cell r="K2887" t="b">
            <v>0</v>
          </cell>
          <cell r="L2887">
            <v>13</v>
          </cell>
          <cell r="M2887" t="b">
            <v>1</v>
          </cell>
          <cell r="N2887" t="str">
            <v>music/indie rock</v>
          </cell>
          <cell r="O2887">
            <v>124</v>
          </cell>
          <cell r="P2887">
            <v>43</v>
          </cell>
        </row>
        <row r="2888">
          <cell r="B2888" t="str">
            <v>Vanessa Lively's New Album 2014</v>
          </cell>
          <cell r="C2888" t="str">
            <v>My new album produced by Paul Curreri is one of the most unique musical projects I have done. Let's finish it before the baby comes!</v>
          </cell>
          <cell r="D2888">
            <v>6350</v>
          </cell>
          <cell r="E2888">
            <v>6506</v>
          </cell>
          <cell r="F2888" t="str">
            <v>successful</v>
          </cell>
          <cell r="G2888" t="str">
            <v>US</v>
          </cell>
          <cell r="H2888" t="str">
            <v>USD</v>
          </cell>
          <cell r="I2888">
            <v>1393966800</v>
          </cell>
          <cell r="J2888">
            <v>1392040806</v>
          </cell>
          <cell r="K2888" t="b">
            <v>0</v>
          </cell>
          <cell r="L2888">
            <v>183</v>
          </cell>
          <cell r="M2888" t="b">
            <v>1</v>
          </cell>
          <cell r="N2888" t="str">
            <v>music/indie rock</v>
          </cell>
          <cell r="O2888">
            <v>102</v>
          </cell>
          <cell r="P2888">
            <v>35.549999999999997</v>
          </cell>
        </row>
        <row r="2889">
          <cell r="B2889" t="str">
            <v>Degenerate Matters EP Funding Campaign</v>
          </cell>
          <cell r="C2889" t="str">
            <v>We are heading into the studio to create the most soulfully orchestrated Indie Pop masterpiece mankind has ever witnessed.</v>
          </cell>
          <cell r="D2889">
            <v>1000</v>
          </cell>
          <cell r="E2889">
            <v>1445</v>
          </cell>
          <cell r="F2889" t="str">
            <v>successful</v>
          </cell>
          <cell r="G2889" t="str">
            <v>US</v>
          </cell>
          <cell r="H2889" t="str">
            <v>USD</v>
          </cell>
          <cell r="I2889">
            <v>1454349600</v>
          </cell>
          <cell r="J2889">
            <v>1451277473</v>
          </cell>
          <cell r="K2889" t="b">
            <v>0</v>
          </cell>
          <cell r="L2889">
            <v>21</v>
          </cell>
          <cell r="M2889" t="b">
            <v>1</v>
          </cell>
          <cell r="N2889" t="str">
            <v>music/indie rock</v>
          </cell>
          <cell r="O2889">
            <v>145</v>
          </cell>
          <cell r="P2889">
            <v>68.81</v>
          </cell>
        </row>
        <row r="2890">
          <cell r="B2890" t="str">
            <v>Ukulele Songs from the Zombie Apocalypse</v>
          </cell>
          <cell r="C2890" t="str">
            <v>Ukulele Songs from the Zombie Apocalypse, a concept album where boy meets girl, boy loses girl to Zombie King, boy gets girl back. Fun!</v>
          </cell>
          <cell r="D2890">
            <v>900</v>
          </cell>
          <cell r="E2890">
            <v>1200</v>
          </cell>
          <cell r="F2890" t="str">
            <v>successful</v>
          </cell>
          <cell r="G2890" t="str">
            <v>US</v>
          </cell>
          <cell r="H2890" t="str">
            <v>USD</v>
          </cell>
          <cell r="I2890">
            <v>1427319366</v>
          </cell>
          <cell r="J2890">
            <v>1424730966</v>
          </cell>
          <cell r="K2890" t="b">
            <v>0</v>
          </cell>
          <cell r="L2890">
            <v>42</v>
          </cell>
          <cell r="M2890" t="b">
            <v>1</v>
          </cell>
          <cell r="N2890" t="str">
            <v>music/indie rock</v>
          </cell>
          <cell r="O2890">
            <v>133</v>
          </cell>
          <cell r="P2890">
            <v>28.57</v>
          </cell>
        </row>
        <row r="2891">
          <cell r="B2891" t="str">
            <v>5 Bucks from 500 Friends</v>
          </cell>
          <cell r="C2891" t="str">
            <v>Angieâ€™s Curse, an Indie Goth/Dark Rock band &amp; local favorite from Ventura, are ready to record a professional CD of all original songs.</v>
          </cell>
          <cell r="D2891">
            <v>2500</v>
          </cell>
          <cell r="E2891">
            <v>2734.11</v>
          </cell>
          <cell r="F2891" t="str">
            <v>successful</v>
          </cell>
          <cell r="G2891" t="str">
            <v>US</v>
          </cell>
          <cell r="H2891" t="str">
            <v>USD</v>
          </cell>
          <cell r="I2891">
            <v>1349517540</v>
          </cell>
          <cell r="J2891">
            <v>1347137731</v>
          </cell>
          <cell r="K2891" t="b">
            <v>0</v>
          </cell>
          <cell r="L2891">
            <v>54</v>
          </cell>
          <cell r="M2891" t="b">
            <v>1</v>
          </cell>
          <cell r="N2891" t="str">
            <v>music/indie rock</v>
          </cell>
          <cell r="O2891">
            <v>109</v>
          </cell>
          <cell r="P2891">
            <v>50.63</v>
          </cell>
        </row>
        <row r="2892">
          <cell r="B2892" t="str">
            <v>The Fine Spirits are making an album!</v>
          </cell>
          <cell r="C2892" t="str">
            <v>The Fine Spirits are making an album, but we need your help!</v>
          </cell>
          <cell r="D2892">
            <v>1500</v>
          </cell>
          <cell r="E2892">
            <v>2052</v>
          </cell>
          <cell r="F2892" t="str">
            <v>successful</v>
          </cell>
          <cell r="G2892" t="str">
            <v>US</v>
          </cell>
          <cell r="H2892" t="str">
            <v>USD</v>
          </cell>
          <cell r="I2892">
            <v>1342243143</v>
          </cell>
          <cell r="J2892">
            <v>1339651143</v>
          </cell>
          <cell r="K2892" t="b">
            <v>0</v>
          </cell>
          <cell r="L2892">
            <v>38</v>
          </cell>
          <cell r="M2892" t="b">
            <v>1</v>
          </cell>
          <cell r="N2892" t="str">
            <v>music/indie rock</v>
          </cell>
          <cell r="O2892">
            <v>137</v>
          </cell>
          <cell r="P2892">
            <v>54</v>
          </cell>
        </row>
        <row r="2893">
          <cell r="B2893" t="str">
            <v>Low Weather // Debut Album</v>
          </cell>
          <cell r="C2893" t="str">
            <v>Low Weather's debut album is halfway finished.  With your help and your help alone we can record the rest!</v>
          </cell>
          <cell r="D2893">
            <v>2000</v>
          </cell>
          <cell r="E2893">
            <v>2311</v>
          </cell>
          <cell r="F2893" t="str">
            <v>successful</v>
          </cell>
          <cell r="G2893" t="str">
            <v>US</v>
          </cell>
          <cell r="H2893" t="str">
            <v>USD</v>
          </cell>
          <cell r="I2893">
            <v>1386828507</v>
          </cell>
          <cell r="J2893">
            <v>1384236507</v>
          </cell>
          <cell r="K2893" t="b">
            <v>0</v>
          </cell>
          <cell r="L2893">
            <v>64</v>
          </cell>
          <cell r="M2893" t="b">
            <v>1</v>
          </cell>
          <cell r="N2893" t="str">
            <v>music/indie rock</v>
          </cell>
          <cell r="O2893">
            <v>116</v>
          </cell>
          <cell r="P2893">
            <v>36.11</v>
          </cell>
        </row>
        <row r="2894">
          <cell r="B2894" t="str">
            <v>Help Lions&amp;Creators print their album!</v>
          </cell>
          <cell r="C2894" t="str">
            <v>We just finished recording our first album! All we need is a little extra help to be able to get it printed!</v>
          </cell>
          <cell r="D2894">
            <v>125</v>
          </cell>
          <cell r="E2894">
            <v>301</v>
          </cell>
          <cell r="F2894" t="str">
            <v>successful</v>
          </cell>
          <cell r="G2894" t="str">
            <v>US</v>
          </cell>
          <cell r="H2894" t="str">
            <v>USD</v>
          </cell>
          <cell r="I2894">
            <v>1317099540</v>
          </cell>
          <cell r="J2894">
            <v>1313612532</v>
          </cell>
          <cell r="K2894" t="b">
            <v>0</v>
          </cell>
          <cell r="L2894">
            <v>13</v>
          </cell>
          <cell r="M2894" t="b">
            <v>1</v>
          </cell>
          <cell r="N2894" t="str">
            <v>music/indie rock</v>
          </cell>
          <cell r="O2894">
            <v>241</v>
          </cell>
          <cell r="P2894">
            <v>23.15</v>
          </cell>
        </row>
        <row r="2895">
          <cell r="B2895" t="str">
            <v>The 'Songs from the Bookmark' Sessions</v>
          </cell>
          <cell r="C2895" t="str">
            <v>We are recording a cd of Songs- About life and love
from the perspective a conscious country girl
living in the city.</v>
          </cell>
          <cell r="D2895">
            <v>3000</v>
          </cell>
          <cell r="E2895">
            <v>3432</v>
          </cell>
          <cell r="F2895" t="str">
            <v>successful</v>
          </cell>
          <cell r="G2895" t="str">
            <v>US</v>
          </cell>
          <cell r="H2895" t="str">
            <v>USD</v>
          </cell>
          <cell r="I2895">
            <v>1389814380</v>
          </cell>
          <cell r="J2895">
            <v>1387390555</v>
          </cell>
          <cell r="K2895" t="b">
            <v>0</v>
          </cell>
          <cell r="L2895">
            <v>33</v>
          </cell>
          <cell r="M2895" t="b">
            <v>1</v>
          </cell>
          <cell r="N2895" t="str">
            <v>music/indie rock</v>
          </cell>
          <cell r="O2895">
            <v>114</v>
          </cell>
          <cell r="P2895">
            <v>104</v>
          </cell>
        </row>
        <row r="2896">
          <cell r="B2896" t="str">
            <v>The Freakniks Debut Album: Infinite Love</v>
          </cell>
          <cell r="C2896" t="str">
            <v>The Freakniks are making their psychedelic freak-folk debut studio album and they need your help.</v>
          </cell>
          <cell r="D2896">
            <v>1500</v>
          </cell>
          <cell r="E2896">
            <v>1655</v>
          </cell>
          <cell r="F2896" t="str">
            <v>successful</v>
          </cell>
          <cell r="G2896" t="str">
            <v>US</v>
          </cell>
          <cell r="H2896" t="str">
            <v>USD</v>
          </cell>
          <cell r="I2896">
            <v>1381449600</v>
          </cell>
          <cell r="J2896">
            <v>1379540288</v>
          </cell>
          <cell r="K2896" t="b">
            <v>0</v>
          </cell>
          <cell r="L2896">
            <v>52</v>
          </cell>
          <cell r="M2896" t="b">
            <v>1</v>
          </cell>
          <cell r="N2896" t="str">
            <v>music/indie rock</v>
          </cell>
          <cell r="O2896">
            <v>110</v>
          </cell>
          <cell r="P2896">
            <v>31.83</v>
          </cell>
        </row>
        <row r="2897">
          <cell r="B2897" t="str">
            <v>Invisible Allies - Hyperdimensional Animals</v>
          </cell>
          <cell r="C2897" t="str">
            <v xml:space="preserve">Invisible Allies is a collaboration between well known West Coast downtempo aficionado Bluetech and Philadelphia electronic mastermind KiloWatts.  </v>
          </cell>
          <cell r="D2897">
            <v>1500</v>
          </cell>
          <cell r="E2897">
            <v>2930.69</v>
          </cell>
          <cell r="F2897" t="str">
            <v>successful</v>
          </cell>
          <cell r="G2897" t="str">
            <v>US</v>
          </cell>
          <cell r="H2897" t="str">
            <v>USD</v>
          </cell>
          <cell r="I2897">
            <v>1288657560</v>
          </cell>
          <cell r="J2897">
            <v>1286319256</v>
          </cell>
          <cell r="K2897" t="b">
            <v>0</v>
          </cell>
          <cell r="L2897">
            <v>107</v>
          </cell>
          <cell r="M2897" t="b">
            <v>1</v>
          </cell>
          <cell r="N2897" t="str">
            <v>music/indie rock</v>
          </cell>
          <cell r="O2897">
            <v>195</v>
          </cell>
          <cell r="P2897">
            <v>27.39</v>
          </cell>
        </row>
        <row r="2898">
          <cell r="B2898" t="str">
            <v>GBS Detroit Presents Hampshire</v>
          </cell>
          <cell r="C2898" t="str">
            <v>Hampshire is headed to GBS Detroit.</v>
          </cell>
          <cell r="D2898">
            <v>600</v>
          </cell>
          <cell r="E2898">
            <v>620</v>
          </cell>
          <cell r="F2898" t="str">
            <v>successful</v>
          </cell>
          <cell r="G2898" t="str">
            <v>US</v>
          </cell>
          <cell r="H2898" t="str">
            <v>USD</v>
          </cell>
          <cell r="I2898">
            <v>1331182740</v>
          </cell>
          <cell r="J2898">
            <v>1329856839</v>
          </cell>
          <cell r="K2898" t="b">
            <v>0</v>
          </cell>
          <cell r="L2898">
            <v>11</v>
          </cell>
          <cell r="M2898" t="b">
            <v>1</v>
          </cell>
          <cell r="N2898" t="str">
            <v>music/indie rock</v>
          </cell>
          <cell r="O2898">
            <v>103</v>
          </cell>
          <cell r="P2898">
            <v>56.36</v>
          </cell>
        </row>
        <row r="2899">
          <cell r="B2899" t="str">
            <v>Jollyheads Circus Debut Album "The Kaleidoscope Dawn"</v>
          </cell>
          <cell r="C2899" t="str">
            <v>Help us master and release our debut album "The Kaleidoscope Dawn"</v>
          </cell>
          <cell r="D2899">
            <v>2550</v>
          </cell>
          <cell r="E2899">
            <v>2630</v>
          </cell>
          <cell r="F2899" t="str">
            <v>successful</v>
          </cell>
          <cell r="G2899" t="str">
            <v>US</v>
          </cell>
          <cell r="H2899" t="str">
            <v>USD</v>
          </cell>
          <cell r="I2899">
            <v>1367940794</v>
          </cell>
          <cell r="J2899">
            <v>1365348794</v>
          </cell>
          <cell r="K2899" t="b">
            <v>0</v>
          </cell>
          <cell r="L2899">
            <v>34</v>
          </cell>
          <cell r="M2899" t="b">
            <v>1</v>
          </cell>
          <cell r="N2899" t="str">
            <v>music/indie rock</v>
          </cell>
          <cell r="O2899">
            <v>103</v>
          </cell>
          <cell r="P2899">
            <v>77.349999999999994</v>
          </cell>
        </row>
        <row r="2900">
          <cell r="B2900" t="str">
            <v>Surplus 1980 album funds for release on CD/LP.</v>
          </cell>
          <cell r="C2900" t="str">
            <v>Trying to raise funds to release a full-length album on LP and CD by my post-punk studio project, Surplus 1980.</v>
          </cell>
          <cell r="D2900">
            <v>3200</v>
          </cell>
          <cell r="E2900">
            <v>3210</v>
          </cell>
          <cell r="F2900" t="str">
            <v>successful</v>
          </cell>
          <cell r="G2900" t="str">
            <v>US</v>
          </cell>
          <cell r="H2900" t="str">
            <v>USD</v>
          </cell>
          <cell r="I2900">
            <v>1309825866</v>
          </cell>
          <cell r="J2900">
            <v>1306197066</v>
          </cell>
          <cell r="K2900" t="b">
            <v>0</v>
          </cell>
          <cell r="L2900">
            <v>75</v>
          </cell>
          <cell r="M2900" t="b">
            <v>1</v>
          </cell>
          <cell r="N2900" t="str">
            <v>music/indie rock</v>
          </cell>
          <cell r="O2900">
            <v>100</v>
          </cell>
          <cell r="P2900">
            <v>42.8</v>
          </cell>
        </row>
        <row r="2901">
          <cell r="B2901" t="str">
            <v>Magnetic Flowers Presents: Old, Cold. Losing It.</v>
          </cell>
          <cell r="C2901" t="str">
            <v>We're nearly done recording, but we're out of money! Help us release the record!!!</v>
          </cell>
          <cell r="D2901">
            <v>1000</v>
          </cell>
          <cell r="E2901">
            <v>1270</v>
          </cell>
          <cell r="F2901" t="str">
            <v>successful</v>
          </cell>
          <cell r="G2901" t="str">
            <v>US</v>
          </cell>
          <cell r="H2901" t="str">
            <v>USD</v>
          </cell>
          <cell r="I2901">
            <v>1373203482</v>
          </cell>
          <cell r="J2901">
            <v>1368019482</v>
          </cell>
          <cell r="K2901" t="b">
            <v>0</v>
          </cell>
          <cell r="L2901">
            <v>26</v>
          </cell>
          <cell r="M2901" t="b">
            <v>1</v>
          </cell>
          <cell r="N2901" t="str">
            <v>music/indie rock</v>
          </cell>
          <cell r="O2901">
            <v>127</v>
          </cell>
          <cell r="P2901">
            <v>48.85</v>
          </cell>
        </row>
        <row r="2902">
          <cell r="B2902" t="str">
            <v>New Lions After Dark EP!</v>
          </cell>
          <cell r="C2902" t="str">
            <v>We're an indie rock band from Clearwater, FL headed back into the studio to finish our latest EP.</v>
          </cell>
          <cell r="D2902">
            <v>2000</v>
          </cell>
          <cell r="E2902">
            <v>2412.02</v>
          </cell>
          <cell r="F2902" t="str">
            <v>successful</v>
          </cell>
          <cell r="G2902" t="str">
            <v>US</v>
          </cell>
          <cell r="H2902" t="str">
            <v>USD</v>
          </cell>
          <cell r="I2902">
            <v>1337657400</v>
          </cell>
          <cell r="J2902">
            <v>1336512309</v>
          </cell>
          <cell r="K2902" t="b">
            <v>0</v>
          </cell>
          <cell r="L2902">
            <v>50</v>
          </cell>
          <cell r="M2902" t="b">
            <v>1</v>
          </cell>
          <cell r="N2902" t="str">
            <v>music/indie rock</v>
          </cell>
          <cell r="O2902">
            <v>121</v>
          </cell>
          <cell r="P2902">
            <v>48.24</v>
          </cell>
        </row>
        <row r="2903">
          <cell r="B2903" t="str">
            <v>Lee Malone - Get Us To The Converse Rubber Track Sessions!</v>
          </cell>
          <cell r="C2903" t="str">
            <v>Lee Malone has been chosen by Converse Rubber Tracks! Help get us to the Rubber Tracks recording studio in Brooklyn &amp; cut a 7" EP.</v>
          </cell>
          <cell r="D2903">
            <v>5250</v>
          </cell>
          <cell r="E2903">
            <v>5617</v>
          </cell>
          <cell r="F2903" t="str">
            <v>successful</v>
          </cell>
          <cell r="G2903" t="str">
            <v>US</v>
          </cell>
          <cell r="H2903" t="str">
            <v>USD</v>
          </cell>
          <cell r="I2903">
            <v>1327433173</v>
          </cell>
          <cell r="J2903">
            <v>1325618773</v>
          </cell>
          <cell r="K2903" t="b">
            <v>0</v>
          </cell>
          <cell r="L2903">
            <v>80</v>
          </cell>
          <cell r="M2903" t="b">
            <v>1</v>
          </cell>
          <cell r="N2903" t="str">
            <v>music/indie rock</v>
          </cell>
          <cell r="O2903">
            <v>107</v>
          </cell>
          <cell r="P2903">
            <v>70.209999999999994</v>
          </cell>
        </row>
        <row r="2904">
          <cell r="B2904" t="str">
            <v>Magic Punches are making debut LP with producer John Askew</v>
          </cell>
          <cell r="C2904" t="str">
            <v>After years of preparation and planning, Magic Punches are going to record their debut LP at Type Foundry Studios with John Askew.</v>
          </cell>
          <cell r="D2904">
            <v>6000</v>
          </cell>
          <cell r="E2904">
            <v>10346</v>
          </cell>
          <cell r="F2904" t="str">
            <v>successful</v>
          </cell>
          <cell r="G2904" t="str">
            <v>US</v>
          </cell>
          <cell r="H2904" t="str">
            <v>USD</v>
          </cell>
          <cell r="I2904">
            <v>1411787307</v>
          </cell>
          <cell r="J2904">
            <v>1409195307</v>
          </cell>
          <cell r="K2904" t="b">
            <v>0</v>
          </cell>
          <cell r="L2904">
            <v>110</v>
          </cell>
          <cell r="M2904" t="b">
            <v>1</v>
          </cell>
          <cell r="N2904" t="str">
            <v>music/indie rock</v>
          </cell>
          <cell r="O2904">
            <v>172</v>
          </cell>
          <cell r="P2904">
            <v>94.05</v>
          </cell>
        </row>
        <row r="2905">
          <cell r="B2905" t="str">
            <v>The City Never Sleeps Needs A Tour Vehicle!</v>
          </cell>
          <cell r="C2905" t="str">
            <v>We are a band in need of a vehicle. We just released our new CD and have played almost every venue in town, now it's time to expand.</v>
          </cell>
          <cell r="D2905">
            <v>5000</v>
          </cell>
          <cell r="E2905">
            <v>6181</v>
          </cell>
          <cell r="F2905" t="str">
            <v>successful</v>
          </cell>
          <cell r="G2905" t="str">
            <v>US</v>
          </cell>
          <cell r="H2905" t="str">
            <v>USD</v>
          </cell>
          <cell r="I2905">
            <v>1324789200</v>
          </cell>
          <cell r="J2905">
            <v>1321649321</v>
          </cell>
          <cell r="K2905" t="b">
            <v>0</v>
          </cell>
          <cell r="L2905">
            <v>77</v>
          </cell>
          <cell r="M2905" t="b">
            <v>1</v>
          </cell>
          <cell r="N2905" t="str">
            <v>music/indie rock</v>
          </cell>
          <cell r="O2905">
            <v>124</v>
          </cell>
          <cell r="P2905">
            <v>80.27</v>
          </cell>
        </row>
        <row r="2906">
          <cell r="B2906" t="str">
            <v>the last echo AM/PM Project</v>
          </cell>
          <cell r="C2906" t="str">
            <v>AM/PM is a 20 song dual-disk album that we're trying to record with your help! AM is a pop album and PM is an ambient/intense album!</v>
          </cell>
          <cell r="D2906">
            <v>2500</v>
          </cell>
          <cell r="E2906">
            <v>2710</v>
          </cell>
          <cell r="F2906" t="str">
            <v>successful</v>
          </cell>
          <cell r="G2906" t="str">
            <v>US</v>
          </cell>
          <cell r="H2906" t="str">
            <v>USD</v>
          </cell>
          <cell r="I2906">
            <v>1403326740</v>
          </cell>
          <cell r="J2906">
            <v>1400106171</v>
          </cell>
          <cell r="K2906" t="b">
            <v>0</v>
          </cell>
          <cell r="L2906">
            <v>50</v>
          </cell>
          <cell r="M2906" t="b">
            <v>1</v>
          </cell>
          <cell r="N2906" t="str">
            <v>music/indie rock</v>
          </cell>
          <cell r="O2906">
            <v>108</v>
          </cell>
          <cell r="P2906">
            <v>54.2</v>
          </cell>
        </row>
        <row r="2907">
          <cell r="B2907" t="str">
            <v>Grandkids Record a Full-length Album!</v>
          </cell>
          <cell r="C2907" t="str">
            <v>Hey, we're Grandkids! We have enough songs to record an LP, and we need your help! We're going to make you proud, promise!</v>
          </cell>
          <cell r="D2907">
            <v>7500</v>
          </cell>
          <cell r="E2907">
            <v>8739.01</v>
          </cell>
          <cell r="F2907" t="str">
            <v>successful</v>
          </cell>
          <cell r="G2907" t="str">
            <v>US</v>
          </cell>
          <cell r="H2907" t="str">
            <v>USD</v>
          </cell>
          <cell r="I2907">
            <v>1323151140</v>
          </cell>
          <cell r="J2907">
            <v>1320528070</v>
          </cell>
          <cell r="K2907" t="b">
            <v>0</v>
          </cell>
          <cell r="L2907">
            <v>145</v>
          </cell>
          <cell r="M2907" t="b">
            <v>1</v>
          </cell>
          <cell r="N2907" t="str">
            <v>music/indie rock</v>
          </cell>
          <cell r="O2907">
            <v>117</v>
          </cell>
          <cell r="P2907">
            <v>60.27</v>
          </cell>
        </row>
        <row r="2908">
          <cell r="B2908" t="str">
            <v>GBS Detroit Presents My Pal Val</v>
          </cell>
          <cell r="C2908" t="str">
            <v>My Pal Val is headed to Groovebox Studios in Detroit, Michigan on June 15th to record and film a live GBS Detroit EP.</v>
          </cell>
          <cell r="D2908">
            <v>600</v>
          </cell>
          <cell r="E2908">
            <v>1123.47</v>
          </cell>
          <cell r="F2908" t="str">
            <v>successful</v>
          </cell>
          <cell r="G2908" t="str">
            <v>US</v>
          </cell>
          <cell r="H2908" t="str">
            <v>USD</v>
          </cell>
          <cell r="I2908">
            <v>1339732740</v>
          </cell>
          <cell r="J2908">
            <v>1338346281</v>
          </cell>
          <cell r="K2908" t="b">
            <v>0</v>
          </cell>
          <cell r="L2908">
            <v>29</v>
          </cell>
          <cell r="M2908" t="b">
            <v>1</v>
          </cell>
          <cell r="N2908" t="str">
            <v>music/indie rock</v>
          </cell>
          <cell r="O2908">
            <v>187</v>
          </cell>
          <cell r="P2908">
            <v>38.74</v>
          </cell>
        </row>
        <row r="2909">
          <cell r="B2909" t="str">
            <v>Jon Shirley: Live Worship Album + Short Film</v>
          </cell>
          <cell r="C2909" t="str">
            <v>A live worship album + short film: Telling the story of a worshipping community adapting and thriving in a post-Christian context.</v>
          </cell>
          <cell r="D2909">
            <v>15000</v>
          </cell>
          <cell r="E2909">
            <v>17390</v>
          </cell>
          <cell r="F2909" t="str">
            <v>successful</v>
          </cell>
          <cell r="G2909" t="str">
            <v>US</v>
          </cell>
          <cell r="H2909" t="str">
            <v>USD</v>
          </cell>
          <cell r="I2909">
            <v>1372741200</v>
          </cell>
          <cell r="J2909">
            <v>1370067231</v>
          </cell>
          <cell r="K2909" t="b">
            <v>0</v>
          </cell>
          <cell r="L2909">
            <v>114</v>
          </cell>
          <cell r="M2909" t="b">
            <v>1</v>
          </cell>
          <cell r="N2909" t="str">
            <v>music/indie rock</v>
          </cell>
          <cell r="O2909">
            <v>116</v>
          </cell>
          <cell r="P2909">
            <v>152.54</v>
          </cell>
        </row>
        <row r="2910">
          <cell r="B2910" t="str">
            <v>Help I Am Clay Release Their First CD For FREE</v>
          </cell>
          <cell r="C2910" t="str">
            <v>Partner with the ministry of I Am Clay by helping them fund their new album! This enables them to release it for FREE as a gift to all!</v>
          </cell>
          <cell r="D2910">
            <v>10000</v>
          </cell>
          <cell r="E2910">
            <v>11070</v>
          </cell>
          <cell r="F2910" t="str">
            <v>successful</v>
          </cell>
          <cell r="G2910" t="str">
            <v>US</v>
          </cell>
          <cell r="H2910" t="str">
            <v>USD</v>
          </cell>
          <cell r="I2910">
            <v>1362955108</v>
          </cell>
          <cell r="J2910">
            <v>1360366708</v>
          </cell>
          <cell r="K2910" t="b">
            <v>0</v>
          </cell>
          <cell r="L2910">
            <v>96</v>
          </cell>
          <cell r="M2910" t="b">
            <v>1</v>
          </cell>
          <cell r="N2910" t="str">
            <v>music/indie rock</v>
          </cell>
          <cell r="O2910">
            <v>111</v>
          </cell>
          <cell r="P2910">
            <v>115.31</v>
          </cell>
        </row>
        <row r="2911">
          <cell r="B2911" t="str">
            <v>History Grows: New K. Record</v>
          </cell>
          <cell r="C2911" t="str">
            <v>K. is about *this* close to finishing up our third record, History Grows.  Now we just need to master it and release it!</v>
          </cell>
          <cell r="D2911">
            <v>650</v>
          </cell>
          <cell r="E2911">
            <v>1111</v>
          </cell>
          <cell r="F2911" t="str">
            <v>successful</v>
          </cell>
          <cell r="G2911" t="str">
            <v>US</v>
          </cell>
          <cell r="H2911" t="str">
            <v>USD</v>
          </cell>
          <cell r="I2911">
            <v>1308110340</v>
          </cell>
          <cell r="J2911">
            <v>1304770233</v>
          </cell>
          <cell r="K2911" t="b">
            <v>0</v>
          </cell>
          <cell r="L2911">
            <v>31</v>
          </cell>
          <cell r="M2911" t="b">
            <v>1</v>
          </cell>
          <cell r="N2911" t="str">
            <v>music/indie rock</v>
          </cell>
          <cell r="O2911">
            <v>171</v>
          </cell>
          <cell r="P2911">
            <v>35.840000000000003</v>
          </cell>
        </row>
        <row r="2912">
          <cell r="B2912" t="str">
            <v>Our Vintage Film: Summer Tour Kickstarter</v>
          </cell>
          <cell r="C2912" t="str">
            <v>Embarking on a Summer Tour to spread their message of cherishing your unforgettable memories through nostalgic rock music.</v>
          </cell>
          <cell r="D2912">
            <v>3500</v>
          </cell>
          <cell r="E2912">
            <v>4010</v>
          </cell>
          <cell r="F2912" t="str">
            <v>successful</v>
          </cell>
          <cell r="G2912" t="str">
            <v>US</v>
          </cell>
          <cell r="H2912" t="str">
            <v>USD</v>
          </cell>
          <cell r="I2912">
            <v>1337144340</v>
          </cell>
          <cell r="J2912">
            <v>1333597555</v>
          </cell>
          <cell r="K2912" t="b">
            <v>0</v>
          </cell>
          <cell r="L2912">
            <v>55</v>
          </cell>
          <cell r="M2912" t="b">
            <v>1</v>
          </cell>
          <cell r="N2912" t="str">
            <v>music/indie rock</v>
          </cell>
          <cell r="O2912">
            <v>115</v>
          </cell>
          <cell r="P2912">
            <v>72.91</v>
          </cell>
        </row>
        <row r="2913">
          <cell r="B2913" t="str">
            <v>Nights On First's First CD!</v>
          </cell>
          <cell r="C2913" t="str">
            <v>Local bay area band looking to share our vision with people, looking to create something we are proud of, no more bedroom recordings!</v>
          </cell>
          <cell r="D2913">
            <v>1500</v>
          </cell>
          <cell r="E2913">
            <v>1661</v>
          </cell>
          <cell r="F2913" t="str">
            <v>successful</v>
          </cell>
          <cell r="G2913" t="str">
            <v>US</v>
          </cell>
          <cell r="H2913" t="str">
            <v>USD</v>
          </cell>
          <cell r="I2913">
            <v>1322106796</v>
          </cell>
          <cell r="J2913">
            <v>1316919196</v>
          </cell>
          <cell r="K2913" t="b">
            <v>0</v>
          </cell>
          <cell r="L2913">
            <v>38</v>
          </cell>
          <cell r="M2913" t="b">
            <v>1</v>
          </cell>
          <cell r="N2913" t="str">
            <v>music/indie rock</v>
          </cell>
          <cell r="O2913">
            <v>111</v>
          </cell>
          <cell r="P2913">
            <v>43.71</v>
          </cell>
        </row>
        <row r="2914">
          <cell r="B2914" t="str">
            <v>These Old Streets Album</v>
          </cell>
          <cell r="C2914" t="str">
            <v>Autumn's Song is working on a debut album that brings accustic / singer-songwriter / piano rock to the central Florida music scene.</v>
          </cell>
          <cell r="D2914">
            <v>750</v>
          </cell>
          <cell r="E2914">
            <v>850</v>
          </cell>
          <cell r="F2914" t="str">
            <v>successful</v>
          </cell>
          <cell r="G2914" t="str">
            <v>US</v>
          </cell>
          <cell r="H2914" t="str">
            <v>USD</v>
          </cell>
          <cell r="I2914">
            <v>1338830395</v>
          </cell>
          <cell r="J2914">
            <v>1336238395</v>
          </cell>
          <cell r="K2914" t="b">
            <v>0</v>
          </cell>
          <cell r="L2914">
            <v>25</v>
          </cell>
          <cell r="M2914" t="b">
            <v>1</v>
          </cell>
          <cell r="N2914" t="str">
            <v>music/indie rock</v>
          </cell>
          <cell r="O2914">
            <v>113</v>
          </cell>
          <cell r="P2914">
            <v>34</v>
          </cell>
        </row>
        <row r="2915">
          <cell r="B2915" t="str">
            <v>Project: Ballerina Black UK Tour</v>
          </cell>
          <cell r="C2915" t="str">
            <v>Los Angeles based Ballerina Black are on their way to tour the UK in May. Join our club &amp; help make it happen.</v>
          </cell>
          <cell r="D2915">
            <v>3000</v>
          </cell>
          <cell r="E2915">
            <v>3250</v>
          </cell>
          <cell r="F2915" t="str">
            <v>successful</v>
          </cell>
          <cell r="G2915" t="str">
            <v>US</v>
          </cell>
          <cell r="H2915" t="str">
            <v>USD</v>
          </cell>
          <cell r="I2915">
            <v>1399186740</v>
          </cell>
          <cell r="J2915">
            <v>1396468782</v>
          </cell>
          <cell r="K2915" t="b">
            <v>0</v>
          </cell>
          <cell r="L2915">
            <v>46</v>
          </cell>
          <cell r="M2915" t="b">
            <v>1</v>
          </cell>
          <cell r="N2915" t="str">
            <v>music/indie rock</v>
          </cell>
          <cell r="O2915">
            <v>108</v>
          </cell>
          <cell r="P2915">
            <v>70.650000000000006</v>
          </cell>
        </row>
        <row r="2916">
          <cell r="B2916" t="str">
            <v>Eikon // Dustin Hecocks Records His Debut Album</v>
          </cell>
          <cell r="C2916" t="str">
            <v>Eikon worship leader Dustin Hecocks records his full length debut album this Summer, comprised of powerful music and worshipful lyrics.</v>
          </cell>
          <cell r="D2916">
            <v>6000</v>
          </cell>
          <cell r="E2916">
            <v>7412</v>
          </cell>
          <cell r="F2916" t="str">
            <v>successful</v>
          </cell>
          <cell r="G2916" t="str">
            <v>US</v>
          </cell>
          <cell r="H2916" t="str">
            <v>USD</v>
          </cell>
          <cell r="I2916">
            <v>1342382587</v>
          </cell>
          <cell r="J2916">
            <v>1339790587</v>
          </cell>
          <cell r="K2916" t="b">
            <v>0</v>
          </cell>
          <cell r="L2916">
            <v>83</v>
          </cell>
          <cell r="M2916" t="b">
            <v>1</v>
          </cell>
          <cell r="N2916" t="str">
            <v>music/indie rock</v>
          </cell>
          <cell r="O2916">
            <v>124</v>
          </cell>
          <cell r="P2916">
            <v>89.3</v>
          </cell>
        </row>
        <row r="2917">
          <cell r="B2917" t="str">
            <v>Adam Sullivan - Recording 4 New EPs for 2012!</v>
          </cell>
          <cell r="C2917" t="str">
            <v>I am in the process of completing 4 new EPs to be released in Winter, Spring, Summer, and Fall of 2012.</v>
          </cell>
          <cell r="D2917">
            <v>4000</v>
          </cell>
          <cell r="E2917">
            <v>4028</v>
          </cell>
          <cell r="F2917" t="str">
            <v>successful</v>
          </cell>
          <cell r="G2917" t="str">
            <v>US</v>
          </cell>
          <cell r="H2917" t="str">
            <v>USD</v>
          </cell>
          <cell r="I2917">
            <v>1323838740</v>
          </cell>
          <cell r="J2917">
            <v>1321200332</v>
          </cell>
          <cell r="K2917" t="b">
            <v>0</v>
          </cell>
          <cell r="L2917">
            <v>35</v>
          </cell>
          <cell r="M2917" t="b">
            <v>1</v>
          </cell>
          <cell r="N2917" t="str">
            <v>music/indie rock</v>
          </cell>
          <cell r="O2917">
            <v>101</v>
          </cell>
          <cell r="P2917">
            <v>115.09</v>
          </cell>
        </row>
        <row r="2918">
          <cell r="B2918" t="str">
            <v>Get Joy Shannon's Album "Out of My Dreams and Into My Arms"</v>
          </cell>
          <cell r="C2918" t="str">
            <v>Support Joy Shannon and the Beauty Marks record their 4th studio album "Out of My Dreams and Into My Arms" and create a music video!</v>
          </cell>
          <cell r="D2918">
            <v>1500</v>
          </cell>
          <cell r="E2918">
            <v>1553</v>
          </cell>
          <cell r="F2918" t="str">
            <v>successful</v>
          </cell>
          <cell r="G2918" t="str">
            <v>US</v>
          </cell>
          <cell r="H2918" t="str">
            <v>USD</v>
          </cell>
          <cell r="I2918">
            <v>1315457658</v>
          </cell>
          <cell r="J2918">
            <v>1312865658</v>
          </cell>
          <cell r="K2918" t="b">
            <v>0</v>
          </cell>
          <cell r="L2918">
            <v>25</v>
          </cell>
          <cell r="M2918" t="b">
            <v>1</v>
          </cell>
          <cell r="N2918" t="str">
            <v>music/indie rock</v>
          </cell>
          <cell r="O2918">
            <v>104</v>
          </cell>
          <cell r="P2918">
            <v>62.12</v>
          </cell>
        </row>
        <row r="2919">
          <cell r="B2919" t="str">
            <v>Chris Dorman - Sita worldwide</v>
          </cell>
          <cell r="C2919" t="str">
            <v>Indie Folk musician, Chris Dorman is releasing his second full length album.  Let's release this record worldwide - grassroots style!</v>
          </cell>
          <cell r="D2919">
            <v>3000</v>
          </cell>
          <cell r="E2919">
            <v>3465.32</v>
          </cell>
          <cell r="F2919" t="str">
            <v>successful</v>
          </cell>
          <cell r="G2919" t="str">
            <v>US</v>
          </cell>
          <cell r="H2919" t="str">
            <v>USD</v>
          </cell>
          <cell r="I2919">
            <v>1284177540</v>
          </cell>
          <cell r="J2919">
            <v>1281028152</v>
          </cell>
          <cell r="K2919" t="b">
            <v>0</v>
          </cell>
          <cell r="L2919">
            <v>75</v>
          </cell>
          <cell r="M2919" t="b">
            <v>1</v>
          </cell>
          <cell r="N2919" t="str">
            <v>music/indie rock</v>
          </cell>
          <cell r="O2919">
            <v>116</v>
          </cell>
          <cell r="P2919">
            <v>46.2</v>
          </cell>
        </row>
        <row r="2920">
          <cell r="B2920" t="str">
            <v>Little Moses EP</v>
          </cell>
          <cell r="C2920" t="str">
            <v>Little Moses is trying to record their first EP, and we can't do it without your help!</v>
          </cell>
          <cell r="D2920">
            <v>2500</v>
          </cell>
          <cell r="E2920">
            <v>3010.01</v>
          </cell>
          <cell r="F2920" t="str">
            <v>successful</v>
          </cell>
          <cell r="G2920" t="str">
            <v>US</v>
          </cell>
          <cell r="H2920" t="str">
            <v>USD</v>
          </cell>
          <cell r="I2920">
            <v>1375408194</v>
          </cell>
          <cell r="J2920">
            <v>1372384194</v>
          </cell>
          <cell r="K2920" t="b">
            <v>0</v>
          </cell>
          <cell r="L2920">
            <v>62</v>
          </cell>
          <cell r="M2920" t="b">
            <v>1</v>
          </cell>
          <cell r="N2920" t="str">
            <v>music/indie rock</v>
          </cell>
          <cell r="O2920">
            <v>120</v>
          </cell>
          <cell r="P2920">
            <v>48.55</v>
          </cell>
        </row>
        <row r="2921">
          <cell r="B2921" t="str">
            <v>Insect Surfers 2013 Release !</v>
          </cell>
          <cell r="C2921" t="str">
            <v>Insect Surfers, Planet Earth's Longest-Running Modern Surf Band, come twanging back into 2013 with a new surfadelic musical release!</v>
          </cell>
          <cell r="D2921">
            <v>8000</v>
          </cell>
          <cell r="E2921">
            <v>9203.23</v>
          </cell>
          <cell r="F2921" t="str">
            <v>successful</v>
          </cell>
          <cell r="G2921" t="str">
            <v>US</v>
          </cell>
          <cell r="H2921" t="str">
            <v>USD</v>
          </cell>
          <cell r="I2921">
            <v>1361696955</v>
          </cell>
          <cell r="J2921">
            <v>1359104955</v>
          </cell>
          <cell r="K2921" t="b">
            <v>0</v>
          </cell>
          <cell r="L2921">
            <v>160</v>
          </cell>
          <cell r="M2921" t="b">
            <v>1</v>
          </cell>
          <cell r="N2921" t="str">
            <v>music/indie rock</v>
          </cell>
          <cell r="O2921">
            <v>115</v>
          </cell>
          <cell r="P2921">
            <v>57.52</v>
          </cell>
        </row>
        <row r="2922">
          <cell r="B2922" t="str">
            <v>Tiffany Alvord's First Album of Original Songs</v>
          </cell>
          <cell r="C2922" t="str">
            <v>I'm an 18-year old singer/songwriter from California. I'd love your support to get my album of original songs professionally recorded.</v>
          </cell>
          <cell r="D2922">
            <v>18000</v>
          </cell>
          <cell r="E2922">
            <v>21684.2</v>
          </cell>
          <cell r="F2922" t="str">
            <v>successful</v>
          </cell>
          <cell r="G2922" t="str">
            <v>US</v>
          </cell>
          <cell r="H2922" t="str">
            <v>USD</v>
          </cell>
          <cell r="I2922">
            <v>1299009600</v>
          </cell>
          <cell r="J2922">
            <v>1294818278</v>
          </cell>
          <cell r="K2922" t="b">
            <v>0</v>
          </cell>
          <cell r="L2922">
            <v>246</v>
          </cell>
          <cell r="M2922" t="b">
            <v>1</v>
          </cell>
          <cell r="N2922" t="str">
            <v>music/indie rock</v>
          </cell>
          <cell r="O2922">
            <v>120</v>
          </cell>
          <cell r="P2922">
            <v>88.15</v>
          </cell>
        </row>
        <row r="2923">
          <cell r="B2923" t="str">
            <v>Amy Lingamfelter's making of "Open Safe Love".</v>
          </cell>
          <cell r="C2923" t="str">
            <v>Amy Lingamfelter is making an album all about love and she's looking for backers. See see how you can share in the journey!</v>
          </cell>
          <cell r="D2923">
            <v>6000</v>
          </cell>
          <cell r="E2923">
            <v>6077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1318006732</v>
          </cell>
          <cell r="J2923">
            <v>1312822732</v>
          </cell>
          <cell r="K2923" t="b">
            <v>0</v>
          </cell>
          <cell r="L2923">
            <v>55</v>
          </cell>
          <cell r="M2923" t="b">
            <v>1</v>
          </cell>
          <cell r="N2923" t="str">
            <v>music/indie rock</v>
          </cell>
          <cell r="O2923">
            <v>101</v>
          </cell>
          <cell r="P2923">
            <v>110.49</v>
          </cell>
        </row>
        <row r="2924">
          <cell r="B2924" t="str">
            <v>Lift The Decade Debut Full-Length Record</v>
          </cell>
          <cell r="C2924" t="str">
            <v>Help Lift The Decade record their debut full length album with with Ace Enders! (The Early November, I Can Make A Mess)</v>
          </cell>
          <cell r="D2924">
            <v>1500</v>
          </cell>
          <cell r="E2924">
            <v>1537</v>
          </cell>
          <cell r="F2924" t="str">
            <v>successful</v>
          </cell>
          <cell r="G2924" t="str">
            <v>US</v>
          </cell>
          <cell r="H2924" t="str">
            <v>USD</v>
          </cell>
          <cell r="I2924">
            <v>1356211832</v>
          </cell>
          <cell r="J2924">
            <v>1351024232</v>
          </cell>
          <cell r="K2924" t="b">
            <v>0</v>
          </cell>
          <cell r="L2924">
            <v>23</v>
          </cell>
          <cell r="M2924" t="b">
            <v>1</v>
          </cell>
          <cell r="N2924" t="str">
            <v>music/indie rock</v>
          </cell>
          <cell r="O2924">
            <v>102</v>
          </cell>
          <cell r="P2924">
            <v>66.83</v>
          </cell>
        </row>
        <row r="2925">
          <cell r="B2925" t="str">
            <v>Seashell Radio: Slick Machine album and US tour!</v>
          </cell>
          <cell r="C2925" t="str">
            <v>We've got a new record, Slick Machine.
We want to release it and tour the US to support it, but we need your help to make it happen.</v>
          </cell>
          <cell r="D2925">
            <v>3500</v>
          </cell>
          <cell r="E2925">
            <v>4219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1330916400</v>
          </cell>
          <cell r="J2925">
            <v>1327969730</v>
          </cell>
          <cell r="K2925" t="b">
            <v>0</v>
          </cell>
          <cell r="L2925">
            <v>72</v>
          </cell>
          <cell r="M2925" t="b">
            <v>1</v>
          </cell>
          <cell r="N2925" t="str">
            <v>music/indie rock</v>
          </cell>
          <cell r="O2925">
            <v>121</v>
          </cell>
          <cell r="P2925">
            <v>58.6</v>
          </cell>
        </row>
        <row r="2926">
          <cell r="B2926" t="str">
            <v>" Prodigal Daughter" Recording Project</v>
          </cell>
          <cell r="C2926" t="str">
            <v>This CD celebrates a journey beginning with the death of a father and culminating with the joyous victory expressed in music!</v>
          </cell>
          <cell r="D2926">
            <v>2500</v>
          </cell>
          <cell r="E2926">
            <v>2500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1317576973</v>
          </cell>
          <cell r="J2926">
            <v>1312392973</v>
          </cell>
          <cell r="K2926" t="b">
            <v>0</v>
          </cell>
          <cell r="L2926">
            <v>22</v>
          </cell>
          <cell r="M2926" t="b">
            <v>1</v>
          </cell>
          <cell r="N2926" t="str">
            <v>music/indie rock</v>
          </cell>
          <cell r="O2926">
            <v>100</v>
          </cell>
          <cell r="P2926">
            <v>113.64</v>
          </cell>
        </row>
        <row r="2927">
          <cell r="B2927" t="str">
            <v>GBS Detroit Presents Shone Nuisance</v>
          </cell>
          <cell r="C2927" t="str">
            <v>Shone Nuisance is heading to GBS Detroit on Friday, October 26th to record and film their GBS Detroit EP and video.</v>
          </cell>
          <cell r="D2927">
            <v>600</v>
          </cell>
          <cell r="E2927">
            <v>610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1351223940</v>
          </cell>
          <cell r="J2927">
            <v>1349892735</v>
          </cell>
          <cell r="K2927" t="b">
            <v>0</v>
          </cell>
          <cell r="L2927">
            <v>14</v>
          </cell>
          <cell r="M2927" t="b">
            <v>1</v>
          </cell>
          <cell r="N2927" t="str">
            <v>music/indie rock</v>
          </cell>
          <cell r="O2927">
            <v>102</v>
          </cell>
          <cell r="P2927">
            <v>43.57</v>
          </cell>
        </row>
        <row r="2928">
          <cell r="B2928" t="str">
            <v>Caverns of Sonora</v>
          </cell>
          <cell r="C2928" t="str">
            <v>Engine is ready to record our sophomore release. The songs are written, the musicians are ready. Help us bring this into existence!</v>
          </cell>
          <cell r="D2928">
            <v>3000</v>
          </cell>
          <cell r="E2928">
            <v>3000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1322751735</v>
          </cell>
          <cell r="J2928">
            <v>1317564135</v>
          </cell>
          <cell r="K2928" t="b">
            <v>0</v>
          </cell>
          <cell r="L2928">
            <v>38</v>
          </cell>
          <cell r="M2928" t="b">
            <v>1</v>
          </cell>
          <cell r="N2928" t="str">
            <v>music/indie rock</v>
          </cell>
          <cell r="O2928">
            <v>100</v>
          </cell>
          <cell r="P2928">
            <v>78.95</v>
          </cell>
        </row>
        <row r="2929">
          <cell r="B2929" t="str">
            <v>The Christopher Battles EP</v>
          </cell>
          <cell r="C2929" t="str">
            <v>The Christopher Battles EP Project will fund professional recording, publicity, and release for this original singer-songwriter.</v>
          </cell>
          <cell r="D2929">
            <v>6000</v>
          </cell>
          <cell r="E2929">
            <v>6020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1331174635</v>
          </cell>
          <cell r="J2929">
            <v>1328582635</v>
          </cell>
          <cell r="K2929" t="b">
            <v>0</v>
          </cell>
          <cell r="L2929">
            <v>32</v>
          </cell>
          <cell r="M2929" t="b">
            <v>1</v>
          </cell>
          <cell r="N2929" t="str">
            <v>music/indie rock</v>
          </cell>
          <cell r="O2929">
            <v>100</v>
          </cell>
          <cell r="P2929">
            <v>188.13</v>
          </cell>
        </row>
        <row r="2930">
          <cell r="B2930" t="str">
            <v>Roosevelt Died.</v>
          </cell>
          <cell r="C2930" t="str">
            <v>Our tour van died, we need help!</v>
          </cell>
          <cell r="D2930">
            <v>3000</v>
          </cell>
          <cell r="E2930">
            <v>3971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1435808400</v>
          </cell>
          <cell r="J2930">
            <v>1434650084</v>
          </cell>
          <cell r="K2930" t="b">
            <v>0</v>
          </cell>
          <cell r="L2930">
            <v>63</v>
          </cell>
          <cell r="M2930" t="b">
            <v>1</v>
          </cell>
          <cell r="N2930" t="str">
            <v>music/indie rock</v>
          </cell>
          <cell r="O2930">
            <v>132</v>
          </cell>
          <cell r="P2930">
            <v>63.03</v>
          </cell>
        </row>
        <row r="2931">
          <cell r="B2931" t="str">
            <v>GBS Detroit Presents The Skylit Letter</v>
          </cell>
          <cell r="C2931" t="str">
            <v>The Skylit Letter is heading to Groovebox Studios in Detroit on Friday, June 29th to record and film a live GBS Detroit video and EP.</v>
          </cell>
          <cell r="D2931">
            <v>600</v>
          </cell>
          <cell r="E2931">
            <v>820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1341028740</v>
          </cell>
          <cell r="J2931">
            <v>1339704141</v>
          </cell>
          <cell r="K2931" t="b">
            <v>0</v>
          </cell>
          <cell r="L2931">
            <v>27</v>
          </cell>
          <cell r="M2931" t="b">
            <v>1</v>
          </cell>
          <cell r="N2931" t="str">
            <v>music/indie rock</v>
          </cell>
          <cell r="O2931">
            <v>137</v>
          </cell>
          <cell r="P2931">
            <v>30.37</v>
          </cell>
        </row>
        <row r="2932">
          <cell r="B2932" t="str">
            <v>The World War I's "The Bite And The Boogie"</v>
          </cell>
          <cell r="C2932" t="str">
            <v>Hey everyone, we are back with our first full length release, "The Bite And The Boogie" and we need your help to get it printed!</v>
          </cell>
          <cell r="D2932">
            <v>2000</v>
          </cell>
          <cell r="E2932">
            <v>2265</v>
          </cell>
          <cell r="F2932" t="str">
            <v>successful</v>
          </cell>
          <cell r="G2932" t="str">
            <v>US</v>
          </cell>
          <cell r="H2932" t="str">
            <v>USD</v>
          </cell>
          <cell r="I2932">
            <v>1329104114</v>
          </cell>
          <cell r="J2932">
            <v>1323920114</v>
          </cell>
          <cell r="K2932" t="b">
            <v>0</v>
          </cell>
          <cell r="L2932">
            <v>44</v>
          </cell>
          <cell r="M2932" t="b">
            <v>1</v>
          </cell>
          <cell r="N2932" t="str">
            <v>music/indie rock</v>
          </cell>
          <cell r="O2932">
            <v>113</v>
          </cell>
          <cell r="P2932">
            <v>51.48</v>
          </cell>
        </row>
        <row r="2933">
          <cell r="B2933" t="str">
            <v>The Guru releases "Native Sun"</v>
          </cell>
          <cell r="C2933" t="str">
            <v>The Guru is basement parties, lake swimming, a smile shared between reunited friends, and the doe-eyed innocence of youth.</v>
          </cell>
          <cell r="D2933">
            <v>1000</v>
          </cell>
          <cell r="E2933">
            <v>1360</v>
          </cell>
          <cell r="F2933" t="str">
            <v>successful</v>
          </cell>
          <cell r="G2933" t="str">
            <v>US</v>
          </cell>
          <cell r="H2933" t="str">
            <v>USD</v>
          </cell>
          <cell r="I2933">
            <v>1304628648</v>
          </cell>
          <cell r="J2933">
            <v>1302036648</v>
          </cell>
          <cell r="K2933" t="b">
            <v>0</v>
          </cell>
          <cell r="L2933">
            <v>38</v>
          </cell>
          <cell r="M2933" t="b">
            <v>1</v>
          </cell>
          <cell r="N2933" t="str">
            <v>music/indie rock</v>
          </cell>
          <cell r="O2933">
            <v>136</v>
          </cell>
          <cell r="P2933">
            <v>35.79</v>
          </cell>
        </row>
        <row r="2934">
          <cell r="B2934" t="str">
            <v>Matthew Moon's New Album</v>
          </cell>
          <cell r="C2934" t="str">
            <v>Indie rocker, Matthew Moon, has something to share with you...</v>
          </cell>
          <cell r="D2934">
            <v>7777</v>
          </cell>
          <cell r="E2934">
            <v>11364</v>
          </cell>
          <cell r="F2934" t="str">
            <v>successful</v>
          </cell>
          <cell r="G2934" t="str">
            <v>US</v>
          </cell>
          <cell r="H2934" t="str">
            <v>USD</v>
          </cell>
          <cell r="I2934">
            <v>1352488027</v>
          </cell>
          <cell r="J2934">
            <v>1349892427</v>
          </cell>
          <cell r="K2934" t="b">
            <v>0</v>
          </cell>
          <cell r="L2934">
            <v>115</v>
          </cell>
          <cell r="M2934" t="b">
            <v>1</v>
          </cell>
          <cell r="N2934" t="str">
            <v>music/indie rock</v>
          </cell>
          <cell r="O2934">
            <v>146</v>
          </cell>
          <cell r="P2934">
            <v>98.82</v>
          </cell>
        </row>
        <row r="2935">
          <cell r="B2935" t="str">
            <v>In the Raw: the ink &amp; the Echo's debut album</v>
          </cell>
          <cell r="C2935" t="str">
            <v>In the Raw is Seattle's the Ink &amp; the Echo's debut album.  It is honest, compelling, and speaks of raw human emotion.</v>
          </cell>
          <cell r="D2935">
            <v>800</v>
          </cell>
          <cell r="E2935">
            <v>1036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1369958400</v>
          </cell>
          <cell r="J2935">
            <v>1367286434</v>
          </cell>
          <cell r="K2935" t="b">
            <v>0</v>
          </cell>
          <cell r="L2935">
            <v>37</v>
          </cell>
          <cell r="M2935" t="b">
            <v>1</v>
          </cell>
          <cell r="N2935" t="str">
            <v>music/indie rock</v>
          </cell>
          <cell r="O2935">
            <v>130</v>
          </cell>
          <cell r="P2935">
            <v>28</v>
          </cell>
        </row>
        <row r="2936">
          <cell r="B2936" t="str">
            <v>Layla The Wolf Debut E.P. "Sugar"</v>
          </cell>
          <cell r="C2936" t="str">
            <v>Help Layla the Wolf fund the printing and releasing of our first E.P. Release called "Sugar".</v>
          </cell>
          <cell r="D2936">
            <v>2000</v>
          </cell>
          <cell r="E2936">
            <v>5080</v>
          </cell>
          <cell r="F2936" t="str">
            <v>successful</v>
          </cell>
          <cell r="G2936" t="str">
            <v>US</v>
          </cell>
          <cell r="H2936" t="str">
            <v>USD</v>
          </cell>
          <cell r="I2936">
            <v>1416542400</v>
          </cell>
          <cell r="J2936">
            <v>1415472953</v>
          </cell>
          <cell r="K2936" t="b">
            <v>0</v>
          </cell>
          <cell r="L2936">
            <v>99</v>
          </cell>
          <cell r="M2936" t="b">
            <v>1</v>
          </cell>
          <cell r="N2936" t="str">
            <v>music/indie rock</v>
          </cell>
          <cell r="O2936">
            <v>254</v>
          </cell>
          <cell r="P2936">
            <v>51.31</v>
          </cell>
        </row>
        <row r="2937">
          <cell r="B2937" t="str">
            <v>Aaron Long-New Full Length Album "Sounds of Awakening"</v>
          </cell>
          <cell r="C2937" t="str">
            <v>We're recording a new full length album! So stoked for this project. We've been preparing for it for over a year. It's our best yet!</v>
          </cell>
          <cell r="D2937">
            <v>2200</v>
          </cell>
          <cell r="E2937">
            <v>2355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1359176974</v>
          </cell>
          <cell r="J2937">
            <v>1356584974</v>
          </cell>
          <cell r="K2937" t="b">
            <v>0</v>
          </cell>
          <cell r="L2937">
            <v>44</v>
          </cell>
          <cell r="M2937" t="b">
            <v>1</v>
          </cell>
          <cell r="N2937" t="str">
            <v>music/indie rock</v>
          </cell>
          <cell r="O2937">
            <v>107</v>
          </cell>
          <cell r="P2937">
            <v>53.52</v>
          </cell>
        </row>
        <row r="2938">
          <cell r="B2938" t="str">
            <v>ACKER Studio Album and Vinyl Pressing</v>
          </cell>
          <cell r="C2938" t="str">
            <v>ACKER, an instrumental noise-rock band from Central Illinois, is raising funds to record a new album and release it on vinyl.</v>
          </cell>
          <cell r="D2938">
            <v>2000</v>
          </cell>
          <cell r="E2938">
            <v>2154.66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1415815393</v>
          </cell>
          <cell r="J2938">
            <v>1413997393</v>
          </cell>
          <cell r="K2938" t="b">
            <v>0</v>
          </cell>
          <cell r="L2938">
            <v>58</v>
          </cell>
          <cell r="M2938" t="b">
            <v>1</v>
          </cell>
          <cell r="N2938" t="str">
            <v>music/indie rock</v>
          </cell>
          <cell r="O2938">
            <v>108</v>
          </cell>
          <cell r="P2938">
            <v>37.15</v>
          </cell>
        </row>
        <row r="2939">
          <cell r="B2939" t="str">
            <v>THE SADDEST LANDSCAPE: Deluxe Vinyl Reissues</v>
          </cell>
          <cell r="C2939" t="str">
            <v>A project to raise the funds for our early discography, pressed on vinyl the way we always envisioned it + help w/ future band plans.</v>
          </cell>
          <cell r="D2939">
            <v>16000</v>
          </cell>
          <cell r="E2939">
            <v>17170</v>
          </cell>
          <cell r="F2939" t="str">
            <v>successful</v>
          </cell>
          <cell r="G2939" t="str">
            <v>US</v>
          </cell>
          <cell r="H2939" t="str">
            <v>USD</v>
          </cell>
          <cell r="I2939">
            <v>1347249300</v>
          </cell>
          <cell r="J2939">
            <v>1344917580</v>
          </cell>
          <cell r="K2939" t="b">
            <v>0</v>
          </cell>
          <cell r="L2939">
            <v>191</v>
          </cell>
          <cell r="M2939" t="b">
            <v>1</v>
          </cell>
          <cell r="N2939" t="str">
            <v>music/indie rock</v>
          </cell>
          <cell r="O2939">
            <v>107</v>
          </cell>
          <cell r="P2939">
            <v>89.9</v>
          </cell>
        </row>
        <row r="2940">
          <cell r="B2940" t="str">
            <v>Skyline Sounds - First Studio Album (and Merch!)</v>
          </cell>
          <cell r="C2940" t="str">
            <v>We are ready to make our first full-length album, and with your help, we can make it happen!</v>
          </cell>
          <cell r="D2940">
            <v>4000</v>
          </cell>
          <cell r="E2940">
            <v>4261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1436115617</v>
          </cell>
          <cell r="J2940">
            <v>1433523617</v>
          </cell>
          <cell r="K2940" t="b">
            <v>0</v>
          </cell>
          <cell r="L2940">
            <v>40</v>
          </cell>
          <cell r="M2940" t="b">
            <v>1</v>
          </cell>
          <cell r="N2940" t="str">
            <v>music/indie rock</v>
          </cell>
          <cell r="O2940">
            <v>107</v>
          </cell>
          <cell r="P2940">
            <v>106.53</v>
          </cell>
        </row>
        <row r="2941">
          <cell r="B2941" t="str">
            <v>"Vision" - New Album - Brent Brown</v>
          </cell>
          <cell r="C2941" t="str">
            <v>Brent Brown's breakout new album! Requires help from the record label... You!</v>
          </cell>
          <cell r="D2941">
            <v>2000</v>
          </cell>
          <cell r="E2941">
            <v>2007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1401253140</v>
          </cell>
          <cell r="J2941">
            <v>1398873969</v>
          </cell>
          <cell r="K2941" t="b">
            <v>0</v>
          </cell>
          <cell r="L2941">
            <v>38</v>
          </cell>
          <cell r="M2941" t="b">
            <v>1</v>
          </cell>
          <cell r="N2941" t="str">
            <v>music/indie rock</v>
          </cell>
          <cell r="O2941">
            <v>100</v>
          </cell>
          <cell r="P2941">
            <v>52.82</v>
          </cell>
        </row>
        <row r="2942">
          <cell r="B2942" t="str">
            <v>Join us in releasing "Evening Lights" FREE online!</v>
          </cell>
          <cell r="C2942" t="str">
            <v>We are a small community of people in Boston intending to make every moment a time to find love and give love.  We need your help!</v>
          </cell>
          <cell r="D2942">
            <v>2000</v>
          </cell>
          <cell r="E2942">
            <v>2130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1313370000</v>
          </cell>
          <cell r="J2942">
            <v>1307594625</v>
          </cell>
          <cell r="K2942" t="b">
            <v>0</v>
          </cell>
          <cell r="L2942">
            <v>39</v>
          </cell>
          <cell r="M2942" t="b">
            <v>1</v>
          </cell>
          <cell r="N2942" t="str">
            <v>music/indie rock</v>
          </cell>
          <cell r="O2942">
            <v>107</v>
          </cell>
          <cell r="P2942">
            <v>54.62</v>
          </cell>
        </row>
        <row r="2943">
          <cell r="B2943" t="str">
            <v>BBB Kickstarter Two</v>
          </cell>
          <cell r="C2943" t="str">
            <v>BBB is going back into the studio to record and release "Felix From Canada" by popular demand.  We need your help!</v>
          </cell>
          <cell r="D2943">
            <v>300</v>
          </cell>
          <cell r="E2943">
            <v>300</v>
          </cell>
          <cell r="F2943" t="str">
            <v>successful</v>
          </cell>
          <cell r="G2943" t="str">
            <v>US</v>
          </cell>
          <cell r="H2943" t="str">
            <v>USD</v>
          </cell>
          <cell r="I2943">
            <v>1366064193</v>
          </cell>
          <cell r="J2943">
            <v>1364854593</v>
          </cell>
          <cell r="K2943" t="b">
            <v>0</v>
          </cell>
          <cell r="L2943">
            <v>11</v>
          </cell>
          <cell r="M2943" t="b">
            <v>1</v>
          </cell>
          <cell r="N2943" t="str">
            <v>music/indie rock</v>
          </cell>
          <cell r="O2943">
            <v>100</v>
          </cell>
          <cell r="P2943">
            <v>27.27</v>
          </cell>
        </row>
        <row r="2944">
          <cell r="B2944" t="str">
            <v>Summer Underground // Honeycomb LP</v>
          </cell>
          <cell r="C2944" t="str">
            <v>Help us fund our second full-length album Honeycomb!</v>
          </cell>
          <cell r="D2944">
            <v>7000</v>
          </cell>
          <cell r="E2944">
            <v>7340</v>
          </cell>
          <cell r="F2944" t="str">
            <v>successful</v>
          </cell>
          <cell r="G2944" t="str">
            <v>US</v>
          </cell>
          <cell r="H2944" t="str">
            <v>USD</v>
          </cell>
          <cell r="I2944">
            <v>1411505176</v>
          </cell>
          <cell r="J2944">
            <v>1408481176</v>
          </cell>
          <cell r="K2944" t="b">
            <v>0</v>
          </cell>
          <cell r="L2944">
            <v>107</v>
          </cell>
          <cell r="M2944" t="b">
            <v>1</v>
          </cell>
          <cell r="N2944" t="str">
            <v>music/indie rock</v>
          </cell>
          <cell r="O2944">
            <v>105</v>
          </cell>
          <cell r="P2944">
            <v>68.599999999999994</v>
          </cell>
        </row>
        <row r="2945">
          <cell r="B2945" t="str">
            <v>THE RATIONALES present: The Distance in Between</v>
          </cell>
          <cell r="C2945" t="str">
            <v>10 tracks of power pop, indie rock &amp; "soaring sounds of hope from the edge." Help us polish &amp; release it by pre-ordering now!</v>
          </cell>
          <cell r="D2945">
            <v>5000</v>
          </cell>
          <cell r="E2945">
            <v>5235</v>
          </cell>
          <cell r="F2945" t="str">
            <v>successful</v>
          </cell>
          <cell r="G2945" t="str">
            <v>US</v>
          </cell>
          <cell r="H2945" t="str">
            <v>USD</v>
          </cell>
          <cell r="I2945">
            <v>1291870740</v>
          </cell>
          <cell r="J2945">
            <v>1286480070</v>
          </cell>
          <cell r="K2945" t="b">
            <v>0</v>
          </cell>
          <cell r="L2945">
            <v>147</v>
          </cell>
          <cell r="M2945" t="b">
            <v>1</v>
          </cell>
          <cell r="N2945" t="str">
            <v>music/indie rock</v>
          </cell>
          <cell r="O2945">
            <v>105</v>
          </cell>
          <cell r="P2945">
            <v>35.61</v>
          </cell>
        </row>
        <row r="2946">
          <cell r="B2946" t="str">
            <v>The Violet Tone and the City of Angels!</v>
          </cell>
          <cell r="C2946" t="str">
            <v>The Violet Tone is heading to California but we need your help!  We've been at this for years and finally have a shot!</v>
          </cell>
          <cell r="D2946">
            <v>1500</v>
          </cell>
          <cell r="E2946">
            <v>3385</v>
          </cell>
          <cell r="F2946" t="str">
            <v>successful</v>
          </cell>
          <cell r="G2946" t="str">
            <v>US</v>
          </cell>
          <cell r="H2946" t="str">
            <v>USD</v>
          </cell>
          <cell r="I2946">
            <v>1298167001</v>
          </cell>
          <cell r="J2946">
            <v>1295575001</v>
          </cell>
          <cell r="K2946" t="b">
            <v>0</v>
          </cell>
          <cell r="L2946">
            <v>36</v>
          </cell>
          <cell r="M2946" t="b">
            <v>1</v>
          </cell>
          <cell r="N2946" t="str">
            <v>music/indie rock</v>
          </cell>
          <cell r="O2946">
            <v>226</v>
          </cell>
          <cell r="P2946">
            <v>94.03</v>
          </cell>
        </row>
        <row r="2947">
          <cell r="B2947" t="str">
            <v>Launch Bitch's new project BEACH: violin indie-electro rock</v>
          </cell>
          <cell r="C2947" t="str">
            <v>Launch Bitch's new project, BEACH.  Get a limited edition cassette EP, be on a song, or drive away in Bitch's tour bus/RV.</v>
          </cell>
          <cell r="D2947">
            <v>48000</v>
          </cell>
          <cell r="E2947">
            <v>48434</v>
          </cell>
          <cell r="F2947" t="str">
            <v>successful</v>
          </cell>
          <cell r="G2947" t="str">
            <v>US</v>
          </cell>
          <cell r="H2947" t="str">
            <v>USD</v>
          </cell>
          <cell r="I2947">
            <v>1349203203</v>
          </cell>
          <cell r="J2947">
            <v>1345056003</v>
          </cell>
          <cell r="K2947" t="b">
            <v>0</v>
          </cell>
          <cell r="L2947">
            <v>92</v>
          </cell>
          <cell r="M2947" t="b">
            <v>1</v>
          </cell>
          <cell r="N2947" t="str">
            <v>music/indie rock</v>
          </cell>
          <cell r="O2947">
            <v>101</v>
          </cell>
          <cell r="P2947">
            <v>526.46</v>
          </cell>
        </row>
        <row r="2948">
          <cell r="B2948" t="str">
            <v>You Said It Would Go Down Like This</v>
          </cell>
          <cell r="C2948" t="str">
            <v>Our next album is being mastered and we want your help to release it by putting your name down for a pre-sale copy and awesome merch!</v>
          </cell>
          <cell r="D2948">
            <v>1200</v>
          </cell>
          <cell r="E2948">
            <v>1773</v>
          </cell>
          <cell r="F2948" t="str">
            <v>successful</v>
          </cell>
          <cell r="G2948" t="str">
            <v>US</v>
          </cell>
          <cell r="H2948" t="str">
            <v>USD</v>
          </cell>
          <cell r="I2948">
            <v>1445921940</v>
          </cell>
          <cell r="J2948">
            <v>1444699549</v>
          </cell>
          <cell r="K2948" t="b">
            <v>0</v>
          </cell>
          <cell r="L2948">
            <v>35</v>
          </cell>
          <cell r="M2948" t="b">
            <v>1</v>
          </cell>
          <cell r="N2948" t="str">
            <v>music/indie rock</v>
          </cell>
          <cell r="O2948">
            <v>148</v>
          </cell>
          <cell r="P2948">
            <v>50.66</v>
          </cell>
        </row>
        <row r="2949">
          <cell r="B2949" t="str">
            <v>PORCHES. vs. THE U.S.A.</v>
          </cell>
          <cell r="C2949" t="str">
            <v>PORCHES.  and Documentarians tour from New York to San Francisco and back.</v>
          </cell>
          <cell r="D2949">
            <v>1000</v>
          </cell>
          <cell r="E2949">
            <v>1346.11</v>
          </cell>
          <cell r="F2949" t="str">
            <v>successful</v>
          </cell>
          <cell r="G2949" t="str">
            <v>US</v>
          </cell>
          <cell r="H2949" t="str">
            <v>USD</v>
          </cell>
          <cell r="I2949">
            <v>1311538136</v>
          </cell>
          <cell r="J2949">
            <v>1308946136</v>
          </cell>
          <cell r="K2949" t="b">
            <v>0</v>
          </cell>
          <cell r="L2949">
            <v>17</v>
          </cell>
          <cell r="M2949" t="b">
            <v>1</v>
          </cell>
          <cell r="N2949" t="str">
            <v>music/indie rock</v>
          </cell>
          <cell r="O2949">
            <v>135</v>
          </cell>
          <cell r="P2949">
            <v>79.180000000000007</v>
          </cell>
        </row>
        <row r="2950">
          <cell r="B2950" t="str">
            <v>Big Long Now's Debut Album</v>
          </cell>
          <cell r="C2950" t="str">
            <v>big long now is recording our debut album and we are looking for help mastering and pressing it to vinyl</v>
          </cell>
          <cell r="D2950">
            <v>2000</v>
          </cell>
          <cell r="E2950">
            <v>2015</v>
          </cell>
          <cell r="F2950" t="str">
            <v>successful</v>
          </cell>
          <cell r="G2950" t="str">
            <v>US</v>
          </cell>
          <cell r="H2950" t="str">
            <v>USD</v>
          </cell>
          <cell r="I2950">
            <v>1345086445</v>
          </cell>
          <cell r="J2950">
            <v>1342494445</v>
          </cell>
          <cell r="K2950" t="b">
            <v>0</v>
          </cell>
          <cell r="L2950">
            <v>22</v>
          </cell>
          <cell r="M2950" t="b">
            <v>1</v>
          </cell>
          <cell r="N2950" t="str">
            <v>music/indie rock</v>
          </cell>
          <cell r="O2950">
            <v>101</v>
          </cell>
          <cell r="P2950">
            <v>91.59</v>
          </cell>
        </row>
        <row r="2951">
          <cell r="B2951" t="str">
            <v>Hearty Har Full Length Album</v>
          </cell>
          <cell r="C2951" t="str">
            <v>&lt;3
Coming in from outer space. Help Hearty Har record their 1st album!!</v>
          </cell>
          <cell r="D2951">
            <v>8000</v>
          </cell>
          <cell r="E2951">
            <v>8070.43</v>
          </cell>
          <cell r="F2951" t="str">
            <v>successful</v>
          </cell>
          <cell r="G2951" t="str">
            <v>US</v>
          </cell>
          <cell r="H2951" t="str">
            <v>USD</v>
          </cell>
          <cell r="I2951">
            <v>1388617736</v>
          </cell>
          <cell r="J2951">
            <v>1384384136</v>
          </cell>
          <cell r="K2951" t="b">
            <v>0</v>
          </cell>
          <cell r="L2951">
            <v>69</v>
          </cell>
          <cell r="M2951" t="b">
            <v>1</v>
          </cell>
          <cell r="N2951" t="str">
            <v>music/indie rock</v>
          </cell>
          <cell r="O2951">
            <v>101</v>
          </cell>
          <cell r="P2951">
            <v>116.96</v>
          </cell>
        </row>
        <row r="2952">
          <cell r="B2952" t="str">
            <v>Time Crash</v>
          </cell>
          <cell r="C2952" t="str">
            <v>We are America's first trock band, and we're ready to bring you our first album!</v>
          </cell>
          <cell r="D2952">
            <v>5000</v>
          </cell>
          <cell r="E2952">
            <v>6680.22</v>
          </cell>
          <cell r="F2952" t="str">
            <v>successful</v>
          </cell>
          <cell r="G2952" t="str">
            <v>US</v>
          </cell>
          <cell r="H2952" t="str">
            <v>USD</v>
          </cell>
          <cell r="I2952">
            <v>1371785496</v>
          </cell>
          <cell r="J2952">
            <v>1369193496</v>
          </cell>
          <cell r="K2952" t="b">
            <v>1</v>
          </cell>
          <cell r="L2952">
            <v>211</v>
          </cell>
          <cell r="M2952" t="b">
            <v>1</v>
          </cell>
          <cell r="N2952" t="str">
            <v>music/indie rock</v>
          </cell>
          <cell r="O2952">
            <v>134</v>
          </cell>
          <cell r="P2952">
            <v>31.66</v>
          </cell>
        </row>
        <row r="2953">
          <cell r="B2953" t="str">
            <v>Wildcat Strike's 2nd album release - Digital Age</v>
          </cell>
          <cell r="C2953" t="str">
            <v>Wildcat Strike is looking to complete it's second full length album, titled "Digital Age", and we want you to be a part of it!</v>
          </cell>
          <cell r="D2953">
            <v>2300</v>
          </cell>
          <cell r="E2953">
            <v>3925</v>
          </cell>
          <cell r="F2953" t="str">
            <v>successful</v>
          </cell>
          <cell r="G2953" t="str">
            <v>US</v>
          </cell>
          <cell r="H2953" t="str">
            <v>USD</v>
          </cell>
          <cell r="I2953">
            <v>1388473200</v>
          </cell>
          <cell r="J2953">
            <v>1385585434</v>
          </cell>
          <cell r="K2953" t="b">
            <v>1</v>
          </cell>
          <cell r="L2953">
            <v>85</v>
          </cell>
          <cell r="M2953" t="b">
            <v>1</v>
          </cell>
          <cell r="N2953" t="str">
            <v>music/indie rock</v>
          </cell>
          <cell r="O2953">
            <v>171</v>
          </cell>
          <cell r="P2953">
            <v>46.18</v>
          </cell>
        </row>
        <row r="2954">
          <cell r="B2954" t="str">
            <v>Abby Travis Vinyl Picture Disc/ Limited edition CD</v>
          </cell>
          <cell r="C2954" t="str">
            <v>Abby Travis (EODM, Bangles, Masters of Reality, KMFDM) wants to release her new album as a vinyl picture disc and limited edition CD.</v>
          </cell>
          <cell r="D2954">
            <v>6450</v>
          </cell>
          <cell r="E2954">
            <v>7053.61</v>
          </cell>
          <cell r="F2954" t="str">
            <v>successful</v>
          </cell>
          <cell r="G2954" t="str">
            <v>US</v>
          </cell>
          <cell r="H2954" t="str">
            <v>USD</v>
          </cell>
          <cell r="I2954">
            <v>1323747596</v>
          </cell>
          <cell r="J2954">
            <v>1320287996</v>
          </cell>
          <cell r="K2954" t="b">
            <v>1</v>
          </cell>
          <cell r="L2954">
            <v>103</v>
          </cell>
          <cell r="M2954" t="b">
            <v>1</v>
          </cell>
          <cell r="N2954" t="str">
            <v>music/indie rock</v>
          </cell>
          <cell r="O2954">
            <v>109</v>
          </cell>
          <cell r="P2954">
            <v>68.48</v>
          </cell>
        </row>
        <row r="2955">
          <cell r="B2955" t="str">
            <v>Anna Ash â˜† Recording Project â˜† 2011         â™˜</v>
          </cell>
          <cell r="C2955" t="str">
            <v xml:space="preserve">This winter and springtime we will be recording a new full-length album with big voices, big fireworks and mega soul.  </v>
          </cell>
          <cell r="D2955">
            <v>6000</v>
          </cell>
          <cell r="E2955">
            <v>6042.02</v>
          </cell>
          <cell r="F2955" t="str">
            <v>successful</v>
          </cell>
          <cell r="G2955" t="str">
            <v>US</v>
          </cell>
          <cell r="H2955" t="str">
            <v>USD</v>
          </cell>
          <cell r="I2955">
            <v>1293857940</v>
          </cell>
          <cell r="J2955">
            <v>1290281691</v>
          </cell>
          <cell r="K2955" t="b">
            <v>1</v>
          </cell>
          <cell r="L2955">
            <v>113</v>
          </cell>
          <cell r="M2955" t="b">
            <v>1</v>
          </cell>
          <cell r="N2955" t="str">
            <v>music/indie rock</v>
          </cell>
          <cell r="O2955">
            <v>101</v>
          </cell>
          <cell r="P2955">
            <v>53.47</v>
          </cell>
        </row>
        <row r="2956">
          <cell r="B2956" t="str">
            <v>HANK &amp; CUPCAKES 'CA$H 4 GOLD' MEGA TOUR!</v>
          </cell>
          <cell r="C2956" t="str">
            <v>If you're reading this, we want to say that every dollar counts in these final hours of our campaign. Thank you for all your support!</v>
          </cell>
          <cell r="D2956">
            <v>18000</v>
          </cell>
          <cell r="E2956">
            <v>18221</v>
          </cell>
          <cell r="F2956" t="str">
            <v>successful</v>
          </cell>
          <cell r="G2956" t="str">
            <v>US</v>
          </cell>
          <cell r="H2956" t="str">
            <v>USD</v>
          </cell>
          <cell r="I2956">
            <v>1407520800</v>
          </cell>
          <cell r="J2956">
            <v>1405356072</v>
          </cell>
          <cell r="K2956" t="b">
            <v>1</v>
          </cell>
          <cell r="L2956">
            <v>167</v>
          </cell>
          <cell r="M2956" t="b">
            <v>1</v>
          </cell>
          <cell r="N2956" t="str">
            <v>music/indie rock</v>
          </cell>
          <cell r="O2956">
            <v>101</v>
          </cell>
          <cell r="P2956">
            <v>109.11</v>
          </cell>
        </row>
        <row r="2957">
          <cell r="B2957" t="str">
            <v>Cook Up a Record with Dewveall</v>
          </cell>
          <cell r="C2957" t="str">
            <v>Indie rockers, Dewveall, are recording new music. Take a seat at the table; let them cook you a meal and sing you some songs.</v>
          </cell>
          <cell r="D2957">
            <v>3500</v>
          </cell>
          <cell r="E2957">
            <v>3736.55</v>
          </cell>
          <cell r="F2957" t="str">
            <v>successful</v>
          </cell>
          <cell r="G2957" t="str">
            <v>US</v>
          </cell>
          <cell r="H2957" t="str">
            <v>USD</v>
          </cell>
          <cell r="I2957">
            <v>1331352129</v>
          </cell>
          <cell r="J2957">
            <v>1328760129</v>
          </cell>
          <cell r="K2957" t="b">
            <v>1</v>
          </cell>
          <cell r="L2957">
            <v>73</v>
          </cell>
          <cell r="M2957" t="b">
            <v>1</v>
          </cell>
          <cell r="N2957" t="str">
            <v>music/indie rock</v>
          </cell>
          <cell r="O2957">
            <v>107</v>
          </cell>
          <cell r="P2957">
            <v>51.19</v>
          </cell>
        </row>
        <row r="2958">
          <cell r="B2958" t="str">
            <v>Bones - The New EP by Matt Phillips</v>
          </cell>
          <cell r="C2958" t="str">
            <v>Printing, copywriting, and album art for my first record. It's 100% ready to listen we just need some help to get it out there.</v>
          </cell>
          <cell r="D2958">
            <v>1964.47</v>
          </cell>
          <cell r="E2958">
            <v>2095.2600000000002</v>
          </cell>
          <cell r="F2958" t="str">
            <v>successful</v>
          </cell>
          <cell r="G2958" t="str">
            <v>US</v>
          </cell>
          <cell r="H2958" t="str">
            <v>USD</v>
          </cell>
          <cell r="I2958">
            <v>1336245328</v>
          </cell>
          <cell r="J2958">
            <v>1333653333</v>
          </cell>
          <cell r="K2958" t="b">
            <v>1</v>
          </cell>
          <cell r="L2958">
            <v>75</v>
          </cell>
          <cell r="M2958" t="b">
            <v>1</v>
          </cell>
          <cell r="N2958" t="str">
            <v>music/indie rock</v>
          </cell>
          <cell r="O2958">
            <v>107</v>
          </cell>
          <cell r="P2958">
            <v>27.94</v>
          </cell>
        </row>
        <row r="2959">
          <cell r="B2959" t="str">
            <v>The Ember Days Audio/Visual Experience</v>
          </cell>
          <cell r="C2959" t="str">
            <v>For our next record we're combining amazing visuals with new and creative music to create an truly beautiful worship experience.</v>
          </cell>
          <cell r="D2959">
            <v>50000</v>
          </cell>
          <cell r="E2959">
            <v>50653.11</v>
          </cell>
          <cell r="F2959" t="str">
            <v>successful</v>
          </cell>
          <cell r="G2959" t="str">
            <v>US</v>
          </cell>
          <cell r="H2959" t="str">
            <v>USD</v>
          </cell>
          <cell r="I2959">
            <v>1409274000</v>
          </cell>
          <cell r="J2959">
            <v>1406847996</v>
          </cell>
          <cell r="K2959" t="b">
            <v>1</v>
          </cell>
          <cell r="L2959">
            <v>614</v>
          </cell>
          <cell r="M2959" t="b">
            <v>1</v>
          </cell>
          <cell r="N2959" t="str">
            <v>music/indie rock</v>
          </cell>
          <cell r="O2959">
            <v>101</v>
          </cell>
          <cell r="P2959">
            <v>82.5</v>
          </cell>
        </row>
        <row r="2960">
          <cell r="B2960" t="str">
            <v>// Marny Lion Proudfit /\/\/\ Album Release \\</v>
          </cell>
          <cell r="C2960" t="str">
            <v>|| HELP MARNY LION PROUDFIT RECORD HER SECOND INDIE FOLK ALBUM THIS MARCH â€“ THE BARN IS WAITING ||</v>
          </cell>
          <cell r="D2960">
            <v>6000</v>
          </cell>
          <cell r="E2960">
            <v>6400.47</v>
          </cell>
          <cell r="F2960" t="str">
            <v>successful</v>
          </cell>
          <cell r="G2960" t="str">
            <v>US</v>
          </cell>
          <cell r="H2960" t="str">
            <v>USD</v>
          </cell>
          <cell r="I2960">
            <v>1362872537</v>
          </cell>
          <cell r="J2960">
            <v>1359848537</v>
          </cell>
          <cell r="K2960" t="b">
            <v>1</v>
          </cell>
          <cell r="L2960">
            <v>107</v>
          </cell>
          <cell r="M2960" t="b">
            <v>1</v>
          </cell>
          <cell r="N2960" t="str">
            <v>music/indie rock</v>
          </cell>
          <cell r="O2960">
            <v>107</v>
          </cell>
          <cell r="P2960">
            <v>59.82</v>
          </cell>
        </row>
        <row r="2961">
          <cell r="B2961" t="str">
            <v>John Vanderslice's DAGGER BEACH: The New Album</v>
          </cell>
          <cell r="C2961" t="str">
            <v>Two records, a new LP and a full cover of Bowie's Diamond Dogs, to be self-released in Spring 2013 -with your involvement and support.</v>
          </cell>
          <cell r="D2961">
            <v>18500</v>
          </cell>
          <cell r="E2961">
            <v>79335.360000000001</v>
          </cell>
          <cell r="F2961" t="str">
            <v>successful</v>
          </cell>
          <cell r="G2961" t="str">
            <v>US</v>
          </cell>
          <cell r="H2961" t="str">
            <v>USD</v>
          </cell>
          <cell r="I2961">
            <v>1363889015</v>
          </cell>
          <cell r="J2961">
            <v>1361300615</v>
          </cell>
          <cell r="K2961" t="b">
            <v>1</v>
          </cell>
          <cell r="L2961">
            <v>1224</v>
          </cell>
          <cell r="M2961" t="b">
            <v>1</v>
          </cell>
          <cell r="N2961" t="str">
            <v>music/indie rock</v>
          </cell>
          <cell r="O2961">
            <v>429</v>
          </cell>
          <cell r="P2961">
            <v>64.819999999999993</v>
          </cell>
        </row>
        <row r="2962">
          <cell r="B2962" t="str">
            <v>Mary Fagan's CD Project!</v>
          </cell>
          <cell r="C2962" t="str">
            <v>I'm heading back into the studio!  I'm planning to record a CD of original songs and one with some jazz standards.</v>
          </cell>
          <cell r="D2962">
            <v>9000</v>
          </cell>
          <cell r="E2962">
            <v>9370</v>
          </cell>
          <cell r="F2962" t="str">
            <v>successful</v>
          </cell>
          <cell r="G2962" t="str">
            <v>US</v>
          </cell>
          <cell r="H2962" t="str">
            <v>USD</v>
          </cell>
          <cell r="I2962">
            <v>1399421189</v>
          </cell>
          <cell r="J2962">
            <v>1396829189</v>
          </cell>
          <cell r="K2962" t="b">
            <v>1</v>
          </cell>
          <cell r="L2962">
            <v>104</v>
          </cell>
          <cell r="M2962" t="b">
            <v>1</v>
          </cell>
          <cell r="N2962" t="str">
            <v>music/indie rock</v>
          </cell>
          <cell r="O2962">
            <v>104</v>
          </cell>
          <cell r="P2962">
            <v>90.1</v>
          </cell>
        </row>
        <row r="2963">
          <cell r="B2963" t="str">
            <v>DINOWALRUS: 3RD RECORD ON VINYL</v>
          </cell>
          <cell r="C2963" t="str">
            <v>Help Brooklyn psychedelic synth rockers DINOWALRUS release their 3rd Record, COMPLEXION, on vinyl!</v>
          </cell>
          <cell r="D2963">
            <v>3000</v>
          </cell>
          <cell r="E2963">
            <v>3236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1397862000</v>
          </cell>
          <cell r="J2963">
            <v>1395155478</v>
          </cell>
          <cell r="K2963" t="b">
            <v>1</v>
          </cell>
          <cell r="L2963">
            <v>79</v>
          </cell>
          <cell r="M2963" t="b">
            <v>1</v>
          </cell>
          <cell r="N2963" t="str">
            <v>music/indie rock</v>
          </cell>
          <cell r="O2963">
            <v>108</v>
          </cell>
          <cell r="P2963">
            <v>40.96</v>
          </cell>
        </row>
        <row r="2964">
          <cell r="B2964" t="str">
            <v>A SUNNY DAY IN GLASGOW</v>
          </cell>
          <cell r="C2964" t="str">
            <v>A Sunny Day in Glasgow are recording a new album and we need your help!</v>
          </cell>
          <cell r="D2964">
            <v>5000</v>
          </cell>
          <cell r="E2964">
            <v>8792.02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1336086026</v>
          </cell>
          <cell r="J2964">
            <v>1333494026</v>
          </cell>
          <cell r="K2964" t="b">
            <v>1</v>
          </cell>
          <cell r="L2964">
            <v>157</v>
          </cell>
          <cell r="M2964" t="b">
            <v>1</v>
          </cell>
          <cell r="N2964" t="str">
            <v>music/indie rock</v>
          </cell>
          <cell r="O2964">
            <v>176</v>
          </cell>
          <cell r="P2964">
            <v>56</v>
          </cell>
        </row>
        <row r="2965">
          <cell r="B2965" t="str">
            <v>Eliot &amp; Ead's First Studio Album, "The Flyover States"</v>
          </cell>
          <cell r="C2965" t="str">
            <v>Eliot &amp; Eads, an Americana rock band of St. Louis natives, is recording an album about the heartland. Help them complete the record!</v>
          </cell>
          <cell r="D2965">
            <v>1200</v>
          </cell>
          <cell r="E2965">
            <v>1883.64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1339074857</v>
          </cell>
          <cell r="J2965">
            <v>1336482857</v>
          </cell>
          <cell r="K2965" t="b">
            <v>1</v>
          </cell>
          <cell r="L2965">
            <v>50</v>
          </cell>
          <cell r="M2965" t="b">
            <v>1</v>
          </cell>
          <cell r="N2965" t="str">
            <v>music/indie rock</v>
          </cell>
          <cell r="O2965">
            <v>157</v>
          </cell>
          <cell r="P2965">
            <v>37.67</v>
          </cell>
        </row>
        <row r="2966">
          <cell r="B2966" t="str">
            <v>RICE Presses Their Debut Album 'Keep Warm' On Vinyl</v>
          </cell>
          <cell r="C2966" t="str">
            <v>Rice invites you to be a part of the creation of their first album and spread their message of love.</v>
          </cell>
          <cell r="D2966">
            <v>2500</v>
          </cell>
          <cell r="E2966">
            <v>2565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1336238743</v>
          </cell>
          <cell r="J2966">
            <v>1333646743</v>
          </cell>
          <cell r="K2966" t="b">
            <v>1</v>
          </cell>
          <cell r="L2966">
            <v>64</v>
          </cell>
          <cell r="M2966" t="b">
            <v>1</v>
          </cell>
          <cell r="N2966" t="str">
            <v>music/indie rock</v>
          </cell>
          <cell r="O2966">
            <v>103</v>
          </cell>
          <cell r="P2966">
            <v>40.08</v>
          </cell>
        </row>
        <row r="2967">
          <cell r="B2967" t="str">
            <v>"The Universal Thump" - The New Album by Greta Gertler</v>
          </cell>
          <cell r="C2967" t="str">
            <v>"The Universal Thump" is the forthcoming orchestral pop album by acclaimed Brooklyn-based Australian singer-songwriter-pianist, Greta Gertler.</v>
          </cell>
          <cell r="D2967">
            <v>15000</v>
          </cell>
          <cell r="E2967">
            <v>15606.4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1260383040</v>
          </cell>
          <cell r="J2967">
            <v>1253726650</v>
          </cell>
          <cell r="K2967" t="b">
            <v>1</v>
          </cell>
          <cell r="L2967">
            <v>200</v>
          </cell>
          <cell r="M2967" t="b">
            <v>1</v>
          </cell>
          <cell r="N2967" t="str">
            <v>music/indie rock</v>
          </cell>
          <cell r="O2967">
            <v>104</v>
          </cell>
          <cell r="P2967">
            <v>78.03</v>
          </cell>
        </row>
        <row r="2968">
          <cell r="B2968" t="str">
            <v>ibreatheFUR / He Can Jog split Cassette</v>
          </cell>
          <cell r="C2968" t="str">
            <v>Snag the first Wolf Interval release by droners ibreatheFUR and He Can Jog. One month to preorder and then they're gone!</v>
          </cell>
          <cell r="D2968">
            <v>400</v>
          </cell>
          <cell r="E2968">
            <v>416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1266210000</v>
          </cell>
          <cell r="J2968">
            <v>1263474049</v>
          </cell>
          <cell r="K2968" t="b">
            <v>1</v>
          </cell>
          <cell r="L2968">
            <v>22</v>
          </cell>
          <cell r="M2968" t="b">
            <v>1</v>
          </cell>
          <cell r="N2968" t="str">
            <v>music/indie rock</v>
          </cell>
          <cell r="O2968">
            <v>104</v>
          </cell>
          <cell r="P2968">
            <v>18.91</v>
          </cell>
        </row>
        <row r="2969">
          <cell r="B2969" t="str">
            <v>Songs For Unusual Creatures</v>
          </cell>
          <cell r="C2969" t="str">
            <v>A book/CD by Michael Hearst featuring songs and factoids that celebrate some of the most bizarre (and under-appreciated) animals that roam the planet!</v>
          </cell>
          <cell r="D2969">
            <v>5000</v>
          </cell>
          <cell r="E2969">
            <v>6053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1253937540</v>
          </cell>
          <cell r="J2969">
            <v>1251214014</v>
          </cell>
          <cell r="K2969" t="b">
            <v>1</v>
          </cell>
          <cell r="L2969">
            <v>163</v>
          </cell>
          <cell r="M2969" t="b">
            <v>1</v>
          </cell>
          <cell r="N2969" t="str">
            <v>music/indie rock</v>
          </cell>
          <cell r="O2969">
            <v>121</v>
          </cell>
          <cell r="P2969">
            <v>37.130000000000003</v>
          </cell>
        </row>
        <row r="2970">
          <cell r="B2970" t="str">
            <v>Nevada Color recording first full-length album "Adventures"</v>
          </cell>
          <cell r="C2970" t="str">
            <v>The upcoming debut full-length album from Nevada Color "Adventures" will be available Spring 2014 with your help!</v>
          </cell>
          <cell r="D2970">
            <v>3000</v>
          </cell>
          <cell r="E2970">
            <v>3231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1387072685</v>
          </cell>
          <cell r="J2970">
            <v>1384480685</v>
          </cell>
          <cell r="K2970" t="b">
            <v>1</v>
          </cell>
          <cell r="L2970">
            <v>77</v>
          </cell>
          <cell r="M2970" t="b">
            <v>1</v>
          </cell>
          <cell r="N2970" t="str">
            <v>music/indie rock</v>
          </cell>
          <cell r="O2970">
            <v>108</v>
          </cell>
          <cell r="P2970">
            <v>41.96</v>
          </cell>
        </row>
        <row r="2971">
          <cell r="B2971" t="str">
            <v>Ocean Versus Daughter's New Album!</v>
          </cell>
          <cell r="C2971" t="str">
            <v>We've been hard at work crafting our next batch of songs, and we need your help to record it!  Have a look at our quick witchy video!</v>
          </cell>
          <cell r="D2971">
            <v>5000</v>
          </cell>
          <cell r="E2971">
            <v>5433</v>
          </cell>
          <cell r="F2971" t="str">
            <v>successful</v>
          </cell>
          <cell r="G2971" t="str">
            <v>US</v>
          </cell>
          <cell r="H2971" t="str">
            <v>USD</v>
          </cell>
          <cell r="I2971">
            <v>1396463800</v>
          </cell>
          <cell r="J2971">
            <v>1393443400</v>
          </cell>
          <cell r="K2971" t="b">
            <v>1</v>
          </cell>
          <cell r="L2971">
            <v>89</v>
          </cell>
          <cell r="M2971" t="b">
            <v>1</v>
          </cell>
          <cell r="N2971" t="str">
            <v>music/indie rock</v>
          </cell>
          <cell r="O2971">
            <v>109</v>
          </cell>
          <cell r="P2971">
            <v>61.04</v>
          </cell>
        </row>
        <row r="2972">
          <cell r="B2972" t="str">
            <v>Christian &amp; The Sinners</v>
          </cell>
          <cell r="C2972" t="str">
            <v>Songs of faith and worship that are so deeply spiritual you could sing them in church, so down to earth you could play them in a bar.</v>
          </cell>
          <cell r="D2972">
            <v>7500</v>
          </cell>
          <cell r="E2972">
            <v>7785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1317438000</v>
          </cell>
          <cell r="J2972">
            <v>1314577097</v>
          </cell>
          <cell r="K2972" t="b">
            <v>0</v>
          </cell>
          <cell r="L2972">
            <v>86</v>
          </cell>
          <cell r="M2972" t="b">
            <v>1</v>
          </cell>
          <cell r="N2972" t="str">
            <v>music/indie rock</v>
          </cell>
          <cell r="O2972">
            <v>104</v>
          </cell>
          <cell r="P2972">
            <v>90.52</v>
          </cell>
        </row>
        <row r="2973">
          <cell r="B2973" t="str">
            <v>Help CHURCHES turn this song into an LGBT anthem!</v>
          </cell>
          <cell r="C2973" t="str">
            <v>CHURCHES, an indie rock band from Oakland, CA, is recording a new single about marriage equality and pressing it to 7" vinyl.</v>
          </cell>
          <cell r="D2973">
            <v>3000</v>
          </cell>
          <cell r="E2973">
            <v>3321.25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1342672096</v>
          </cell>
          <cell r="J2973">
            <v>1340944096</v>
          </cell>
          <cell r="K2973" t="b">
            <v>0</v>
          </cell>
          <cell r="L2973">
            <v>115</v>
          </cell>
          <cell r="M2973" t="b">
            <v>1</v>
          </cell>
          <cell r="N2973" t="str">
            <v>music/indie rock</v>
          </cell>
          <cell r="O2973">
            <v>111</v>
          </cell>
          <cell r="P2973">
            <v>28.88</v>
          </cell>
        </row>
        <row r="2974">
          <cell r="B2974" t="str">
            <v>Emma Ate the Lion "Songs Two Count Too"</v>
          </cell>
          <cell r="C2974" t="str">
            <v>Emma Ate The Lion's debut full length album</v>
          </cell>
          <cell r="D2974">
            <v>2000</v>
          </cell>
          <cell r="E2974">
            <v>2325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1366138800</v>
          </cell>
          <cell r="J2974">
            <v>1362710425</v>
          </cell>
          <cell r="K2974" t="b">
            <v>0</v>
          </cell>
          <cell r="L2974">
            <v>75</v>
          </cell>
          <cell r="M2974" t="b">
            <v>1</v>
          </cell>
          <cell r="N2974" t="str">
            <v>music/indie rock</v>
          </cell>
          <cell r="O2974">
            <v>116</v>
          </cell>
          <cell r="P2974">
            <v>31</v>
          </cell>
        </row>
        <row r="2975">
          <cell r="B2975" t="str">
            <v>The Enemy Feathers NEW EP</v>
          </cell>
          <cell r="C2975" t="str">
            <v>The Enemy Feathers are passing the proverbial hat to see if we can raise enough money to complete Our NEW EP</v>
          </cell>
          <cell r="D2975">
            <v>2000</v>
          </cell>
          <cell r="E2975">
            <v>2222</v>
          </cell>
          <cell r="F2975" t="str">
            <v>successful</v>
          </cell>
          <cell r="G2975" t="str">
            <v>CA</v>
          </cell>
          <cell r="H2975" t="str">
            <v>CAD</v>
          </cell>
          <cell r="I2975">
            <v>1443641340</v>
          </cell>
          <cell r="J2975">
            <v>1441143397</v>
          </cell>
          <cell r="K2975" t="b">
            <v>0</v>
          </cell>
          <cell r="L2975">
            <v>43</v>
          </cell>
          <cell r="M2975" t="b">
            <v>1</v>
          </cell>
          <cell r="N2975" t="str">
            <v>music/indie rock</v>
          </cell>
          <cell r="O2975">
            <v>111</v>
          </cell>
          <cell r="P2975">
            <v>51.67</v>
          </cell>
        </row>
        <row r="2976">
          <cell r="B2976" t="str">
            <v>The Lion Oh My - Our first full length release</v>
          </cell>
          <cell r="C2976" t="str">
            <v>An indie band from Spokane, WA looking to master and package their first full length album.</v>
          </cell>
          <cell r="D2976">
            <v>700</v>
          </cell>
          <cell r="E2976">
            <v>1261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1348420548</v>
          </cell>
          <cell r="J2976">
            <v>1345828548</v>
          </cell>
          <cell r="K2976" t="b">
            <v>0</v>
          </cell>
          <cell r="L2976">
            <v>48</v>
          </cell>
          <cell r="M2976" t="b">
            <v>1</v>
          </cell>
          <cell r="N2976" t="str">
            <v>music/indie rock</v>
          </cell>
          <cell r="O2976">
            <v>180</v>
          </cell>
          <cell r="P2976">
            <v>26.27</v>
          </cell>
        </row>
        <row r="2977">
          <cell r="B2977" t="str">
            <v>Jesse Alexander's Independent Debut Album</v>
          </cell>
          <cell r="C2977" t="str">
            <v>With big dreams and big sounds, Jesse Alexander's Debut album titled "For Once" brings Indie Rock to a whole new level.</v>
          </cell>
          <cell r="D2977">
            <v>2500</v>
          </cell>
          <cell r="E2977">
            <v>2500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1368066453</v>
          </cell>
          <cell r="J2977">
            <v>1365474453</v>
          </cell>
          <cell r="K2977" t="b">
            <v>0</v>
          </cell>
          <cell r="L2977">
            <v>52</v>
          </cell>
          <cell r="M2977" t="b">
            <v>1</v>
          </cell>
          <cell r="N2977" t="str">
            <v>music/indie rock</v>
          </cell>
          <cell r="O2977">
            <v>100</v>
          </cell>
          <cell r="P2977">
            <v>48.08</v>
          </cell>
        </row>
        <row r="2978">
          <cell r="B2978" t="str">
            <v>Nature Boy Explorer EP</v>
          </cell>
          <cell r="C2978" t="str">
            <v>We've finished our first EP and we're taking it on the road in three weeks! Help us fund manufacturing?</v>
          </cell>
          <cell r="D2978">
            <v>1000</v>
          </cell>
          <cell r="E2978">
            <v>1185</v>
          </cell>
          <cell r="F2978" t="str">
            <v>successful</v>
          </cell>
          <cell r="G2978" t="str">
            <v>US</v>
          </cell>
          <cell r="H2978" t="str">
            <v>USD</v>
          </cell>
          <cell r="I2978">
            <v>1336669200</v>
          </cell>
          <cell r="J2978">
            <v>1335473931</v>
          </cell>
          <cell r="K2978" t="b">
            <v>0</v>
          </cell>
          <cell r="L2978">
            <v>43</v>
          </cell>
          <cell r="M2978" t="b">
            <v>1</v>
          </cell>
          <cell r="N2978" t="str">
            <v>music/indie rock</v>
          </cell>
          <cell r="O2978">
            <v>119</v>
          </cell>
          <cell r="P2978">
            <v>27.56</v>
          </cell>
        </row>
        <row r="2979">
          <cell r="B2979" t="str">
            <v>New "Jesse Denaro" Album!</v>
          </cell>
          <cell r="C2979" t="str">
            <v>Please donate, support &amp; share this project so that I may be able to record my new EP this fall!</v>
          </cell>
          <cell r="D2979">
            <v>2000</v>
          </cell>
          <cell r="E2979">
            <v>2144.34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1351400400</v>
          </cell>
          <cell r="J2979">
            <v>1348285321</v>
          </cell>
          <cell r="K2979" t="b">
            <v>0</v>
          </cell>
          <cell r="L2979">
            <v>58</v>
          </cell>
          <cell r="M2979" t="b">
            <v>1</v>
          </cell>
          <cell r="N2979" t="str">
            <v>music/indie rock</v>
          </cell>
          <cell r="O2979">
            <v>107</v>
          </cell>
          <cell r="P2979">
            <v>36.97</v>
          </cell>
        </row>
        <row r="2980">
          <cell r="B2980" t="str">
            <v>Some Dark, Beautiful Morning - Greg Byers' EP</v>
          </cell>
          <cell r="C2980" t="str">
            <v>All the music for my EP of cello-fusion originals is complete. All I need now is your help to get it mastered &amp; pressed to CD &amp; vinyl!</v>
          </cell>
          <cell r="D2980">
            <v>1200</v>
          </cell>
          <cell r="E2980">
            <v>1364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1297160329</v>
          </cell>
          <cell r="J2980">
            <v>1295000329</v>
          </cell>
          <cell r="K2980" t="b">
            <v>0</v>
          </cell>
          <cell r="L2980">
            <v>47</v>
          </cell>
          <cell r="M2980" t="b">
            <v>1</v>
          </cell>
          <cell r="N2980" t="str">
            <v>music/indie rock</v>
          </cell>
          <cell r="O2980">
            <v>114</v>
          </cell>
          <cell r="P2980">
            <v>29.02</v>
          </cell>
        </row>
        <row r="2981">
          <cell r="B2981" t="str">
            <v>Geoff Zimmerman's Urban-Folk/ Indie-Rock Album</v>
          </cell>
          <cell r="C2981" t="str">
            <v>Music is my passion.  I've been recording this album for 2 years now, and I just want the world to finally hear it!</v>
          </cell>
          <cell r="D2981">
            <v>1000</v>
          </cell>
          <cell r="E2981">
            <v>1031.6400000000001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1337824055</v>
          </cell>
          <cell r="J2981">
            <v>1335232055</v>
          </cell>
          <cell r="K2981" t="b">
            <v>0</v>
          </cell>
          <cell r="L2981">
            <v>36</v>
          </cell>
          <cell r="M2981" t="b">
            <v>1</v>
          </cell>
          <cell r="N2981" t="str">
            <v>music/indie rock</v>
          </cell>
          <cell r="O2981">
            <v>103</v>
          </cell>
          <cell r="P2981">
            <v>28.66</v>
          </cell>
        </row>
        <row r="2982">
          <cell r="B2982" t="str">
            <v>Confused Disciples - "Sleepamation"</v>
          </cell>
          <cell r="C2982" t="str">
            <v>Confused Disciples' debut album "Sleepamation" is (finally) all recorded and mixed, now all that's left is mastering and duplication.</v>
          </cell>
          <cell r="D2982">
            <v>500</v>
          </cell>
          <cell r="E2982">
            <v>640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1327535392</v>
          </cell>
          <cell r="J2982">
            <v>1324079392</v>
          </cell>
          <cell r="K2982" t="b">
            <v>0</v>
          </cell>
          <cell r="L2982">
            <v>17</v>
          </cell>
          <cell r="M2982" t="b">
            <v>1</v>
          </cell>
          <cell r="N2982" t="str">
            <v>music/indie rock</v>
          </cell>
          <cell r="O2982">
            <v>128</v>
          </cell>
          <cell r="P2982">
            <v>37.65</v>
          </cell>
        </row>
        <row r="2983">
          <cell r="B2983" t="str">
            <v>Help Ben Hardt Release 3 Albums In 9 Months!</v>
          </cell>
          <cell r="C2983" t="str">
            <v>Help Ben Hardt release 3 albums in a 9 month span, telling the story of two lovers in London during WWII. All with strings, a rock band and more...</v>
          </cell>
          <cell r="D2983">
            <v>7500</v>
          </cell>
          <cell r="E2983">
            <v>10182.02</v>
          </cell>
          <cell r="F2983" t="str">
            <v>successful</v>
          </cell>
          <cell r="G2983" t="str">
            <v>US</v>
          </cell>
          <cell r="H2983" t="str">
            <v>USD</v>
          </cell>
          <cell r="I2983">
            <v>1283562180</v>
          </cell>
          <cell r="J2983">
            <v>1277433980</v>
          </cell>
          <cell r="K2983" t="b">
            <v>0</v>
          </cell>
          <cell r="L2983">
            <v>104</v>
          </cell>
          <cell r="M2983" t="b">
            <v>1</v>
          </cell>
          <cell r="N2983" t="str">
            <v>music/indie rock</v>
          </cell>
          <cell r="O2983">
            <v>136</v>
          </cell>
          <cell r="P2983">
            <v>97.9</v>
          </cell>
        </row>
        <row r="2984">
          <cell r="B2984" t="str">
            <v>Mike Midwestern "Oh My Soul" Album</v>
          </cell>
          <cell r="C2984" t="str">
            <v>Wrote some new songs and it turned into an album. I even have a title already, "Oh My Soul". Would love your support!</v>
          </cell>
          <cell r="D2984">
            <v>2000</v>
          </cell>
          <cell r="E2984">
            <v>2000</v>
          </cell>
          <cell r="F2984" t="str">
            <v>successful</v>
          </cell>
          <cell r="G2984" t="str">
            <v>US</v>
          </cell>
          <cell r="H2984" t="str">
            <v>USD</v>
          </cell>
          <cell r="I2984">
            <v>1352573869</v>
          </cell>
          <cell r="J2984">
            <v>1349978269</v>
          </cell>
          <cell r="K2984" t="b">
            <v>0</v>
          </cell>
          <cell r="L2984">
            <v>47</v>
          </cell>
          <cell r="M2984" t="b">
            <v>1</v>
          </cell>
          <cell r="N2984" t="str">
            <v>music/indie rock</v>
          </cell>
          <cell r="O2984">
            <v>100</v>
          </cell>
          <cell r="P2984">
            <v>42.55</v>
          </cell>
        </row>
        <row r="2985">
          <cell r="B2985" t="str">
            <v>Suggestion's Upcoming Album!</v>
          </cell>
          <cell r="C2985" t="str">
            <v xml:space="preserve">Even though were still recording our first album, were taking pre orders to help with manufacturing costs. We have a lot to cover with this CD/ DVD. </v>
          </cell>
          <cell r="D2985">
            <v>5000</v>
          </cell>
          <cell r="E2985">
            <v>5000.18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1286756176</v>
          </cell>
          <cell r="J2985">
            <v>1282868176</v>
          </cell>
          <cell r="K2985" t="b">
            <v>0</v>
          </cell>
          <cell r="L2985">
            <v>38</v>
          </cell>
          <cell r="M2985" t="b">
            <v>1</v>
          </cell>
          <cell r="N2985" t="str">
            <v>music/indie rock</v>
          </cell>
          <cell r="O2985">
            <v>100</v>
          </cell>
          <cell r="P2985">
            <v>131.58000000000001</v>
          </cell>
        </row>
        <row r="2986">
          <cell r="B2986" t="str">
            <v>BRANDTSON - "Send Us A Signal" Vinyl LP</v>
          </cell>
          <cell r="C2986" t="str">
            <v>Help BRANDTSON and DREAMOVERrecords press their 2004 record, "Send Us A Signal".</v>
          </cell>
          <cell r="D2986">
            <v>2500</v>
          </cell>
          <cell r="E2986">
            <v>2618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1278799200</v>
          </cell>
          <cell r="J2986">
            <v>1273647255</v>
          </cell>
          <cell r="K2986" t="b">
            <v>0</v>
          </cell>
          <cell r="L2986">
            <v>81</v>
          </cell>
          <cell r="M2986" t="b">
            <v>1</v>
          </cell>
          <cell r="N2986" t="str">
            <v>music/indie rock</v>
          </cell>
          <cell r="O2986">
            <v>105</v>
          </cell>
          <cell r="P2986">
            <v>32.32</v>
          </cell>
        </row>
        <row r="2987">
          <cell r="B2987" t="str">
            <v>Arts &amp; Crafts</v>
          </cell>
          <cell r="C2987" t="str">
            <v>Eleven songs, the accumulation of several memorable occurrences in a sleepy town; stories of fiction &amp; fact.</v>
          </cell>
          <cell r="D2987">
            <v>3200</v>
          </cell>
          <cell r="E2987">
            <v>3360.72</v>
          </cell>
          <cell r="F2987" t="str">
            <v>successful</v>
          </cell>
          <cell r="G2987" t="str">
            <v>US</v>
          </cell>
          <cell r="H2987" t="str">
            <v>USD</v>
          </cell>
          <cell r="I2987">
            <v>1415004770</v>
          </cell>
          <cell r="J2987">
            <v>1412149970</v>
          </cell>
          <cell r="K2987" t="b">
            <v>0</v>
          </cell>
          <cell r="L2987">
            <v>55</v>
          </cell>
          <cell r="M2987" t="b">
            <v>1</v>
          </cell>
          <cell r="N2987" t="str">
            <v>music/indie rock</v>
          </cell>
          <cell r="O2987">
            <v>105</v>
          </cell>
          <cell r="P2987">
            <v>61.1</v>
          </cell>
        </row>
        <row r="2988">
          <cell r="B2988" t="str">
            <v>Debut Album</v>
          </cell>
          <cell r="C2988" t="str">
            <v>Releasing my first album in August, and I need your help in order to get it done!</v>
          </cell>
          <cell r="D2988">
            <v>750</v>
          </cell>
          <cell r="E2988">
            <v>1285</v>
          </cell>
          <cell r="F2988" t="str">
            <v>successful</v>
          </cell>
          <cell r="G2988" t="str">
            <v>US</v>
          </cell>
          <cell r="H2988" t="str">
            <v>USD</v>
          </cell>
          <cell r="I2988">
            <v>1344789345</v>
          </cell>
          <cell r="J2988">
            <v>1340901345</v>
          </cell>
          <cell r="K2988" t="b">
            <v>0</v>
          </cell>
          <cell r="L2988">
            <v>41</v>
          </cell>
          <cell r="M2988" t="b">
            <v>1</v>
          </cell>
          <cell r="N2988" t="str">
            <v>music/indie rock</v>
          </cell>
          <cell r="O2988">
            <v>171</v>
          </cell>
          <cell r="P2988">
            <v>31.34</v>
          </cell>
        </row>
        <row r="2989">
          <cell r="B2989" t="str">
            <v>"Safer in the Sky": Should We Run's debut album launch.</v>
          </cell>
          <cell r="C2989" t="str">
            <v>San Francisco Indie band, Should We Run, gets set to launch their debut EP capped with a tour to South by Southwest Music Conference.</v>
          </cell>
          <cell r="D2989">
            <v>8000</v>
          </cell>
          <cell r="E2989">
            <v>10200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1358117313</v>
          </cell>
          <cell r="J2989">
            <v>1355525313</v>
          </cell>
          <cell r="K2989" t="b">
            <v>0</v>
          </cell>
          <cell r="L2989">
            <v>79</v>
          </cell>
          <cell r="M2989" t="b">
            <v>1</v>
          </cell>
          <cell r="N2989" t="str">
            <v>music/indie rock</v>
          </cell>
          <cell r="O2989">
            <v>128</v>
          </cell>
          <cell r="P2989">
            <v>129.11000000000001</v>
          </cell>
        </row>
        <row r="2990">
          <cell r="B2990" t="str">
            <v>FUEL FAKE NATIVES</v>
          </cell>
          <cell r="C2990" t="str">
            <v>Fake Natives is headed on tour this summer. Help them fill their tank with fossil fuels.</v>
          </cell>
          <cell r="D2990">
            <v>300</v>
          </cell>
          <cell r="E2990">
            <v>400.33</v>
          </cell>
          <cell r="F2990" t="str">
            <v>successful</v>
          </cell>
          <cell r="G2990" t="str">
            <v>US</v>
          </cell>
          <cell r="H2990" t="str">
            <v>USD</v>
          </cell>
          <cell r="I2990">
            <v>1343440800</v>
          </cell>
          <cell r="J2990">
            <v>1342545994</v>
          </cell>
          <cell r="K2990" t="b">
            <v>0</v>
          </cell>
          <cell r="L2990">
            <v>16</v>
          </cell>
          <cell r="M2990" t="b">
            <v>1</v>
          </cell>
          <cell r="N2990" t="str">
            <v>music/indie rock</v>
          </cell>
          <cell r="O2990">
            <v>133</v>
          </cell>
          <cell r="P2990">
            <v>25.02</v>
          </cell>
        </row>
        <row r="2991">
          <cell r="B2991" t="str">
            <v>Either, Either EP</v>
          </cell>
          <cell r="C2991" t="str">
            <v>We are a band from Long Beach, Ca looking to record our first EP. Any little bit counts and your support would mean the world to us!</v>
          </cell>
          <cell r="D2991">
            <v>2000</v>
          </cell>
          <cell r="E2991">
            <v>2000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1444516084</v>
          </cell>
          <cell r="J2991">
            <v>1439332084</v>
          </cell>
          <cell r="K2991" t="b">
            <v>0</v>
          </cell>
          <cell r="L2991">
            <v>8</v>
          </cell>
          <cell r="M2991" t="b">
            <v>1</v>
          </cell>
          <cell r="N2991" t="str">
            <v>music/indie rock</v>
          </cell>
          <cell r="O2991">
            <v>100</v>
          </cell>
          <cell r="P2991">
            <v>250</v>
          </cell>
        </row>
        <row r="2992">
          <cell r="B2992" t="str">
            <v>The Chrome Cranks launch PR campaign for new album!</v>
          </cell>
          <cell r="C2992" t="str">
            <v>To support the media blitz for their brand-new album, the band is offering a Kickstarter-only EP and other amazing premiums.</v>
          </cell>
          <cell r="D2992">
            <v>4000</v>
          </cell>
          <cell r="E2992">
            <v>4516.4399999999996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1335799808</v>
          </cell>
          <cell r="J2992">
            <v>1333207808</v>
          </cell>
          <cell r="K2992" t="b">
            <v>0</v>
          </cell>
          <cell r="L2992">
            <v>95</v>
          </cell>
          <cell r="M2992" t="b">
            <v>1</v>
          </cell>
          <cell r="N2992" t="str">
            <v>music/indie rock</v>
          </cell>
          <cell r="O2992">
            <v>113</v>
          </cell>
          <cell r="P2992">
            <v>47.54</v>
          </cell>
        </row>
        <row r="2993">
          <cell r="B2993" t="str">
            <v>Journey to Japan</v>
          </cell>
          <cell r="C2993" t="str">
            <v>Singer Jude Roberts has been asked to perform his song "The Flood"  in Hiroshima.  You can assist in making this opportunity a reality.</v>
          </cell>
          <cell r="D2993">
            <v>1000</v>
          </cell>
          <cell r="E2993">
            <v>1001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1312224383</v>
          </cell>
          <cell r="J2993">
            <v>1308336383</v>
          </cell>
          <cell r="K2993" t="b">
            <v>0</v>
          </cell>
          <cell r="L2993">
            <v>25</v>
          </cell>
          <cell r="M2993" t="b">
            <v>1</v>
          </cell>
          <cell r="N2993" t="str">
            <v>music/indie rock</v>
          </cell>
          <cell r="O2993">
            <v>100</v>
          </cell>
          <cell r="P2993">
            <v>40.04</v>
          </cell>
        </row>
        <row r="2994">
          <cell r="B2994" t="str">
            <v>Intangible Animal's "Oh The Humanity" Tour</v>
          </cell>
          <cell r="C2994" t="str">
            <v>Send Intangible Animal on our first West Coast Tour!!! The fate of the world rests in your hands.</v>
          </cell>
          <cell r="D2994">
            <v>1100</v>
          </cell>
          <cell r="E2994">
            <v>1251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1335891603</v>
          </cell>
          <cell r="J2994">
            <v>1330711203</v>
          </cell>
          <cell r="K2994" t="b">
            <v>0</v>
          </cell>
          <cell r="L2994">
            <v>19</v>
          </cell>
          <cell r="M2994" t="b">
            <v>1</v>
          </cell>
          <cell r="N2994" t="str">
            <v>music/indie rock</v>
          </cell>
          <cell r="O2994">
            <v>114</v>
          </cell>
          <cell r="P2994">
            <v>65.84</v>
          </cell>
        </row>
        <row r="2995">
          <cell r="B2995" t="str">
            <v>Kickstart Kiya Heartwood's "Bold Swimmer" solo CD.</v>
          </cell>
          <cell r="C2995" t="str">
            <v>A solo roots/rock CD written by award winning singer-songwriter Kiya Heartwood and produced by Grammy nominated producer Mark Hallman.</v>
          </cell>
          <cell r="D2995">
            <v>3500</v>
          </cell>
          <cell r="E2995">
            <v>4176.1099999999997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1316124003</v>
          </cell>
          <cell r="J2995">
            <v>1313532003</v>
          </cell>
          <cell r="K2995" t="b">
            <v>0</v>
          </cell>
          <cell r="L2995">
            <v>90</v>
          </cell>
          <cell r="M2995" t="b">
            <v>1</v>
          </cell>
          <cell r="N2995" t="str">
            <v>music/indie rock</v>
          </cell>
          <cell r="O2995">
            <v>119</v>
          </cell>
          <cell r="P2995">
            <v>46.4</v>
          </cell>
        </row>
        <row r="2996">
          <cell r="B2996" t="str">
            <v>Calli Dollinger and The Dusters Fall Tour Fund</v>
          </cell>
          <cell r="C2996" t="str">
            <v>We're trying to fund a fall tour to Dallas,  where we will record our debut album with Grammy award-winning producer, Stuart Sikes.</v>
          </cell>
          <cell r="D2996">
            <v>2000</v>
          </cell>
          <cell r="E2996">
            <v>2065</v>
          </cell>
          <cell r="F2996" t="str">
            <v>successful</v>
          </cell>
          <cell r="G2996" t="str">
            <v>US</v>
          </cell>
          <cell r="H2996" t="str">
            <v>USD</v>
          </cell>
          <cell r="I2996">
            <v>1318463879</v>
          </cell>
          <cell r="J2996">
            <v>1315439879</v>
          </cell>
          <cell r="K2996" t="b">
            <v>0</v>
          </cell>
          <cell r="L2996">
            <v>41</v>
          </cell>
          <cell r="M2996" t="b">
            <v>1</v>
          </cell>
          <cell r="N2996" t="str">
            <v>music/indie rock</v>
          </cell>
          <cell r="O2996">
            <v>103</v>
          </cell>
          <cell r="P2996">
            <v>50.37</v>
          </cell>
        </row>
        <row r="2997">
          <cell r="B2997" t="str">
            <v>Help Michael Trieb make CD's for his new EP!</v>
          </cell>
          <cell r="C2997" t="str">
            <v>I'm just about finished recording my new EP "Gypsy Wind," but I need help w/making CD's for you to hold in your hands!  And listen to!</v>
          </cell>
          <cell r="D2997">
            <v>300</v>
          </cell>
          <cell r="E2997">
            <v>797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1335113976</v>
          </cell>
          <cell r="J2997">
            <v>1332521976</v>
          </cell>
          <cell r="K2997" t="b">
            <v>0</v>
          </cell>
          <cell r="L2997">
            <v>30</v>
          </cell>
          <cell r="M2997" t="b">
            <v>1</v>
          </cell>
          <cell r="N2997" t="str">
            <v>music/indie rock</v>
          </cell>
          <cell r="O2997">
            <v>266</v>
          </cell>
          <cell r="P2997">
            <v>26.57</v>
          </cell>
        </row>
        <row r="2998">
          <cell r="B2998" t="str">
            <v>Copyrighting 1978 Champs Finished Album</v>
          </cell>
          <cell r="C2998" t="str">
            <v>Raise enough money to fund the copyright cost for the full length indie rock record we spent the year recording.</v>
          </cell>
          <cell r="D2998">
            <v>1500</v>
          </cell>
          <cell r="E2998">
            <v>1500.76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1338083997</v>
          </cell>
          <cell r="J2998">
            <v>1335491997</v>
          </cell>
          <cell r="K2998" t="b">
            <v>0</v>
          </cell>
          <cell r="L2998">
            <v>38</v>
          </cell>
          <cell r="M2998" t="b">
            <v>1</v>
          </cell>
          <cell r="N2998" t="str">
            <v>music/indie rock</v>
          </cell>
          <cell r="O2998">
            <v>100</v>
          </cell>
          <cell r="P2998">
            <v>39.49</v>
          </cell>
        </row>
        <row r="2999">
          <cell r="B2999" t="str">
            <v>Pull Some Strings For Jameson Elder</v>
          </cell>
          <cell r="C2999" t="str">
            <v>Nashville independent singer/songwriter Jameson Elder making a new album! Check out the video to preview the single "Take Me Back"!</v>
          </cell>
          <cell r="D2999">
            <v>3000</v>
          </cell>
          <cell r="E2999">
            <v>3201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1321459908</v>
          </cell>
          <cell r="J2999">
            <v>1318864308</v>
          </cell>
          <cell r="K2999" t="b">
            <v>0</v>
          </cell>
          <cell r="L2999">
            <v>65</v>
          </cell>
          <cell r="M2999" t="b">
            <v>1</v>
          </cell>
          <cell r="N2999" t="str">
            <v>music/indie rock</v>
          </cell>
          <cell r="O2999">
            <v>107</v>
          </cell>
          <cell r="P2999">
            <v>49.25</v>
          </cell>
        </row>
        <row r="3000">
          <cell r="B3000" t="str">
            <v>"Death Anxiety", a new album by Pocket Vinyl</v>
          </cell>
          <cell r="C3000" t="str">
            <v>A new Pocket Vinyl album focusing on all things about death: what it is, feels like, leads to, and how the idea of God fits into it.</v>
          </cell>
          <cell r="D3000">
            <v>3500</v>
          </cell>
          <cell r="E3000">
            <v>4678.5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1368117239</v>
          </cell>
          <cell r="J3000">
            <v>1365525239</v>
          </cell>
          <cell r="K3000" t="b">
            <v>0</v>
          </cell>
          <cell r="L3000">
            <v>75</v>
          </cell>
          <cell r="M3000" t="b">
            <v>1</v>
          </cell>
          <cell r="N3000" t="str">
            <v>music/indie rock</v>
          </cell>
          <cell r="O3000">
            <v>134</v>
          </cell>
          <cell r="P3000">
            <v>62.38</v>
          </cell>
        </row>
        <row r="3001">
          <cell r="B3001" t="str">
            <v>The Offbeats Summer Tour 2012</v>
          </cell>
          <cell r="C3001" t="str">
            <v>We are trying to fund our first multi-state tour this summer in an effort to get our music out to as many people as possible.</v>
          </cell>
          <cell r="D3001">
            <v>500</v>
          </cell>
          <cell r="E3001">
            <v>607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1340429276</v>
          </cell>
          <cell r="J3001">
            <v>1335245276</v>
          </cell>
          <cell r="K3001" t="b">
            <v>0</v>
          </cell>
          <cell r="L3001">
            <v>16</v>
          </cell>
          <cell r="M3001" t="b">
            <v>1</v>
          </cell>
          <cell r="N3001" t="str">
            <v>music/indie rock</v>
          </cell>
          <cell r="O3001">
            <v>121</v>
          </cell>
          <cell r="P3001">
            <v>37.94</v>
          </cell>
        </row>
        <row r="3002">
          <cell r="B3002" t="str">
            <v xml:space="preserve">Nathan Evans - Remove The Illusion EP </v>
          </cell>
          <cell r="C3002" t="str">
            <v>Nathan Evans, instrumental rock guitarist and official V3fights.com artist, is releasing his first solo EP entitled Remove The Illusion</v>
          </cell>
          <cell r="D3002">
            <v>500</v>
          </cell>
          <cell r="E3002">
            <v>516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1295142660</v>
          </cell>
          <cell r="J3002">
            <v>1293739714</v>
          </cell>
          <cell r="K3002" t="b">
            <v>0</v>
          </cell>
          <cell r="L3002">
            <v>10</v>
          </cell>
          <cell r="M3002" t="b">
            <v>1</v>
          </cell>
          <cell r="N3002" t="str">
            <v>music/indie rock</v>
          </cell>
          <cell r="O3002">
            <v>103</v>
          </cell>
          <cell r="P3002">
            <v>51.6</v>
          </cell>
        </row>
        <row r="3003">
          <cell r="B3003" t="str">
            <v>SUPER NICE EP 2012</v>
          </cell>
          <cell r="C3003" t="str">
            <v>We're a band from Hawaii trying to produce our first EP and we need help!</v>
          </cell>
          <cell r="D3003">
            <v>600</v>
          </cell>
          <cell r="E3003">
            <v>750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1339840740</v>
          </cell>
          <cell r="J3003">
            <v>1335397188</v>
          </cell>
          <cell r="K3003" t="b">
            <v>0</v>
          </cell>
          <cell r="L3003">
            <v>27</v>
          </cell>
          <cell r="M3003" t="b">
            <v>1</v>
          </cell>
          <cell r="N3003" t="str">
            <v>music/indie rock</v>
          </cell>
          <cell r="O3003">
            <v>125</v>
          </cell>
          <cell r="P3003">
            <v>27.78</v>
          </cell>
        </row>
        <row r="3004">
          <cell r="B3004" t="str">
            <v>Lets Make A Record Together!</v>
          </cell>
          <cell r="C3004" t="str">
            <v>Making the record I've always dreamed of, and I want you to be part of the journey. Join me and let's make a great album together!</v>
          </cell>
          <cell r="D3004">
            <v>20000</v>
          </cell>
          <cell r="E3004">
            <v>25740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1367208140</v>
          </cell>
          <cell r="J3004">
            <v>1363320140</v>
          </cell>
          <cell r="K3004" t="b">
            <v>0</v>
          </cell>
          <cell r="L3004">
            <v>259</v>
          </cell>
          <cell r="M3004" t="b">
            <v>1</v>
          </cell>
          <cell r="N3004" t="str">
            <v>music/indie rock</v>
          </cell>
          <cell r="O3004">
            <v>129</v>
          </cell>
          <cell r="P3004">
            <v>99.38</v>
          </cell>
        </row>
        <row r="3005">
          <cell r="B3005" t="str">
            <v>Motive Makes a Man - Heavy Boots Album Production</v>
          </cell>
          <cell r="C3005" t="str">
            <v>Multi-Instrumentalist Ace Waters' new double album with 2+hours of music needs to be professionally made and replicated.</v>
          </cell>
          <cell r="D3005">
            <v>1500</v>
          </cell>
          <cell r="E3005">
            <v>1515.08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1337786944</v>
          </cell>
          <cell r="J3005">
            <v>1335194944</v>
          </cell>
          <cell r="K3005" t="b">
            <v>0</v>
          </cell>
          <cell r="L3005">
            <v>39</v>
          </cell>
          <cell r="M3005" t="b">
            <v>1</v>
          </cell>
          <cell r="N3005" t="str">
            <v>music/indie rock</v>
          </cell>
          <cell r="O3005">
            <v>101</v>
          </cell>
          <cell r="P3005">
            <v>38.85</v>
          </cell>
        </row>
        <row r="3006">
          <cell r="B3006" t="str">
            <v>Vinyl Pressing for "Nine Different Kinds of Gone"</v>
          </cell>
          <cell r="C3006" t="str">
            <v>World-class musicians pay tribute to Kenny Childers, one of Indiana's best songwriters. MFT is pressing the album on double vinyl.</v>
          </cell>
          <cell r="D3006">
            <v>1500</v>
          </cell>
          <cell r="E3006">
            <v>1913.05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1339022575</v>
          </cell>
          <cell r="J3006">
            <v>1336430575</v>
          </cell>
          <cell r="K3006" t="b">
            <v>0</v>
          </cell>
          <cell r="L3006">
            <v>42</v>
          </cell>
          <cell r="M3006" t="b">
            <v>1</v>
          </cell>
          <cell r="N3006" t="str">
            <v>music/indie rock</v>
          </cell>
          <cell r="O3006">
            <v>128</v>
          </cell>
          <cell r="P3006">
            <v>45.55</v>
          </cell>
        </row>
        <row r="3007">
          <cell r="B3007" t="str">
            <v>Lynn Haven - The First Album, "Fair Weather Friends"</v>
          </cell>
          <cell r="C3007" t="str">
            <v>Be a part of making the first Lynn Haven album, "Fair Weather Friends."</v>
          </cell>
          <cell r="D3007">
            <v>6000</v>
          </cell>
          <cell r="E3007">
            <v>6000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1364597692</v>
          </cell>
          <cell r="J3007">
            <v>1361577292</v>
          </cell>
          <cell r="K3007" t="b">
            <v>0</v>
          </cell>
          <cell r="L3007">
            <v>10</v>
          </cell>
          <cell r="M3007" t="b">
            <v>1</v>
          </cell>
          <cell r="N3007" t="str">
            <v>music/indie rock</v>
          </cell>
          <cell r="O3007">
            <v>100</v>
          </cell>
          <cell r="P3007">
            <v>600</v>
          </cell>
        </row>
        <row r="3008">
          <cell r="B3008" t="str">
            <v>New Joe Rut Album: Live From the Great American Music Hall</v>
          </cell>
          <cell r="C3008" t="str">
            <v>Joe Rut captures his eccentrically funny and moving songs live with an 8-piece band + special guests.  Help him release it!!!</v>
          </cell>
          <cell r="D3008">
            <v>4000</v>
          </cell>
          <cell r="E3008">
            <v>4510.8599999999997</v>
          </cell>
          <cell r="F3008" t="str">
            <v>successful</v>
          </cell>
          <cell r="G3008" t="str">
            <v>US</v>
          </cell>
          <cell r="H3008" t="str">
            <v>USD</v>
          </cell>
          <cell r="I3008">
            <v>1312578338</v>
          </cell>
          <cell r="J3008">
            <v>1309986338</v>
          </cell>
          <cell r="K3008" t="b">
            <v>0</v>
          </cell>
          <cell r="L3008">
            <v>56</v>
          </cell>
          <cell r="M3008" t="b">
            <v>1</v>
          </cell>
          <cell r="N3008" t="str">
            <v>music/indie rock</v>
          </cell>
          <cell r="O3008">
            <v>113</v>
          </cell>
          <cell r="P3008">
            <v>80.55</v>
          </cell>
        </row>
        <row r="3009">
          <cell r="B3009" t="str">
            <v>Race Bandit's Debut EP Validated</v>
          </cell>
          <cell r="C3009" t="str">
            <v>We've been working hard on getting our music out and we are taking the final steps to releasing our EP, but we need your help.</v>
          </cell>
          <cell r="D3009">
            <v>1000</v>
          </cell>
          <cell r="E3009">
            <v>1056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1422400387</v>
          </cell>
          <cell r="J3009">
            <v>1421190787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music/indie rock</v>
          </cell>
          <cell r="O3009">
            <v>106</v>
          </cell>
          <cell r="P3009">
            <v>52.8</v>
          </cell>
        </row>
        <row r="3010">
          <cell r="B3010" t="str">
            <v>Ryan Hamilton : UK House Party Tour 2013</v>
          </cell>
          <cell r="C3010" t="str">
            <v>Ryan is headed to the UK for a series of Private House Parties! He needs your help. Don't miss your chance to be a part of the fun!</v>
          </cell>
          <cell r="D3010">
            <v>4000</v>
          </cell>
          <cell r="E3010">
            <v>8105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1356976800</v>
          </cell>
          <cell r="J3010">
            <v>1352820837</v>
          </cell>
          <cell r="K3010" t="b">
            <v>0</v>
          </cell>
          <cell r="L3010">
            <v>170</v>
          </cell>
          <cell r="M3010" t="b">
            <v>1</v>
          </cell>
          <cell r="N3010" t="str">
            <v>music/indie rock</v>
          </cell>
          <cell r="O3010">
            <v>203</v>
          </cell>
          <cell r="P3010">
            <v>47.68</v>
          </cell>
        </row>
        <row r="3011">
          <cell r="B3011" t="str">
            <v>Completing "God's Justice"</v>
          </cell>
          <cell r="C3011" t="str">
            <v>ST's 4th LP has been tracked and mixed, but before he can set it free upon the world, it needs proper mastering and pressing!</v>
          </cell>
          <cell r="D3011">
            <v>600</v>
          </cell>
          <cell r="E3011">
            <v>680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1340476375</v>
          </cell>
          <cell r="J3011">
            <v>1337884375</v>
          </cell>
          <cell r="K3011" t="b">
            <v>0</v>
          </cell>
          <cell r="L3011">
            <v>29</v>
          </cell>
          <cell r="M3011" t="b">
            <v>1</v>
          </cell>
          <cell r="N3011" t="str">
            <v>music/indie rock</v>
          </cell>
          <cell r="O3011">
            <v>113</v>
          </cell>
          <cell r="P3011">
            <v>23.45</v>
          </cell>
        </row>
        <row r="3012">
          <cell r="B3012" t="str">
            <v>Slugs and Bugs - TWO "Sing the Bible" CDs!</v>
          </cell>
          <cell r="C3012" t="str">
            <v>Slugs &amp; Bugs is making TWO NEW Sing the Bible CDs in 2017, with Scripture songs all about Jesus - His words, His life, and His mission.</v>
          </cell>
          <cell r="D3012">
            <v>65000</v>
          </cell>
          <cell r="E3012">
            <v>65924.38</v>
          </cell>
          <cell r="F3012" t="str">
            <v>live</v>
          </cell>
          <cell r="G3012" t="str">
            <v>US</v>
          </cell>
          <cell r="H3012" t="str">
            <v>USD</v>
          </cell>
          <cell r="I3012">
            <v>1490752800</v>
          </cell>
          <cell r="J3012">
            <v>1486522484</v>
          </cell>
          <cell r="K3012" t="b">
            <v>0</v>
          </cell>
          <cell r="L3012">
            <v>884</v>
          </cell>
          <cell r="M3012" t="b">
            <v>0</v>
          </cell>
          <cell r="N3012" t="str">
            <v>music/faith</v>
          </cell>
          <cell r="O3012">
            <v>101</v>
          </cell>
          <cell r="P3012">
            <v>74.58</v>
          </cell>
        </row>
        <row r="3013">
          <cell r="B3013" t="str">
            <v>Looking Up &amp; Holding On CD Project - Christian songwriter</v>
          </cell>
          <cell r="C3013" t="str">
            <v>Christian singer-wongerwriter searching for funding to record CD of original Christian music.</v>
          </cell>
          <cell r="D3013">
            <v>6000</v>
          </cell>
          <cell r="E3013">
            <v>0</v>
          </cell>
          <cell r="F3013" t="str">
            <v>live</v>
          </cell>
          <cell r="G3013" t="str">
            <v>US</v>
          </cell>
          <cell r="H3013" t="str">
            <v>USD</v>
          </cell>
          <cell r="I3013">
            <v>1492142860</v>
          </cell>
          <cell r="J3013">
            <v>1486962460</v>
          </cell>
          <cell r="K3013" t="b">
            <v>0</v>
          </cell>
          <cell r="L3013">
            <v>0</v>
          </cell>
          <cell r="M3013" t="b">
            <v>0</v>
          </cell>
          <cell r="N3013" t="str">
            <v>music/faith</v>
          </cell>
          <cell r="O3013">
            <v>0</v>
          </cell>
          <cell r="P3013">
            <v>0</v>
          </cell>
        </row>
        <row r="3014">
          <cell r="B3014" t="str">
            <v>Manman doudou tÃ©moignage d'une mÃ¨re Album</v>
          </cell>
          <cell r="C3014" t="str">
            <v>Rendre tÃ©moignage de ce que Dieu fait chaque jour pour moi et venir en  aide  aux autres, c'est  mon but.</v>
          </cell>
          <cell r="D3014">
            <v>3500</v>
          </cell>
          <cell r="E3014">
            <v>760</v>
          </cell>
          <cell r="F3014" t="str">
            <v>live</v>
          </cell>
          <cell r="G3014" t="str">
            <v>FR</v>
          </cell>
          <cell r="H3014" t="str">
            <v>EUR</v>
          </cell>
          <cell r="I3014">
            <v>1491590738</v>
          </cell>
          <cell r="J3014">
            <v>1489517138</v>
          </cell>
          <cell r="K3014" t="b">
            <v>0</v>
          </cell>
          <cell r="L3014">
            <v>10</v>
          </cell>
          <cell r="M3014" t="b">
            <v>0</v>
          </cell>
          <cell r="N3014" t="str">
            <v>music/faith</v>
          </cell>
          <cell r="O3014">
            <v>22</v>
          </cell>
          <cell r="P3014">
            <v>76</v>
          </cell>
        </row>
        <row r="3015">
          <cell r="B3015" t="str">
            <v>Goodness &amp; Mercy EP - Marty Mikles</v>
          </cell>
          <cell r="C3015" t="str">
            <v>New Music from Marty Mikles!  A new EP all about God's Goodness &amp; Mercy.</v>
          </cell>
          <cell r="D3015">
            <v>8000</v>
          </cell>
          <cell r="E3015">
            <v>8730</v>
          </cell>
          <cell r="F3015" t="str">
            <v>live</v>
          </cell>
          <cell r="G3015" t="str">
            <v>US</v>
          </cell>
          <cell r="H3015" t="str">
            <v>USD</v>
          </cell>
          <cell r="I3015">
            <v>1489775641</v>
          </cell>
          <cell r="J3015">
            <v>1487360041</v>
          </cell>
          <cell r="K3015" t="b">
            <v>0</v>
          </cell>
          <cell r="L3015">
            <v>101</v>
          </cell>
          <cell r="M3015" t="b">
            <v>0</v>
          </cell>
          <cell r="N3015" t="str">
            <v>music/faith</v>
          </cell>
          <cell r="O3015">
            <v>109</v>
          </cell>
          <cell r="P3015">
            <v>86.44</v>
          </cell>
        </row>
        <row r="3016">
          <cell r="B3016" t="str">
            <v>Help Support Brad Dassey's Music</v>
          </cell>
          <cell r="C3016" t="str">
            <v>My name is Brad Dassey.  I've been composing and making music for 18 years now.  I want to get my music out there even further.</v>
          </cell>
          <cell r="D3016">
            <v>350</v>
          </cell>
          <cell r="E3016">
            <v>360</v>
          </cell>
          <cell r="F3016" t="str">
            <v>live</v>
          </cell>
          <cell r="G3016" t="str">
            <v>US</v>
          </cell>
          <cell r="H3016" t="str">
            <v>USD</v>
          </cell>
          <cell r="I3016">
            <v>1490331623</v>
          </cell>
          <cell r="J3016">
            <v>1487743223</v>
          </cell>
          <cell r="K3016" t="b">
            <v>0</v>
          </cell>
          <cell r="L3016">
            <v>15</v>
          </cell>
          <cell r="M3016" t="b">
            <v>0</v>
          </cell>
          <cell r="N3016" t="str">
            <v>music/faith</v>
          </cell>
          <cell r="O3016">
            <v>103</v>
          </cell>
          <cell r="P3016">
            <v>24</v>
          </cell>
        </row>
        <row r="3017">
          <cell r="B3017" t="str">
            <v>The Torah: World's First Complete Musical Transcription</v>
          </cell>
          <cell r="C3017" t="str">
            <v>I will transcribe, into Western musical notation and Romanized transliteration, the complete Torah as sung in the Ashkenazic tradition.</v>
          </cell>
          <cell r="D3017">
            <v>5000</v>
          </cell>
          <cell r="E3017">
            <v>18</v>
          </cell>
          <cell r="F3017" t="str">
            <v>live</v>
          </cell>
          <cell r="G3017" t="str">
            <v>CA</v>
          </cell>
          <cell r="H3017" t="str">
            <v>CAD</v>
          </cell>
          <cell r="I3017">
            <v>1493320519</v>
          </cell>
          <cell r="J3017">
            <v>1488140119</v>
          </cell>
          <cell r="K3017" t="b">
            <v>0</v>
          </cell>
          <cell r="L3017">
            <v>1</v>
          </cell>
          <cell r="M3017" t="b">
            <v>0</v>
          </cell>
          <cell r="N3017" t="str">
            <v>music/faith</v>
          </cell>
          <cell r="O3017">
            <v>0</v>
          </cell>
          <cell r="P3017">
            <v>18</v>
          </cell>
        </row>
        <row r="3018">
          <cell r="B3018" t="str">
            <v>Fike // You Say Speak We Say Move</v>
          </cell>
          <cell r="C3018" t="str">
            <v>Be a part of bringing "YOU SAY SPEAK WE SAY MOVE" into existence with FIKE. This is our first album since moving back to Baton Rouge!</v>
          </cell>
          <cell r="D3018">
            <v>10000</v>
          </cell>
          <cell r="E3018">
            <v>3125</v>
          </cell>
          <cell r="F3018" t="str">
            <v>live</v>
          </cell>
          <cell r="G3018" t="str">
            <v>US</v>
          </cell>
          <cell r="H3018" t="str">
            <v>USD</v>
          </cell>
          <cell r="I3018">
            <v>1491855300</v>
          </cell>
          <cell r="J3018">
            <v>1488935245</v>
          </cell>
          <cell r="K3018" t="b">
            <v>0</v>
          </cell>
          <cell r="L3018">
            <v>39</v>
          </cell>
          <cell r="M3018" t="b">
            <v>0</v>
          </cell>
          <cell r="N3018" t="str">
            <v>music/faith</v>
          </cell>
          <cell r="O3018">
            <v>31</v>
          </cell>
          <cell r="P3018">
            <v>80.13</v>
          </cell>
        </row>
        <row r="3019">
          <cell r="B3019" t="str">
            <v>Christofer Scott: Dive In EP</v>
          </cell>
          <cell r="C3019" t="str">
            <v>Professionally recording a worship and contemporary Christian music album that connects to people and connects their heart to God.</v>
          </cell>
          <cell r="D3019">
            <v>4000</v>
          </cell>
          <cell r="E3019">
            <v>1772</v>
          </cell>
          <cell r="F3019" t="str">
            <v>live</v>
          </cell>
          <cell r="G3019" t="str">
            <v>US</v>
          </cell>
          <cell r="H3019" t="str">
            <v>USD</v>
          </cell>
          <cell r="I3019">
            <v>1491738594</v>
          </cell>
          <cell r="J3019">
            <v>1489150194</v>
          </cell>
          <cell r="K3019" t="b">
            <v>0</v>
          </cell>
          <cell r="L3019">
            <v>7</v>
          </cell>
          <cell r="M3019" t="b">
            <v>0</v>
          </cell>
          <cell r="N3019" t="str">
            <v>music/faith</v>
          </cell>
          <cell r="O3019">
            <v>44</v>
          </cell>
          <cell r="P3019">
            <v>253.14</v>
          </cell>
        </row>
        <row r="3020">
          <cell r="B3020" t="str">
            <v>Fly Away</v>
          </cell>
          <cell r="C3020" t="str">
            <v>Praising the Living God in the second half of life.</v>
          </cell>
          <cell r="D3020">
            <v>2400</v>
          </cell>
          <cell r="E3020">
            <v>2400</v>
          </cell>
          <cell r="F3020" t="str">
            <v>live</v>
          </cell>
          <cell r="G3020" t="str">
            <v>US</v>
          </cell>
          <cell r="H3020" t="str">
            <v>USD</v>
          </cell>
          <cell r="I3020">
            <v>1489700230</v>
          </cell>
          <cell r="J3020">
            <v>1487111830</v>
          </cell>
          <cell r="K3020" t="b">
            <v>0</v>
          </cell>
          <cell r="L3020">
            <v>14</v>
          </cell>
          <cell r="M3020" t="b">
            <v>0</v>
          </cell>
          <cell r="N3020" t="str">
            <v>music/faith</v>
          </cell>
          <cell r="O3020">
            <v>100</v>
          </cell>
          <cell r="P3020">
            <v>171.43</v>
          </cell>
        </row>
        <row r="3021">
          <cell r="B3021" t="str">
            <v>NewKings Album "Rise Up"</v>
          </cell>
          <cell r="C3021" t="str">
            <v>Our newest project! We are hard at it trying to bring music that uplifts the spirit, and tells a story of life-changing love.</v>
          </cell>
          <cell r="D3021">
            <v>2500</v>
          </cell>
          <cell r="E3021">
            <v>635</v>
          </cell>
          <cell r="F3021" t="str">
            <v>live</v>
          </cell>
          <cell r="G3021" t="str">
            <v>US</v>
          </cell>
          <cell r="H3021" t="str">
            <v>USD</v>
          </cell>
          <cell r="I3021">
            <v>1491470442</v>
          </cell>
          <cell r="J3021">
            <v>1488882042</v>
          </cell>
          <cell r="K3021" t="b">
            <v>0</v>
          </cell>
          <cell r="L3021">
            <v>11</v>
          </cell>
          <cell r="M3021" t="b">
            <v>0</v>
          </cell>
          <cell r="N3021" t="str">
            <v>music/faith</v>
          </cell>
          <cell r="O3021">
            <v>25</v>
          </cell>
          <cell r="P3021">
            <v>57.73</v>
          </cell>
        </row>
        <row r="3022">
          <cell r="B3022" t="str">
            <v>Sing Like You Were Meant To!</v>
          </cell>
          <cell r="C3022" t="str">
            <v>TUV Online is making highly effective vocal training available &amp; affordable to churches, worship leaders and singers around the world!</v>
          </cell>
          <cell r="D3022">
            <v>30000</v>
          </cell>
          <cell r="E3022">
            <v>10042</v>
          </cell>
          <cell r="F3022" t="str">
            <v>live</v>
          </cell>
          <cell r="G3022" t="str">
            <v>US</v>
          </cell>
          <cell r="H3022" t="str">
            <v>USD</v>
          </cell>
          <cell r="I3022">
            <v>1491181200</v>
          </cell>
          <cell r="J3022">
            <v>1488387008</v>
          </cell>
          <cell r="K3022" t="b">
            <v>0</v>
          </cell>
          <cell r="L3022">
            <v>38</v>
          </cell>
          <cell r="M3022" t="b">
            <v>0</v>
          </cell>
          <cell r="N3022" t="str">
            <v>music/faith</v>
          </cell>
          <cell r="O3022">
            <v>33</v>
          </cell>
          <cell r="P3022">
            <v>264.26</v>
          </cell>
        </row>
        <row r="3023">
          <cell r="B3023" t="str">
            <v>Get Your Hopes Up</v>
          </cell>
          <cell r="C3023" t="str">
            <v>After 3 years.....It's time for some new music! Album #2 is in motion and I can't wait to share it with all of you!</v>
          </cell>
          <cell r="D3023">
            <v>5000</v>
          </cell>
          <cell r="E3023">
            <v>2390</v>
          </cell>
          <cell r="F3023" t="str">
            <v>live</v>
          </cell>
          <cell r="G3023" t="str">
            <v>US</v>
          </cell>
          <cell r="H3023" t="str">
            <v>USD</v>
          </cell>
          <cell r="I3023">
            <v>1490572740</v>
          </cell>
          <cell r="J3023">
            <v>1487734667</v>
          </cell>
          <cell r="K3023" t="b">
            <v>0</v>
          </cell>
          <cell r="L3023">
            <v>15</v>
          </cell>
          <cell r="M3023" t="b">
            <v>0</v>
          </cell>
          <cell r="N3023" t="str">
            <v>music/faith</v>
          </cell>
          <cell r="O3023">
            <v>48</v>
          </cell>
          <cell r="P3023">
            <v>159.33000000000001</v>
          </cell>
        </row>
        <row r="3024">
          <cell r="B3024" t="str">
            <v>Debut Studio EP // Sam Hibbard</v>
          </cell>
          <cell r="C3024" t="str">
            <v>Creating and playing music is what i love. I long to produce &amp; release fresh, raw and relevant songs that come straight from the heart.</v>
          </cell>
          <cell r="D3024">
            <v>3000</v>
          </cell>
          <cell r="E3024">
            <v>280</v>
          </cell>
          <cell r="F3024" t="str">
            <v>live</v>
          </cell>
          <cell r="G3024" t="str">
            <v>GB</v>
          </cell>
          <cell r="H3024" t="str">
            <v>GBP</v>
          </cell>
          <cell r="I3024">
            <v>1491768000</v>
          </cell>
          <cell r="J3024">
            <v>1489097112</v>
          </cell>
          <cell r="K3024" t="b">
            <v>0</v>
          </cell>
          <cell r="L3024">
            <v>8</v>
          </cell>
          <cell r="M3024" t="b">
            <v>0</v>
          </cell>
          <cell r="N3024" t="str">
            <v>music/faith</v>
          </cell>
          <cell r="O3024">
            <v>9</v>
          </cell>
          <cell r="P3024">
            <v>35</v>
          </cell>
        </row>
        <row r="3025">
          <cell r="B3025" t="str">
            <v>Thundercreek Studios</v>
          </cell>
          <cell r="C3025" t="str">
            <v>Hey all I'm building out my Christian Recording studio in a new building. I have the building but lack the funds to build it out!!!</v>
          </cell>
          <cell r="D3025">
            <v>10000</v>
          </cell>
          <cell r="E3025">
            <v>5</v>
          </cell>
          <cell r="F3025" t="str">
            <v>live</v>
          </cell>
          <cell r="G3025" t="str">
            <v>US</v>
          </cell>
          <cell r="H3025" t="str">
            <v>USD</v>
          </cell>
          <cell r="I3025">
            <v>1490589360</v>
          </cell>
          <cell r="J3025">
            <v>1488038674</v>
          </cell>
          <cell r="K3025" t="b">
            <v>0</v>
          </cell>
          <cell r="L3025">
            <v>1</v>
          </cell>
          <cell r="M3025" t="b">
            <v>0</v>
          </cell>
          <cell r="N3025" t="str">
            <v>music/faith</v>
          </cell>
          <cell r="O3025">
            <v>0</v>
          </cell>
          <cell r="P3025">
            <v>5</v>
          </cell>
        </row>
        <row r="3026">
          <cell r="B3026" t="str">
            <v>THE PREACHER'S DAUGHTERS CD Hymns Recording Project</v>
          </cell>
          <cell r="C3026" t="str">
            <v>We are the Preacher's Daughters &amp; recording a HYMNS CD with our unique vocal duo &amp; interwoven Cello. Hymns in a fresh, beautiful way.</v>
          </cell>
          <cell r="D3026">
            <v>12000</v>
          </cell>
          <cell r="E3026">
            <v>1405</v>
          </cell>
          <cell r="F3026" t="str">
            <v>live</v>
          </cell>
          <cell r="G3026" t="str">
            <v>US</v>
          </cell>
          <cell r="H3026" t="str">
            <v>USD</v>
          </cell>
          <cell r="I3026">
            <v>1491786000</v>
          </cell>
          <cell r="J3026">
            <v>1488847514</v>
          </cell>
          <cell r="K3026" t="b">
            <v>0</v>
          </cell>
          <cell r="L3026">
            <v>23</v>
          </cell>
          <cell r="M3026" t="b">
            <v>0</v>
          </cell>
          <cell r="N3026" t="str">
            <v>music/faith</v>
          </cell>
          <cell r="O3026">
            <v>12</v>
          </cell>
          <cell r="P3026">
            <v>61.09</v>
          </cell>
        </row>
        <row r="3027">
          <cell r="B3027" t="str">
            <v>Angel Talking truth to share with the world.</v>
          </cell>
          <cell r="C3027" t="str">
            <v>I was dying. No will to live. Angel spoke to me. Changed my life. Help me to Share the message with the world. My life changing story.</v>
          </cell>
          <cell r="D3027">
            <v>300000</v>
          </cell>
          <cell r="E3027">
            <v>0</v>
          </cell>
          <cell r="F3027" t="str">
            <v>live</v>
          </cell>
          <cell r="G3027" t="str">
            <v>US</v>
          </cell>
          <cell r="H3027" t="str">
            <v>USD</v>
          </cell>
          <cell r="I3027">
            <v>1491007211</v>
          </cell>
          <cell r="J3027">
            <v>1488418811</v>
          </cell>
          <cell r="K3027" t="b">
            <v>0</v>
          </cell>
          <cell r="L3027">
            <v>0</v>
          </cell>
          <cell r="M3027" t="b">
            <v>0</v>
          </cell>
          <cell r="N3027" t="str">
            <v>music/faith</v>
          </cell>
          <cell r="O3027">
            <v>0</v>
          </cell>
          <cell r="P3027">
            <v>0</v>
          </cell>
        </row>
        <row r="3028">
          <cell r="B3028" t="str">
            <v>Undivided Heart - a worship album by John Gabriel Arends</v>
          </cell>
          <cell r="C3028" t="str">
            <v>You can help create an awesome new worship album and in return get exclusive rewards ONLY for backers of this project.</v>
          </cell>
          <cell r="D3028">
            <v>12500</v>
          </cell>
          <cell r="E3028">
            <v>2526</v>
          </cell>
          <cell r="F3028" t="str">
            <v>live</v>
          </cell>
          <cell r="G3028" t="str">
            <v>US</v>
          </cell>
          <cell r="H3028" t="str">
            <v>USD</v>
          </cell>
          <cell r="I3028">
            <v>1491781648</v>
          </cell>
          <cell r="J3028">
            <v>1489193248</v>
          </cell>
          <cell r="K3028" t="b">
            <v>0</v>
          </cell>
          <cell r="L3028">
            <v>22</v>
          </cell>
          <cell r="M3028" t="b">
            <v>0</v>
          </cell>
          <cell r="N3028" t="str">
            <v>music/faith</v>
          </cell>
          <cell r="O3028">
            <v>20</v>
          </cell>
          <cell r="P3028">
            <v>114.82</v>
          </cell>
        </row>
        <row r="3029">
          <cell r="B3029" t="str">
            <v>I'M For Peace Music Ministry By R.Gerald's IMFP SOCIETY</v>
          </cell>
          <cell r="C3029" t="str">
            <v>This Music is a Powerful Tool / Ministry to the mindset
of Global Christianity in an Artistic &amp; innovative Musical
Format_ Album &amp; Tour</v>
          </cell>
          <cell r="D3029">
            <v>125000</v>
          </cell>
          <cell r="E3029">
            <v>0</v>
          </cell>
          <cell r="F3029" t="str">
            <v>live</v>
          </cell>
          <cell r="G3029" t="str">
            <v>US</v>
          </cell>
          <cell r="H3029" t="str">
            <v>USD</v>
          </cell>
          <cell r="I3029">
            <v>1490499180</v>
          </cell>
          <cell r="J3029">
            <v>1488430760</v>
          </cell>
          <cell r="K3029" t="b">
            <v>0</v>
          </cell>
          <cell r="L3029">
            <v>0</v>
          </cell>
          <cell r="M3029" t="b">
            <v>0</v>
          </cell>
          <cell r="N3029" t="str">
            <v>music/faith</v>
          </cell>
          <cell r="O3029">
            <v>0</v>
          </cell>
          <cell r="P3029">
            <v>0</v>
          </cell>
        </row>
        <row r="3030">
          <cell r="B3030" t="str">
            <v>THE WORSHIP ALBUM!</v>
          </cell>
          <cell r="C3030" t="str">
            <v>Friends! Will you help me create a new worship album??! I want this album to give God the worship he deserves and draw people to Him.</v>
          </cell>
          <cell r="D3030">
            <v>5105</v>
          </cell>
          <cell r="E3030">
            <v>216</v>
          </cell>
          <cell r="F3030" t="str">
            <v>live</v>
          </cell>
          <cell r="G3030" t="str">
            <v>US</v>
          </cell>
          <cell r="H3030" t="str">
            <v>USD</v>
          </cell>
          <cell r="I3030">
            <v>1491943445</v>
          </cell>
          <cell r="J3030">
            <v>1489351445</v>
          </cell>
          <cell r="K3030" t="b">
            <v>0</v>
          </cell>
          <cell r="L3030">
            <v>4</v>
          </cell>
          <cell r="M3030" t="b">
            <v>0</v>
          </cell>
          <cell r="N3030" t="str">
            <v>music/faith</v>
          </cell>
          <cell r="O3030">
            <v>4</v>
          </cell>
          <cell r="P3030">
            <v>54</v>
          </cell>
        </row>
        <row r="3031">
          <cell r="B3031" t="str">
            <v>Camp Songs: original worship songs inspired by summer camp</v>
          </cell>
          <cell r="C3031" t="str">
            <v>My debut full-length album. This album will be a new direction as we hope to capture the worship that happens when you're at camp.</v>
          </cell>
          <cell r="D3031">
            <v>20000</v>
          </cell>
          <cell r="E3031">
            <v>5212</v>
          </cell>
          <cell r="F3031" t="str">
            <v>live</v>
          </cell>
          <cell r="G3031" t="str">
            <v>US</v>
          </cell>
          <cell r="H3031" t="str">
            <v>USD</v>
          </cell>
          <cell r="I3031">
            <v>1491019200</v>
          </cell>
          <cell r="J3031">
            <v>1488418990</v>
          </cell>
          <cell r="K3031" t="b">
            <v>0</v>
          </cell>
          <cell r="L3031">
            <v>79</v>
          </cell>
          <cell r="M3031" t="b">
            <v>0</v>
          </cell>
          <cell r="N3031" t="str">
            <v>music/faith</v>
          </cell>
          <cell r="O3031">
            <v>26</v>
          </cell>
          <cell r="P3031">
            <v>65.97</v>
          </cell>
        </row>
        <row r="3032">
          <cell r="B3032" t="str">
            <v>"Holy Realm Music Group" Anointed Purpose, Heavenly Good</v>
          </cell>
          <cell r="C3032" t="str">
            <v>The passion I have for music is intense, super natural and uniquely divine.The encompassing vibe of a great song dressed in great beat</v>
          </cell>
          <cell r="D3032">
            <v>5050</v>
          </cell>
          <cell r="E3032">
            <v>10</v>
          </cell>
          <cell r="F3032" t="str">
            <v>failed</v>
          </cell>
          <cell r="G3032" t="str">
            <v>US</v>
          </cell>
          <cell r="H3032" t="str">
            <v>USD</v>
          </cell>
          <cell r="I3032">
            <v>1421337405</v>
          </cell>
          <cell r="J3032">
            <v>1418745405</v>
          </cell>
          <cell r="K3032" t="b">
            <v>0</v>
          </cell>
          <cell r="L3032">
            <v>2</v>
          </cell>
          <cell r="M3032" t="b">
            <v>0</v>
          </cell>
          <cell r="N3032" t="str">
            <v>music/faith</v>
          </cell>
          <cell r="O3032">
            <v>0</v>
          </cell>
          <cell r="P3032">
            <v>5</v>
          </cell>
        </row>
        <row r="3033">
          <cell r="B3033" t="str">
            <v>lyndale lewis and new vision prosper cd release</v>
          </cell>
          <cell r="C3033" t="str">
            <v>I can do all things through christ jesus</v>
          </cell>
          <cell r="D3033">
            <v>16500</v>
          </cell>
          <cell r="E3033">
            <v>1</v>
          </cell>
          <cell r="F3033" t="str">
            <v>failed</v>
          </cell>
          <cell r="G3033" t="str">
            <v>US</v>
          </cell>
          <cell r="H3033" t="str">
            <v>USD</v>
          </cell>
          <cell r="I3033">
            <v>1427745150</v>
          </cell>
          <cell r="J3033">
            <v>1425156750</v>
          </cell>
          <cell r="K3033" t="b">
            <v>0</v>
          </cell>
          <cell r="L3033">
            <v>1</v>
          </cell>
          <cell r="M3033" t="b">
            <v>0</v>
          </cell>
          <cell r="N3033" t="str">
            <v>music/faith</v>
          </cell>
          <cell r="O3033">
            <v>0</v>
          </cell>
          <cell r="P3033">
            <v>1</v>
          </cell>
        </row>
        <row r="3034">
          <cell r="B3034" t="str">
            <v>Joy Full Noise!</v>
          </cell>
          <cell r="C3034" t="str">
            <v>I would love for you to be a part of helping me raise money for music and video production to launch my first Worship album!</v>
          </cell>
          <cell r="D3034">
            <v>5000</v>
          </cell>
          <cell r="E3034">
            <v>51</v>
          </cell>
          <cell r="F3034" t="str">
            <v>failed</v>
          </cell>
          <cell r="G3034" t="str">
            <v>US</v>
          </cell>
          <cell r="H3034" t="str">
            <v>USD</v>
          </cell>
          <cell r="I3034">
            <v>1441003537</v>
          </cell>
          <cell r="J3034">
            <v>1435819537</v>
          </cell>
          <cell r="K3034" t="b">
            <v>0</v>
          </cell>
          <cell r="L3034">
            <v>2</v>
          </cell>
          <cell r="M3034" t="b">
            <v>0</v>
          </cell>
          <cell r="N3034" t="str">
            <v>music/faith</v>
          </cell>
          <cell r="O3034">
            <v>1</v>
          </cell>
          <cell r="P3034">
            <v>25.5</v>
          </cell>
        </row>
        <row r="3035">
          <cell r="B3035" t="str">
            <v>Jericho Down Worship Album</v>
          </cell>
          <cell r="C3035" t="str">
            <v>We want to record an album of popular praise &amp; worship songs with our own influence and style.</v>
          </cell>
          <cell r="D3035">
            <v>2000</v>
          </cell>
          <cell r="E3035">
            <v>1302</v>
          </cell>
          <cell r="F3035" t="str">
            <v>failed</v>
          </cell>
          <cell r="G3035" t="str">
            <v>US</v>
          </cell>
          <cell r="H3035" t="str">
            <v>USD</v>
          </cell>
          <cell r="I3035">
            <v>1424056873</v>
          </cell>
          <cell r="J3035">
            <v>1421464873</v>
          </cell>
          <cell r="K3035" t="b">
            <v>0</v>
          </cell>
          <cell r="L3035">
            <v>11</v>
          </cell>
          <cell r="M3035" t="b">
            <v>0</v>
          </cell>
          <cell r="N3035" t="str">
            <v>music/faith</v>
          </cell>
          <cell r="O3035">
            <v>65</v>
          </cell>
          <cell r="P3035">
            <v>118.36</v>
          </cell>
        </row>
        <row r="3036">
          <cell r="B3036" t="str">
            <v>Piano Prayer Album - Russ James</v>
          </cell>
          <cell r="C3036" t="str">
            <v>An instrumental album that ranges from hymns to contemporary music. All the music is recorded by myself.</v>
          </cell>
          <cell r="D3036">
            <v>2000</v>
          </cell>
          <cell r="E3036">
            <v>0</v>
          </cell>
          <cell r="F3036" t="str">
            <v>failed</v>
          </cell>
          <cell r="G3036" t="str">
            <v>US</v>
          </cell>
          <cell r="H3036" t="str">
            <v>USD</v>
          </cell>
          <cell r="I3036">
            <v>1441814400</v>
          </cell>
          <cell r="J3036">
            <v>1440807846</v>
          </cell>
          <cell r="K3036" t="b">
            <v>0</v>
          </cell>
          <cell r="L3036">
            <v>0</v>
          </cell>
          <cell r="M3036" t="b">
            <v>0</v>
          </cell>
          <cell r="N3036" t="str">
            <v>music/faith</v>
          </cell>
          <cell r="O3036">
            <v>0</v>
          </cell>
          <cell r="P3036">
            <v>0</v>
          </cell>
        </row>
        <row r="3037">
          <cell r="B3037" t="str">
            <v>Gemeinde in Bremen</v>
          </cell>
          <cell r="C3037" t="str">
            <v>Unsere "Aufgabe" ist es, fÃ¼r Christen da zu sein die keiner Gemeinde angehÃ¶ren. Zudem spielt Lobpreis eine Zentrale Rolle.</v>
          </cell>
          <cell r="D3037">
            <v>5500</v>
          </cell>
          <cell r="E3037">
            <v>0</v>
          </cell>
          <cell r="F3037" t="str">
            <v>failed</v>
          </cell>
          <cell r="G3037" t="str">
            <v>DE</v>
          </cell>
          <cell r="H3037" t="str">
            <v>EUR</v>
          </cell>
          <cell r="I3037">
            <v>1440314472</v>
          </cell>
          <cell r="J3037">
            <v>1435130472</v>
          </cell>
          <cell r="K3037" t="b">
            <v>0</v>
          </cell>
          <cell r="L3037">
            <v>0</v>
          </cell>
          <cell r="M3037" t="b">
            <v>0</v>
          </cell>
          <cell r="N3037" t="str">
            <v>music/faith</v>
          </cell>
          <cell r="O3037">
            <v>0</v>
          </cell>
          <cell r="P3037">
            <v>0</v>
          </cell>
        </row>
        <row r="3038">
          <cell r="B3038" t="str">
            <v>Hurricanes and Coastal Storms- Chapel Studio Project</v>
          </cell>
          <cell r="C3038" t="str">
            <v>We exist to proclaim the love of Christ through music! Partner with our ministry and help us spread God's love with a new studio album!</v>
          </cell>
          <cell r="D3038">
            <v>5000</v>
          </cell>
          <cell r="E3038">
            <v>487</v>
          </cell>
          <cell r="F3038" t="str">
            <v>failed</v>
          </cell>
          <cell r="G3038" t="str">
            <v>US</v>
          </cell>
          <cell r="H3038" t="str">
            <v>USD</v>
          </cell>
          <cell r="I3038">
            <v>1459181895</v>
          </cell>
          <cell r="J3038">
            <v>1456593495</v>
          </cell>
          <cell r="K3038" t="b">
            <v>0</v>
          </cell>
          <cell r="L3038">
            <v>9</v>
          </cell>
          <cell r="M3038" t="b">
            <v>0</v>
          </cell>
          <cell r="N3038" t="str">
            <v>music/faith</v>
          </cell>
          <cell r="O3038">
            <v>10</v>
          </cell>
          <cell r="P3038">
            <v>54.11</v>
          </cell>
        </row>
        <row r="3039">
          <cell r="B3039" t="str">
            <v>Praise: It's what we do</v>
          </cell>
          <cell r="C3039" t="str">
            <v>A debut album for the New Gate Church's praise team; making a cd filled with original songs from a team of misfits with 1 goal in mind</v>
          </cell>
          <cell r="D3039">
            <v>7000</v>
          </cell>
          <cell r="E3039">
            <v>0</v>
          </cell>
          <cell r="F3039" t="str">
            <v>failed</v>
          </cell>
          <cell r="G3039" t="str">
            <v>US</v>
          </cell>
          <cell r="H3039" t="str">
            <v>USD</v>
          </cell>
          <cell r="I3039">
            <v>1462135706</v>
          </cell>
          <cell r="J3039">
            <v>1458679706</v>
          </cell>
          <cell r="K3039" t="b">
            <v>0</v>
          </cell>
          <cell r="L3039">
            <v>0</v>
          </cell>
          <cell r="M3039" t="b">
            <v>0</v>
          </cell>
          <cell r="N3039" t="str">
            <v>music/faith</v>
          </cell>
          <cell r="O3039">
            <v>0</v>
          </cell>
          <cell r="P3039">
            <v>0</v>
          </cell>
        </row>
        <row r="3040">
          <cell r="B3040" t="str">
            <v>Psalms</v>
          </cell>
          <cell r="C3040" t="str">
            <v>A project to set psalms to music. The psalms are taken from the English Standard Version (ESV) of the Bible.</v>
          </cell>
          <cell r="D3040">
            <v>1750</v>
          </cell>
          <cell r="E3040">
            <v>85</v>
          </cell>
          <cell r="F3040" t="str">
            <v>failed</v>
          </cell>
          <cell r="G3040" t="str">
            <v>US</v>
          </cell>
          <cell r="H3040" t="str">
            <v>USD</v>
          </cell>
          <cell r="I3040">
            <v>1409513940</v>
          </cell>
          <cell r="J3040">
            <v>1405949514</v>
          </cell>
          <cell r="K3040" t="b">
            <v>0</v>
          </cell>
          <cell r="L3040">
            <v>4</v>
          </cell>
          <cell r="M3040" t="b">
            <v>0</v>
          </cell>
          <cell r="N3040" t="str">
            <v>music/faith</v>
          </cell>
          <cell r="O3040">
            <v>5</v>
          </cell>
          <cell r="P3040">
            <v>21.25</v>
          </cell>
        </row>
        <row r="3041">
          <cell r="B3041" t="str">
            <v>Producing a live album of our upcoming Europe tour</v>
          </cell>
          <cell r="C3041" t="str">
            <v>We want to create a gospel live album which has never been produced before.</v>
          </cell>
          <cell r="D3041">
            <v>5000</v>
          </cell>
          <cell r="E3041">
            <v>34</v>
          </cell>
          <cell r="F3041" t="str">
            <v>failed</v>
          </cell>
          <cell r="G3041" t="str">
            <v>DE</v>
          </cell>
          <cell r="H3041" t="str">
            <v>EUR</v>
          </cell>
          <cell r="I3041">
            <v>1453122000</v>
          </cell>
          <cell r="J3041">
            <v>1449151888</v>
          </cell>
          <cell r="K3041" t="b">
            <v>0</v>
          </cell>
          <cell r="L3041">
            <v>1</v>
          </cell>
          <cell r="M3041" t="b">
            <v>0</v>
          </cell>
          <cell r="N3041" t="str">
            <v>music/faith</v>
          </cell>
          <cell r="O3041">
            <v>1</v>
          </cell>
          <cell r="P3041">
            <v>34</v>
          </cell>
        </row>
        <row r="3042">
          <cell r="B3042" t="str">
            <v>Redemption - Debut Multi-cultural Worship Album</v>
          </cell>
          <cell r="C3042" t="str">
            <v>"Redemption" is a multi-cultural worship album aimed at giving you an 'around-the-world' experience of Jesus-focused worship.</v>
          </cell>
          <cell r="D3042">
            <v>10000</v>
          </cell>
          <cell r="E3042">
            <v>1050</v>
          </cell>
          <cell r="F3042" t="str">
            <v>failed</v>
          </cell>
          <cell r="G3042" t="str">
            <v>US</v>
          </cell>
          <cell r="H3042" t="str">
            <v>USD</v>
          </cell>
          <cell r="I3042">
            <v>1409585434</v>
          </cell>
          <cell r="J3042">
            <v>1406907034</v>
          </cell>
          <cell r="K3042" t="b">
            <v>0</v>
          </cell>
          <cell r="L3042">
            <v>2</v>
          </cell>
          <cell r="M3042" t="b">
            <v>0</v>
          </cell>
          <cell r="N3042" t="str">
            <v>music/faith</v>
          </cell>
          <cell r="O3042">
            <v>11</v>
          </cell>
          <cell r="P3042">
            <v>525</v>
          </cell>
        </row>
        <row r="3043">
          <cell r="B3043" t="str">
            <v>Midwest Cowboy Ministries</v>
          </cell>
          <cell r="C3043" t="str">
            <v>Recording/equipment for MCM - a team of musicians who will help your local musicians to hold your own Cowboy Church with Gospel Music</v>
          </cell>
          <cell r="D3043">
            <v>5000</v>
          </cell>
          <cell r="E3043">
            <v>0</v>
          </cell>
          <cell r="F3043" t="str">
            <v>failed</v>
          </cell>
          <cell r="G3043" t="str">
            <v>US</v>
          </cell>
          <cell r="H3043" t="str">
            <v>USD</v>
          </cell>
          <cell r="I3043">
            <v>1435701353</v>
          </cell>
          <cell r="J3043">
            <v>1430517353</v>
          </cell>
          <cell r="K3043" t="b">
            <v>0</v>
          </cell>
          <cell r="L3043">
            <v>0</v>
          </cell>
          <cell r="M3043" t="b">
            <v>0</v>
          </cell>
          <cell r="N3043" t="str">
            <v>music/faith</v>
          </cell>
          <cell r="O3043">
            <v>0</v>
          </cell>
          <cell r="P3043">
            <v>0</v>
          </cell>
        </row>
        <row r="3044">
          <cell r="B3044" t="str">
            <v>"UNCOVERED ME"</v>
          </cell>
          <cell r="C3044" t="str">
            <v>This music project is a compilation to my up-coming book UNCOVERED ME, I need your support to help me go to New York and complete it.</v>
          </cell>
          <cell r="D3044">
            <v>3000</v>
          </cell>
          <cell r="E3044">
            <v>50</v>
          </cell>
          <cell r="F3044" t="str">
            <v>failed</v>
          </cell>
          <cell r="G3044" t="str">
            <v>US</v>
          </cell>
          <cell r="H3044" t="str">
            <v>USD</v>
          </cell>
          <cell r="I3044">
            <v>1412536412</v>
          </cell>
          <cell r="J3044">
            <v>1409944412</v>
          </cell>
          <cell r="K3044" t="b">
            <v>0</v>
          </cell>
          <cell r="L3044">
            <v>1</v>
          </cell>
          <cell r="M3044" t="b">
            <v>0</v>
          </cell>
          <cell r="N3044" t="str">
            <v>music/faith</v>
          </cell>
          <cell r="O3044">
            <v>2</v>
          </cell>
          <cell r="P3044">
            <v>50</v>
          </cell>
        </row>
        <row r="3045">
          <cell r="B3045" t="str">
            <v>Positive music. Zachary Freedoms NEW album, campaign.</v>
          </cell>
          <cell r="C3045" t="str">
            <v>Change the world. Music should be more fun, positive, and compassionate. What goes into your ears is important- same for your kids.</v>
          </cell>
          <cell r="D3045">
            <v>25000</v>
          </cell>
          <cell r="E3045">
            <v>1967</v>
          </cell>
          <cell r="F3045" t="str">
            <v>failed</v>
          </cell>
          <cell r="G3045" t="str">
            <v>US</v>
          </cell>
          <cell r="H3045" t="str">
            <v>USD</v>
          </cell>
          <cell r="I3045">
            <v>1430517761</v>
          </cell>
          <cell r="J3045">
            <v>1427925761</v>
          </cell>
          <cell r="K3045" t="b">
            <v>0</v>
          </cell>
          <cell r="L3045">
            <v>17</v>
          </cell>
          <cell r="M3045" t="b">
            <v>0</v>
          </cell>
          <cell r="N3045" t="str">
            <v>music/faith</v>
          </cell>
          <cell r="O3045">
            <v>8</v>
          </cell>
          <cell r="P3045">
            <v>115.71</v>
          </cell>
        </row>
        <row r="3046">
          <cell r="B3046" t="str">
            <v>The Heart of a P.K.</v>
          </cell>
          <cell r="C3046" t="str">
            <v>Kimberly Stokes the daughter of Elder Baby Stokes Jr, of Bibleway C.O.G.I.C, is currently working on a EP. She is sharing her heart</v>
          </cell>
          <cell r="D3046">
            <v>5000</v>
          </cell>
          <cell r="E3046">
            <v>11</v>
          </cell>
          <cell r="F3046" t="str">
            <v>failed</v>
          </cell>
          <cell r="G3046" t="str">
            <v>US</v>
          </cell>
          <cell r="H3046" t="str">
            <v>USD</v>
          </cell>
          <cell r="I3046">
            <v>1427772120</v>
          </cell>
          <cell r="J3046">
            <v>1425186785</v>
          </cell>
          <cell r="K3046" t="b">
            <v>0</v>
          </cell>
          <cell r="L3046">
            <v>2</v>
          </cell>
          <cell r="M3046" t="b">
            <v>0</v>
          </cell>
          <cell r="N3046" t="str">
            <v>music/faith</v>
          </cell>
          <cell r="O3046">
            <v>0</v>
          </cell>
          <cell r="P3046">
            <v>5.5</v>
          </cell>
        </row>
        <row r="3047">
          <cell r="B3047" t="str">
            <v>ALIVE! Gospel Chorus debuts Feb 11th, 2017: "Love is ALIVE!"</v>
          </cell>
          <cell r="C3047" t="str">
            <v>New Twin Cities based Gospel Chorus and music ministry. Join us as we grow and support this exciting mission with our launch Feb 11th!!</v>
          </cell>
          <cell r="D3047">
            <v>2000</v>
          </cell>
          <cell r="E3047">
            <v>150</v>
          </cell>
          <cell r="F3047" t="str">
            <v>failed</v>
          </cell>
          <cell r="G3047" t="str">
            <v>US</v>
          </cell>
          <cell r="H3047" t="str">
            <v>USD</v>
          </cell>
          <cell r="I3047">
            <v>1481295099</v>
          </cell>
          <cell r="J3047">
            <v>1477835499</v>
          </cell>
          <cell r="K3047" t="b">
            <v>0</v>
          </cell>
          <cell r="L3047">
            <v>3</v>
          </cell>
          <cell r="M3047" t="b">
            <v>0</v>
          </cell>
          <cell r="N3047" t="str">
            <v>music/faith</v>
          </cell>
          <cell r="O3047">
            <v>8</v>
          </cell>
          <cell r="P3047">
            <v>50</v>
          </cell>
        </row>
        <row r="3048">
          <cell r="B3048" t="str">
            <v>Shift Records A New EP!</v>
          </cell>
          <cell r="C3048" t="str">
            <v>Our first record created to reach, inspire, and ultimately express the love of Jesus to our generation.</v>
          </cell>
          <cell r="D3048">
            <v>3265</v>
          </cell>
          <cell r="E3048">
            <v>1395</v>
          </cell>
          <cell r="F3048" t="str">
            <v>failed</v>
          </cell>
          <cell r="G3048" t="str">
            <v>US</v>
          </cell>
          <cell r="H3048" t="str">
            <v>USD</v>
          </cell>
          <cell r="I3048">
            <v>1461211200</v>
          </cell>
          <cell r="J3048">
            <v>1459467238</v>
          </cell>
          <cell r="K3048" t="b">
            <v>0</v>
          </cell>
          <cell r="L3048">
            <v>41</v>
          </cell>
          <cell r="M3048" t="b">
            <v>0</v>
          </cell>
          <cell r="N3048" t="str">
            <v>music/faith</v>
          </cell>
          <cell r="O3048">
            <v>43</v>
          </cell>
          <cell r="P3048">
            <v>34.020000000000003</v>
          </cell>
        </row>
        <row r="3049">
          <cell r="B3049" t="str">
            <v>The Prodigal Son</v>
          </cell>
          <cell r="C3049" t="str">
            <v>A melody for the galaxy.</v>
          </cell>
          <cell r="D3049">
            <v>35000</v>
          </cell>
          <cell r="E3049">
            <v>75</v>
          </cell>
          <cell r="F3049" t="str">
            <v>failed</v>
          </cell>
          <cell r="G3049" t="str">
            <v>US</v>
          </cell>
          <cell r="H3049" t="str">
            <v>USD</v>
          </cell>
          <cell r="I3049">
            <v>1463201940</v>
          </cell>
          <cell r="J3049">
            <v>1459435149</v>
          </cell>
          <cell r="K3049" t="b">
            <v>0</v>
          </cell>
          <cell r="L3049">
            <v>2</v>
          </cell>
          <cell r="M3049" t="b">
            <v>0</v>
          </cell>
          <cell r="N3049" t="str">
            <v>music/faith</v>
          </cell>
          <cell r="O3049">
            <v>0</v>
          </cell>
          <cell r="P3049">
            <v>37.5</v>
          </cell>
        </row>
        <row r="3050">
          <cell r="B3050" t="str">
            <v>Messiah's Call "He'll Do It Today" 2014</v>
          </cell>
          <cell r="C3050" t="str">
            <v>Building the foundation for a great work! Join us on our journey to bring a fresh approach to ministry through song and testimony!</v>
          </cell>
          <cell r="D3050">
            <v>4000</v>
          </cell>
          <cell r="E3050">
            <v>35</v>
          </cell>
          <cell r="F3050" t="str">
            <v>failed</v>
          </cell>
          <cell r="G3050" t="str">
            <v>US</v>
          </cell>
          <cell r="H3050" t="str">
            <v>USD</v>
          </cell>
          <cell r="I3050">
            <v>1410958191</v>
          </cell>
          <cell r="J3050">
            <v>1408366191</v>
          </cell>
          <cell r="K3050" t="b">
            <v>0</v>
          </cell>
          <cell r="L3050">
            <v>3</v>
          </cell>
          <cell r="M3050" t="b">
            <v>0</v>
          </cell>
          <cell r="N3050" t="str">
            <v>music/faith</v>
          </cell>
          <cell r="O3050">
            <v>1</v>
          </cell>
          <cell r="P3050">
            <v>11.67</v>
          </cell>
        </row>
        <row r="3051">
          <cell r="B3051" t="str">
            <v>Justin &amp; Elly Heckel DEBUT ALBUM!</v>
          </cell>
          <cell r="C3051" t="str">
            <v>Justin and Elly Heckel just finished recording their Debut Album and need your help to release it to the rest of the World!</v>
          </cell>
          <cell r="D3051">
            <v>4000</v>
          </cell>
          <cell r="E3051">
            <v>225</v>
          </cell>
          <cell r="F3051" t="str">
            <v>failed</v>
          </cell>
          <cell r="G3051" t="str">
            <v>US</v>
          </cell>
          <cell r="H3051" t="str">
            <v>USD</v>
          </cell>
          <cell r="I3051">
            <v>1415562471</v>
          </cell>
          <cell r="J3051">
            <v>1412966871</v>
          </cell>
          <cell r="K3051" t="b">
            <v>0</v>
          </cell>
          <cell r="L3051">
            <v>8</v>
          </cell>
          <cell r="M3051" t="b">
            <v>0</v>
          </cell>
          <cell r="N3051" t="str">
            <v>music/faith</v>
          </cell>
          <cell r="O3051">
            <v>6</v>
          </cell>
          <cell r="P3051">
            <v>28.13</v>
          </cell>
        </row>
        <row r="3052">
          <cell r="B3052" t="str">
            <v>"HEAVEN'S CALLING"</v>
          </cell>
          <cell r="C3052" t="str">
            <v>Heavens calling is an album for people all over the world in need of a healing for the soul, positive mindset and total prosperity</v>
          </cell>
          <cell r="D3052">
            <v>5000</v>
          </cell>
          <cell r="E3052">
            <v>0</v>
          </cell>
          <cell r="F3052" t="str">
            <v>failed</v>
          </cell>
          <cell r="G3052" t="str">
            <v>US</v>
          </cell>
          <cell r="H3052" t="str">
            <v>USD</v>
          </cell>
          <cell r="I3052">
            <v>1449831863</v>
          </cell>
          <cell r="J3052">
            <v>1447239863</v>
          </cell>
          <cell r="K3052" t="b">
            <v>0</v>
          </cell>
          <cell r="L3052">
            <v>0</v>
          </cell>
          <cell r="M3052" t="b">
            <v>0</v>
          </cell>
          <cell r="N3052" t="str">
            <v>music/faith</v>
          </cell>
          <cell r="O3052">
            <v>0</v>
          </cell>
          <cell r="P3052">
            <v>0</v>
          </cell>
        </row>
        <row r="3053">
          <cell r="B3053" t="str">
            <v>Preserving the DC Gospel Stars</v>
          </cell>
          <cell r="C3053" t="str">
            <v>I am raising money to leave a legacy for the DC Gospel Stars and preserve this art form for music lovers of this style.</v>
          </cell>
          <cell r="D3053">
            <v>2880</v>
          </cell>
          <cell r="E3053">
            <v>1</v>
          </cell>
          <cell r="F3053" t="str">
            <v>failed</v>
          </cell>
          <cell r="G3053" t="str">
            <v>US</v>
          </cell>
          <cell r="H3053" t="str">
            <v>USD</v>
          </cell>
          <cell r="I3053">
            <v>1459642200</v>
          </cell>
          <cell r="J3053">
            <v>1456441429</v>
          </cell>
          <cell r="K3053" t="b">
            <v>0</v>
          </cell>
          <cell r="L3053">
            <v>1</v>
          </cell>
          <cell r="M3053" t="b">
            <v>0</v>
          </cell>
          <cell r="N3053" t="str">
            <v>music/faith</v>
          </cell>
          <cell r="O3053">
            <v>0</v>
          </cell>
          <cell r="P3053">
            <v>1</v>
          </cell>
        </row>
        <row r="3054">
          <cell r="B3054" t="str">
            <v>Straighter Road Album Fundraiser</v>
          </cell>
          <cell r="C3054" t="str">
            <v>We are a vocal group from the Northwest looking to create a gospel, jazz, a cappella ablum and would love the support of music lovers.</v>
          </cell>
          <cell r="D3054">
            <v>10000</v>
          </cell>
          <cell r="E3054">
            <v>650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1435730400</v>
          </cell>
          <cell r="J3054">
            <v>1430855315</v>
          </cell>
          <cell r="K3054" t="b">
            <v>0</v>
          </cell>
          <cell r="L3054">
            <v>3</v>
          </cell>
          <cell r="M3054" t="b">
            <v>0</v>
          </cell>
          <cell r="N3054" t="str">
            <v>music/faith</v>
          </cell>
          <cell r="O3054">
            <v>7</v>
          </cell>
          <cell r="P3054">
            <v>216.67</v>
          </cell>
        </row>
        <row r="3055">
          <cell r="B3055" t="str">
            <v>Die Another Day 1st CD (Christian Rock)</v>
          </cell>
          <cell r="C3055" t="str">
            <v>We are just some guys who Love the Lord and want to share our personal experiences of what GOD has done for us through our music.</v>
          </cell>
          <cell r="D3055">
            <v>6000</v>
          </cell>
          <cell r="E3055">
            <v>35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1414707762</v>
          </cell>
          <cell r="J3055">
            <v>1412115762</v>
          </cell>
          <cell r="K3055" t="b">
            <v>0</v>
          </cell>
          <cell r="L3055">
            <v>4</v>
          </cell>
          <cell r="M3055" t="b">
            <v>0</v>
          </cell>
          <cell r="N3055" t="str">
            <v>music/faith</v>
          </cell>
          <cell r="O3055">
            <v>1</v>
          </cell>
          <cell r="P3055">
            <v>8.75</v>
          </cell>
        </row>
        <row r="3056">
          <cell r="B3056" t="str">
            <v>Unveiled Debut Album</v>
          </cell>
          <cell r="C3056" t="str">
            <v>Christian band signed to VECA Records to release their debut album in Spring 2015.  This ministry is relying on faith-based donations.</v>
          </cell>
          <cell r="D3056">
            <v>5500</v>
          </cell>
          <cell r="E3056">
            <v>560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1408922049</v>
          </cell>
          <cell r="J3056">
            <v>1406330049</v>
          </cell>
          <cell r="K3056" t="b">
            <v>0</v>
          </cell>
          <cell r="L3056">
            <v>9</v>
          </cell>
          <cell r="M3056" t="b">
            <v>0</v>
          </cell>
          <cell r="N3056" t="str">
            <v>music/faith</v>
          </cell>
          <cell r="O3056">
            <v>10</v>
          </cell>
          <cell r="P3056">
            <v>62.22</v>
          </cell>
        </row>
        <row r="3057">
          <cell r="B3057" t="str">
            <v>"Every Day" CD by Amanda Joy Hall</v>
          </cell>
          <cell r="C3057" t="str">
            <v>Amanda Joy Hall's sophomore album, "Every Day". Release expected July 2014</v>
          </cell>
          <cell r="D3057">
            <v>6500</v>
          </cell>
          <cell r="E3057">
            <v>2196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1403906664</v>
          </cell>
          <cell r="J3057">
            <v>1401401064</v>
          </cell>
          <cell r="K3057" t="b">
            <v>0</v>
          </cell>
          <cell r="L3057">
            <v>16</v>
          </cell>
          <cell r="M3057" t="b">
            <v>0</v>
          </cell>
          <cell r="N3057" t="str">
            <v>music/faith</v>
          </cell>
          <cell r="O3057">
            <v>34</v>
          </cell>
          <cell r="P3057">
            <v>137.25</v>
          </cell>
        </row>
        <row r="3058">
          <cell r="B3058" t="str">
            <v>New album - Prophetic guitar soundscapes, Volume 2</v>
          </cell>
          <cell r="C3058" t="str">
            <v>Please help fund my second Prophetic Guitar album. Be a part of a pioneering and groundbreaking sound released from Heaven.</v>
          </cell>
          <cell r="D3058">
            <v>3000</v>
          </cell>
          <cell r="E3058">
            <v>1</v>
          </cell>
          <cell r="F3058" t="str">
            <v>failed</v>
          </cell>
          <cell r="G3058" t="str">
            <v>GB</v>
          </cell>
          <cell r="H3058" t="str">
            <v>GBP</v>
          </cell>
          <cell r="I3058">
            <v>1428231600</v>
          </cell>
          <cell r="J3058">
            <v>1423520177</v>
          </cell>
          <cell r="K3058" t="b">
            <v>0</v>
          </cell>
          <cell r="L3058">
            <v>1</v>
          </cell>
          <cell r="M3058" t="b">
            <v>0</v>
          </cell>
          <cell r="N3058" t="str">
            <v>music/faith</v>
          </cell>
          <cell r="O3058">
            <v>0</v>
          </cell>
          <cell r="P3058">
            <v>1</v>
          </cell>
        </row>
        <row r="3059">
          <cell r="B3059" t="str">
            <v>With His Presence</v>
          </cell>
          <cell r="C3059" t="str">
            <v>Be in God's presence through instrumental covers of hymns. Help me build a home studio to freely distribute this album.</v>
          </cell>
          <cell r="D3059">
            <v>1250</v>
          </cell>
          <cell r="E3059">
            <v>855</v>
          </cell>
          <cell r="F3059" t="str">
            <v>failed</v>
          </cell>
          <cell r="G3059" t="str">
            <v>US</v>
          </cell>
          <cell r="H3059" t="str">
            <v>USD</v>
          </cell>
          <cell r="I3059">
            <v>1445439674</v>
          </cell>
          <cell r="J3059">
            <v>1442847674</v>
          </cell>
          <cell r="K3059" t="b">
            <v>0</v>
          </cell>
          <cell r="L3059">
            <v>7</v>
          </cell>
          <cell r="M3059" t="b">
            <v>0</v>
          </cell>
          <cell r="N3059" t="str">
            <v>music/faith</v>
          </cell>
          <cell r="O3059">
            <v>68</v>
          </cell>
          <cell r="P3059">
            <v>122.14</v>
          </cell>
        </row>
        <row r="3060">
          <cell r="B3060" t="str">
            <v>Message from Beyond - A Gospel Music Project</v>
          </cell>
          <cell r="C3060" t="str">
            <v>A few years back, I was inspired to write some songs, turned out the messages are real but a little scary, I need help to produce.</v>
          </cell>
          <cell r="D3060">
            <v>10000</v>
          </cell>
          <cell r="E3060">
            <v>0</v>
          </cell>
          <cell r="F3060" t="str">
            <v>failed</v>
          </cell>
          <cell r="G3060" t="str">
            <v>US</v>
          </cell>
          <cell r="H3060" t="str">
            <v>USD</v>
          </cell>
          <cell r="I3060">
            <v>1465521306</v>
          </cell>
          <cell r="J3060">
            <v>1460337306</v>
          </cell>
          <cell r="K3060" t="b">
            <v>0</v>
          </cell>
          <cell r="L3060">
            <v>0</v>
          </cell>
          <cell r="M3060" t="b">
            <v>0</v>
          </cell>
          <cell r="N3060" t="str">
            <v>music/faith</v>
          </cell>
          <cell r="O3060">
            <v>0</v>
          </cell>
          <cell r="P3060">
            <v>0</v>
          </cell>
        </row>
        <row r="3061">
          <cell r="B3061" t="str">
            <v>Triumph Over Trials/ Hope Through the Hurt</v>
          </cell>
          <cell r="C3061" t="str">
            <v>Hello, I am raising money to fund my first solo Album.  This project is my testimony that God is truly our shelter in the storm.</v>
          </cell>
          <cell r="D3061">
            <v>3000</v>
          </cell>
          <cell r="E3061">
            <v>0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1445738783</v>
          </cell>
          <cell r="J3061">
            <v>1443146783</v>
          </cell>
          <cell r="K3061" t="b">
            <v>0</v>
          </cell>
          <cell r="L3061">
            <v>0</v>
          </cell>
          <cell r="M3061" t="b">
            <v>0</v>
          </cell>
          <cell r="N3061" t="str">
            <v>music/faith</v>
          </cell>
          <cell r="O3061">
            <v>0</v>
          </cell>
          <cell r="P3061">
            <v>0</v>
          </cell>
        </row>
        <row r="3062">
          <cell r="B3062" t="str">
            <v>Sam Cox Band First Christian Tour</v>
          </cell>
          <cell r="C3062" t="str">
            <v>We are a Christin Worship band looking to midwest tour. God Bless!</v>
          </cell>
          <cell r="D3062">
            <v>1000</v>
          </cell>
          <cell r="E3062">
            <v>0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1434034800</v>
          </cell>
          <cell r="J3062">
            <v>1432849552</v>
          </cell>
          <cell r="K3062" t="b">
            <v>0</v>
          </cell>
          <cell r="L3062">
            <v>0</v>
          </cell>
          <cell r="M3062" t="b">
            <v>0</v>
          </cell>
          <cell r="N3062" t="str">
            <v>music/faith</v>
          </cell>
          <cell r="O3062">
            <v>0</v>
          </cell>
          <cell r="P3062">
            <v>0</v>
          </cell>
        </row>
        <row r="3063">
          <cell r="B3063" t="str">
            <v>Christian Lifestyle Multicultural Expo</v>
          </cell>
          <cell r="C3063" t="str">
            <v>This event will be free to the public with approximately 20 Christian vocalist and choirs from several genres. Rock,Blue Grass,Hip Hop.</v>
          </cell>
          <cell r="D3063">
            <v>4000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1452920400</v>
          </cell>
          <cell r="J3063">
            <v>1447777481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music/faith</v>
          </cell>
          <cell r="O3063">
            <v>0</v>
          </cell>
          <cell r="P3063">
            <v>0</v>
          </cell>
        </row>
        <row r="3064">
          <cell r="B3064" t="str">
            <v>What Faith Is EP/Album</v>
          </cell>
          <cell r="C3064" t="str">
            <v>I am trying to share the music I am blessed to have written. https://www.johncox4.com or https://reverbnation.com/johncox4</v>
          </cell>
          <cell r="D3064">
            <v>10000</v>
          </cell>
          <cell r="E3064">
            <v>0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1473802200</v>
          </cell>
          <cell r="J3064">
            <v>1472746374</v>
          </cell>
          <cell r="K3064" t="b">
            <v>0</v>
          </cell>
          <cell r="L3064">
            <v>0</v>
          </cell>
          <cell r="M3064" t="b">
            <v>0</v>
          </cell>
          <cell r="N3064" t="str">
            <v>music/faith</v>
          </cell>
          <cell r="O3064">
            <v>0</v>
          </cell>
          <cell r="P3064">
            <v>0</v>
          </cell>
        </row>
        <row r="3065">
          <cell r="B3065" t="str">
            <v>Street Prophet Los CD and new book</v>
          </cell>
          <cell r="C3065" t="str">
            <v>This is a double venture project. I have finished a new manuscript and currently working on creating a Christian rap CD.</v>
          </cell>
          <cell r="D3065">
            <v>4500</v>
          </cell>
          <cell r="E3065">
            <v>1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1431046356</v>
          </cell>
          <cell r="J3065">
            <v>1428454356</v>
          </cell>
          <cell r="K3065" t="b">
            <v>0</v>
          </cell>
          <cell r="L3065">
            <v>1</v>
          </cell>
          <cell r="M3065" t="b">
            <v>0</v>
          </cell>
          <cell r="N3065" t="str">
            <v>music/faith</v>
          </cell>
          <cell r="O3065">
            <v>0</v>
          </cell>
          <cell r="P3065">
            <v>1</v>
          </cell>
        </row>
        <row r="3066">
          <cell r="B3066" t="str">
            <v>Leo's RainSong Artist program</v>
          </cell>
          <cell r="C3066" t="str">
            <v>RainSong is letting my buy a discounted guitar. I will use this to offer my talents to the ministry programs I'm a part of.</v>
          </cell>
          <cell r="D3066">
            <v>1000</v>
          </cell>
          <cell r="E3066">
            <v>110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1470598345</v>
          </cell>
          <cell r="J3066">
            <v>1468006345</v>
          </cell>
          <cell r="K3066" t="b">
            <v>0</v>
          </cell>
          <cell r="L3066">
            <v>2</v>
          </cell>
          <cell r="M3066" t="b">
            <v>0</v>
          </cell>
          <cell r="N3066" t="str">
            <v>music/faith</v>
          </cell>
          <cell r="O3066">
            <v>11</v>
          </cell>
          <cell r="P3066">
            <v>55</v>
          </cell>
        </row>
        <row r="3067">
          <cell r="B3067" t="str">
            <v>In His Presence</v>
          </cell>
          <cell r="C3067" t="str">
            <v>A unique meditative album reflecting on the life of Christ, inviting Him into your presence</v>
          </cell>
          <cell r="D3067">
            <v>3000</v>
          </cell>
          <cell r="E3067">
            <v>22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1447018833</v>
          </cell>
          <cell r="J3067">
            <v>1444423233</v>
          </cell>
          <cell r="K3067" t="b">
            <v>0</v>
          </cell>
          <cell r="L3067">
            <v>1</v>
          </cell>
          <cell r="M3067" t="b">
            <v>0</v>
          </cell>
          <cell r="N3067" t="str">
            <v>music/faith</v>
          </cell>
          <cell r="O3067">
            <v>1</v>
          </cell>
          <cell r="P3067">
            <v>22</v>
          </cell>
        </row>
        <row r="3068">
          <cell r="B3068" t="str">
            <v>Healing</v>
          </cell>
          <cell r="C3068" t="str">
            <v>An instrumental project in which all songs are incorporated around the healing power of our God. Used for times of prayer &amp; devotion</v>
          </cell>
          <cell r="D3068">
            <v>4000</v>
          </cell>
          <cell r="E3068">
            <v>850</v>
          </cell>
          <cell r="F3068" t="str">
            <v>failed</v>
          </cell>
          <cell r="G3068" t="str">
            <v>US</v>
          </cell>
          <cell r="H3068" t="str">
            <v>USD</v>
          </cell>
          <cell r="I3068">
            <v>1437432392</v>
          </cell>
          <cell r="J3068">
            <v>1434840392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music/faith</v>
          </cell>
          <cell r="O3068">
            <v>21</v>
          </cell>
          <cell r="P3068">
            <v>56.67</v>
          </cell>
        </row>
        <row r="3069">
          <cell r="B3069" t="str">
            <v>The Flashing Lights</v>
          </cell>
          <cell r="C3069" t="str">
            <v>Music that inspires and gives hope for overcoming and change. And it is good music.</v>
          </cell>
          <cell r="D3069">
            <v>5000</v>
          </cell>
          <cell r="E3069">
            <v>20</v>
          </cell>
          <cell r="F3069" t="str">
            <v>failed</v>
          </cell>
          <cell r="G3069" t="str">
            <v>US</v>
          </cell>
          <cell r="H3069" t="str">
            <v>USD</v>
          </cell>
          <cell r="I3069">
            <v>1412283542</v>
          </cell>
          <cell r="J3069">
            <v>1409691542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music/faith</v>
          </cell>
          <cell r="O3069">
            <v>0</v>
          </cell>
          <cell r="P3069">
            <v>20</v>
          </cell>
        </row>
        <row r="3070">
          <cell r="B3070" t="str">
            <v>SWEET LOVE - a Lovely Christian WEDDING SONG Happy Marriage</v>
          </cell>
          <cell r="C3070" t="str">
            <v>HELP US RECORD -- SWEET LOVE -- Listen to this sped up ROUGH version and be sure and check out the unique REWARDS ---</v>
          </cell>
          <cell r="D3070">
            <v>1000</v>
          </cell>
          <cell r="E3070">
            <v>1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1462391932</v>
          </cell>
          <cell r="J3070">
            <v>1457297932</v>
          </cell>
          <cell r="K3070" t="b">
            <v>0</v>
          </cell>
          <cell r="L3070">
            <v>1</v>
          </cell>
          <cell r="M3070" t="b">
            <v>0</v>
          </cell>
          <cell r="N3070" t="str">
            <v>music/faith</v>
          </cell>
          <cell r="O3070">
            <v>0</v>
          </cell>
          <cell r="P3070">
            <v>1</v>
          </cell>
        </row>
        <row r="3071">
          <cell r="B3071" t="str">
            <v>Recording Studio Time</v>
          </cell>
          <cell r="C3071" t="str">
            <v>I recently recorded a new single. With your help I can return to the studio. Would you like to be part of my next worship project?</v>
          </cell>
          <cell r="D3071">
            <v>3000</v>
          </cell>
          <cell r="E3071">
            <v>0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1437075422</v>
          </cell>
          <cell r="J3071">
            <v>1434483422</v>
          </cell>
          <cell r="K3071" t="b">
            <v>0</v>
          </cell>
          <cell r="L3071">
            <v>0</v>
          </cell>
          <cell r="M3071" t="b">
            <v>0</v>
          </cell>
          <cell r="N3071" t="str">
            <v>music/faith</v>
          </cell>
          <cell r="O3071">
            <v>0</v>
          </cell>
          <cell r="P3071">
            <v>0</v>
          </cell>
        </row>
        <row r="3072">
          <cell r="B3072" t="str">
            <v>Sleepwreck - Disasterpiece EP (Jump Drives!)</v>
          </cell>
          <cell r="C3072" t="str">
            <v>I've got an awesome new batch of tracks that I think you're going to Love. CDs? So 1990! I present to you... SLEEPWRECK JUMP DRIVES!</v>
          </cell>
          <cell r="D3072">
            <v>1550</v>
          </cell>
          <cell r="E3072">
            <v>3186</v>
          </cell>
          <cell r="F3072" t="str">
            <v>successful</v>
          </cell>
          <cell r="G3072" t="str">
            <v>CA</v>
          </cell>
          <cell r="H3072" t="str">
            <v>CAD</v>
          </cell>
          <cell r="I3072">
            <v>1433206020</v>
          </cell>
          <cell r="J3072">
            <v>1430617209</v>
          </cell>
          <cell r="K3072" t="b">
            <v>0</v>
          </cell>
          <cell r="L3072">
            <v>30</v>
          </cell>
          <cell r="M3072" t="b">
            <v>1</v>
          </cell>
          <cell r="N3072" t="str">
            <v>music/electronic music</v>
          </cell>
          <cell r="O3072">
            <v>206</v>
          </cell>
          <cell r="P3072">
            <v>106.2</v>
          </cell>
        </row>
        <row r="3073">
          <cell r="B3073" t="str">
            <v>Rick and Morty Album &amp; Music Video</v>
          </cell>
          <cell r="C3073" t="str">
            <v>Rick and Morty concept album written by Allie Goertz + music video directed by Paul B. Cummings!</v>
          </cell>
          <cell r="D3073">
            <v>3000</v>
          </cell>
          <cell r="E3073">
            <v>10554.11</v>
          </cell>
          <cell r="F3073" t="str">
            <v>successful</v>
          </cell>
          <cell r="G3073" t="str">
            <v>US</v>
          </cell>
          <cell r="H3073" t="str">
            <v>USD</v>
          </cell>
          <cell r="I3073">
            <v>1445054400</v>
          </cell>
          <cell r="J3073">
            <v>1443074571</v>
          </cell>
          <cell r="K3073" t="b">
            <v>1</v>
          </cell>
          <cell r="L3073">
            <v>478</v>
          </cell>
          <cell r="M3073" t="b">
            <v>1</v>
          </cell>
          <cell r="N3073" t="str">
            <v>music/electronic music</v>
          </cell>
          <cell r="O3073">
            <v>352</v>
          </cell>
          <cell r="P3073">
            <v>22.08</v>
          </cell>
        </row>
        <row r="3074">
          <cell r="B3074" t="str">
            <v>Sammy Bananas - Bootlegs Vol. 2!!</v>
          </cell>
          <cell r="C3074" t="str">
            <v>Help get four new bootlegs onto vinyl in the second installment of my series!</v>
          </cell>
          <cell r="D3074">
            <v>2000</v>
          </cell>
          <cell r="E3074">
            <v>2298</v>
          </cell>
          <cell r="F3074" t="str">
            <v>successful</v>
          </cell>
          <cell r="G3074" t="str">
            <v>US</v>
          </cell>
          <cell r="H3074" t="str">
            <v>USD</v>
          </cell>
          <cell r="I3074">
            <v>1431876677</v>
          </cell>
          <cell r="J3074">
            <v>1429284677</v>
          </cell>
          <cell r="K3074" t="b">
            <v>1</v>
          </cell>
          <cell r="L3074">
            <v>74</v>
          </cell>
          <cell r="M3074" t="b">
            <v>1</v>
          </cell>
          <cell r="N3074" t="str">
            <v>music/electronic music</v>
          </cell>
          <cell r="O3074">
            <v>115</v>
          </cell>
          <cell r="P3074">
            <v>31.05</v>
          </cell>
        </row>
        <row r="3075">
          <cell r="B3075" t="str">
            <v>'Pathfinder' - a High Five Spaceship album</v>
          </cell>
          <cell r="C3075" t="str">
            <v>A collaborative, electronic journey helmed by producer Christopher Bingham and guitarist Carlos Montero.</v>
          </cell>
          <cell r="D3075">
            <v>2000</v>
          </cell>
          <cell r="E3075">
            <v>4743</v>
          </cell>
          <cell r="F3075" t="str">
            <v>successful</v>
          </cell>
          <cell r="G3075" t="str">
            <v>GB</v>
          </cell>
          <cell r="H3075" t="str">
            <v>GBP</v>
          </cell>
          <cell r="I3075">
            <v>1434837861</v>
          </cell>
          <cell r="J3075">
            <v>1432245861</v>
          </cell>
          <cell r="K3075" t="b">
            <v>0</v>
          </cell>
          <cell r="L3075">
            <v>131</v>
          </cell>
          <cell r="M3075" t="b">
            <v>1</v>
          </cell>
          <cell r="N3075" t="str">
            <v>music/electronic music</v>
          </cell>
          <cell r="O3075">
            <v>237</v>
          </cell>
          <cell r="P3075">
            <v>36.21</v>
          </cell>
        </row>
        <row r="3076">
          <cell r="B3076" t="str">
            <v>The Last Art Fact Album Ever</v>
          </cell>
          <cell r="C3076" t="str">
            <v>Art Fact is a legendary Swedish synth pop act from the 80's. This album will contain updated remakes of their greatest songs.</v>
          </cell>
          <cell r="D3076">
            <v>20000</v>
          </cell>
          <cell r="E3076">
            <v>23727.55</v>
          </cell>
          <cell r="F3076" t="str">
            <v>successful</v>
          </cell>
          <cell r="G3076" t="str">
            <v>SE</v>
          </cell>
          <cell r="H3076" t="str">
            <v>SEK</v>
          </cell>
          <cell r="I3076">
            <v>1454248563</v>
          </cell>
          <cell r="J3076">
            <v>1451656563</v>
          </cell>
          <cell r="K3076" t="b">
            <v>1</v>
          </cell>
          <cell r="L3076">
            <v>61</v>
          </cell>
          <cell r="M3076" t="b">
            <v>1</v>
          </cell>
          <cell r="N3076" t="str">
            <v>music/electronic music</v>
          </cell>
          <cell r="O3076">
            <v>119</v>
          </cell>
          <cell r="P3076">
            <v>388.98</v>
          </cell>
        </row>
        <row r="3077">
          <cell r="B3077" t="str">
            <v>[NUREN] The New Renaissance</v>
          </cell>
          <cell r="C3077" t="str">
            <v>Jake Kaufman and Jessie Seely present THE WORLD'S FIRST VIRTUAL REALITY ROCK OPERA.</v>
          </cell>
          <cell r="D3077">
            <v>70000</v>
          </cell>
          <cell r="E3077">
            <v>76949.820000000007</v>
          </cell>
          <cell r="F3077" t="str">
            <v>successful</v>
          </cell>
          <cell r="G3077" t="str">
            <v>US</v>
          </cell>
          <cell r="H3077" t="str">
            <v>USD</v>
          </cell>
          <cell r="I3077">
            <v>1426532437</v>
          </cell>
          <cell r="J3077">
            <v>1423944037</v>
          </cell>
          <cell r="K3077" t="b">
            <v>1</v>
          </cell>
          <cell r="L3077">
            <v>1071</v>
          </cell>
          <cell r="M3077" t="b">
            <v>1</v>
          </cell>
          <cell r="N3077" t="str">
            <v>music/electronic music</v>
          </cell>
          <cell r="O3077">
            <v>110</v>
          </cell>
          <cell r="P3077">
            <v>71.849999999999994</v>
          </cell>
        </row>
        <row r="3078">
          <cell r="B3078" t="str">
            <v>Changing Stations; London Underground Album Project</v>
          </cell>
          <cell r="C3078" t="str">
            <v>Changing Stations is an 11-track classical-contemporary album by Daniel Liam Glyn, based on the 11 main lines of the London Underground</v>
          </cell>
          <cell r="D3078">
            <v>7000</v>
          </cell>
          <cell r="E3078">
            <v>7000.58</v>
          </cell>
          <cell r="F3078" t="str">
            <v>successful</v>
          </cell>
          <cell r="G3078" t="str">
            <v>GB</v>
          </cell>
          <cell r="H3078" t="str">
            <v>GBP</v>
          </cell>
          <cell r="I3078">
            <v>1459414016</v>
          </cell>
          <cell r="J3078">
            <v>1456480016</v>
          </cell>
          <cell r="K3078" t="b">
            <v>1</v>
          </cell>
          <cell r="L3078">
            <v>122</v>
          </cell>
          <cell r="M3078" t="b">
            <v>1</v>
          </cell>
          <cell r="N3078" t="str">
            <v>music/electronic music</v>
          </cell>
          <cell r="O3078">
            <v>100</v>
          </cell>
          <cell r="P3078">
            <v>57.38</v>
          </cell>
        </row>
        <row r="3079">
          <cell r="B3079" t="str">
            <v>The Seshen - Let's Take This Show on the Road!</v>
          </cell>
          <cell r="C3079" t="str">
            <v>We just toured the PNW to Vancouver, BC and back, we're ready for next level growth - a van, quality studio recordings &amp; stage visuals!</v>
          </cell>
          <cell r="D3079">
            <v>7501</v>
          </cell>
          <cell r="E3079">
            <v>7733</v>
          </cell>
          <cell r="F3079" t="str">
            <v>successful</v>
          </cell>
          <cell r="G3079" t="str">
            <v>US</v>
          </cell>
          <cell r="H3079" t="str">
            <v>USD</v>
          </cell>
          <cell r="I3079">
            <v>1414025347</v>
          </cell>
          <cell r="J3079">
            <v>1411433347</v>
          </cell>
          <cell r="K3079" t="b">
            <v>1</v>
          </cell>
          <cell r="L3079">
            <v>111</v>
          </cell>
          <cell r="M3079" t="b">
            <v>1</v>
          </cell>
          <cell r="N3079" t="str">
            <v>music/electronic music</v>
          </cell>
          <cell r="O3079">
            <v>103</v>
          </cell>
          <cell r="P3079">
            <v>69.67</v>
          </cell>
        </row>
        <row r="3080">
          <cell r="B3080" t="str">
            <v>BRAND NEW GUYVER ALBUM "Alien on Earth" + Extras</v>
          </cell>
          <cell r="C3080" t="str">
            <v>This will be the first album I have made in 9 years. It will be going back to my roots from 2002, and I aim to blow your socks off!</v>
          </cell>
          <cell r="D3080">
            <v>10000</v>
          </cell>
          <cell r="E3080">
            <v>11727</v>
          </cell>
          <cell r="F3080" t="str">
            <v>successful</v>
          </cell>
          <cell r="G3080" t="str">
            <v>GB</v>
          </cell>
          <cell r="H3080" t="str">
            <v>GBP</v>
          </cell>
          <cell r="I3080">
            <v>1488830400</v>
          </cell>
          <cell r="J3080">
            <v>1484924605</v>
          </cell>
          <cell r="K3080" t="b">
            <v>1</v>
          </cell>
          <cell r="L3080">
            <v>255</v>
          </cell>
          <cell r="M3080" t="b">
            <v>1</v>
          </cell>
          <cell r="N3080" t="str">
            <v>music/electronic music</v>
          </cell>
          <cell r="O3080">
            <v>117</v>
          </cell>
          <cell r="P3080">
            <v>45.99</v>
          </cell>
        </row>
        <row r="3081">
          <cell r="B3081" t="str">
            <v>StrobeHouse presents Valborg 2015</v>
          </cell>
          <cell r="C3081" t="str">
            <v>We want to recreate last years massive Valborgparty in Lund but this time even bigger!</v>
          </cell>
          <cell r="D3081">
            <v>10000</v>
          </cell>
          <cell r="E3081">
            <v>11176</v>
          </cell>
          <cell r="F3081" t="str">
            <v>successful</v>
          </cell>
          <cell r="G3081" t="str">
            <v>SE</v>
          </cell>
          <cell r="H3081" t="str">
            <v>SEK</v>
          </cell>
          <cell r="I3081">
            <v>1428184740</v>
          </cell>
          <cell r="J3081">
            <v>1423501507</v>
          </cell>
          <cell r="K3081" t="b">
            <v>0</v>
          </cell>
          <cell r="L3081">
            <v>141</v>
          </cell>
          <cell r="M3081" t="b">
            <v>1</v>
          </cell>
          <cell r="N3081" t="str">
            <v>music/electronic music</v>
          </cell>
          <cell r="O3081">
            <v>112</v>
          </cell>
          <cell r="P3081">
            <v>79.260000000000005</v>
          </cell>
        </row>
        <row r="3082">
          <cell r="B3082" t="str">
            <v>The Gothsicles - I FEEL SICLE</v>
          </cell>
          <cell r="C3082" t="str">
            <v>Help fund the latest Gothsicles mega-album, I FEEL SICLE!</v>
          </cell>
          <cell r="D3082">
            <v>2000</v>
          </cell>
          <cell r="E3082">
            <v>6842</v>
          </cell>
          <cell r="F3082" t="str">
            <v>successful</v>
          </cell>
          <cell r="G3082" t="str">
            <v>US</v>
          </cell>
          <cell r="H3082" t="str">
            <v>USD</v>
          </cell>
          <cell r="I3082">
            <v>1473680149</v>
          </cell>
          <cell r="J3082">
            <v>1472470549</v>
          </cell>
          <cell r="K3082" t="b">
            <v>0</v>
          </cell>
          <cell r="L3082">
            <v>159</v>
          </cell>
          <cell r="M3082" t="b">
            <v>1</v>
          </cell>
          <cell r="N3082" t="str">
            <v>music/electronic music</v>
          </cell>
          <cell r="O3082">
            <v>342</v>
          </cell>
          <cell r="P3082">
            <v>43.03</v>
          </cell>
        </row>
        <row r="3083">
          <cell r="B3083" t="str">
            <v>Liquid Diet's Double Life</v>
          </cell>
          <cell r="C3083" t="str">
            <v>Liquid Diet needs your support to release our new full-length album! Help us create electrifying music videos to showcase our singles!</v>
          </cell>
          <cell r="D3083">
            <v>10000</v>
          </cell>
          <cell r="E3083">
            <v>10740</v>
          </cell>
          <cell r="F3083" t="str">
            <v>successful</v>
          </cell>
          <cell r="G3083" t="str">
            <v>US</v>
          </cell>
          <cell r="H3083" t="str">
            <v>USD</v>
          </cell>
          <cell r="I3083">
            <v>1450290010</v>
          </cell>
          <cell r="J3083">
            <v>1447698010</v>
          </cell>
          <cell r="K3083" t="b">
            <v>0</v>
          </cell>
          <cell r="L3083">
            <v>99</v>
          </cell>
          <cell r="M3083" t="b">
            <v>1</v>
          </cell>
          <cell r="N3083" t="str">
            <v>music/electronic music</v>
          </cell>
          <cell r="O3083">
            <v>107</v>
          </cell>
          <cell r="P3083">
            <v>108.48</v>
          </cell>
        </row>
        <row r="3084">
          <cell r="B3084" t="str">
            <v>Phantom Ship / Coastal (Album Preorder)</v>
          </cell>
          <cell r="C3084" t="str">
            <v>Ideal for living rooms and open spaces.</v>
          </cell>
          <cell r="D3084">
            <v>5400</v>
          </cell>
          <cell r="E3084">
            <v>5858.84</v>
          </cell>
          <cell r="F3084" t="str">
            <v>successful</v>
          </cell>
          <cell r="G3084" t="str">
            <v>US</v>
          </cell>
          <cell r="H3084" t="str">
            <v>USD</v>
          </cell>
          <cell r="I3084">
            <v>1466697625</v>
          </cell>
          <cell r="J3084">
            <v>1464105625</v>
          </cell>
          <cell r="K3084" t="b">
            <v>0</v>
          </cell>
          <cell r="L3084">
            <v>96</v>
          </cell>
          <cell r="M3084" t="b">
            <v>1</v>
          </cell>
          <cell r="N3084" t="str">
            <v>music/electronic music</v>
          </cell>
          <cell r="O3084">
            <v>108</v>
          </cell>
          <cell r="P3084">
            <v>61.03</v>
          </cell>
        </row>
        <row r="3085">
          <cell r="B3085" t="str">
            <v>Daughter Vision remix album on limited vinyl, cassette &amp; CD</v>
          </cell>
          <cell r="C3085" t="str">
            <v>Daughter Vision - an electro synthwave band from USA - present 8 remixes of their stunning songs. Some synthpop - some darker. Join us!</v>
          </cell>
          <cell r="D3085">
            <v>1328</v>
          </cell>
          <cell r="E3085">
            <v>1366</v>
          </cell>
          <cell r="F3085" t="str">
            <v>successful</v>
          </cell>
          <cell r="G3085" t="str">
            <v>GB</v>
          </cell>
          <cell r="H3085" t="str">
            <v>GBP</v>
          </cell>
          <cell r="I3085">
            <v>1481564080</v>
          </cell>
          <cell r="J3085">
            <v>1479144880</v>
          </cell>
          <cell r="K3085" t="b">
            <v>0</v>
          </cell>
          <cell r="L3085">
            <v>27</v>
          </cell>
          <cell r="M3085" t="b">
            <v>1</v>
          </cell>
          <cell r="N3085" t="str">
            <v>music/electronic music</v>
          </cell>
          <cell r="O3085">
            <v>103</v>
          </cell>
          <cell r="P3085">
            <v>50.59</v>
          </cell>
        </row>
        <row r="3086">
          <cell r="B3086" t="str">
            <v>American Pixels - a Game Music Tribute Album by Mazedude</v>
          </cell>
          <cell r="C3086" t="str">
            <v>Mazedude presents an arranged album of game music, honoring American composers and featuring several guest performers</v>
          </cell>
          <cell r="D3086">
            <v>5000</v>
          </cell>
          <cell r="E3086">
            <v>6500.09</v>
          </cell>
          <cell r="F3086" t="str">
            <v>successful</v>
          </cell>
          <cell r="G3086" t="str">
            <v>US</v>
          </cell>
          <cell r="H3086" t="str">
            <v>USD</v>
          </cell>
          <cell r="I3086">
            <v>1470369540</v>
          </cell>
          <cell r="J3086">
            <v>1467604804</v>
          </cell>
          <cell r="K3086" t="b">
            <v>0</v>
          </cell>
          <cell r="L3086">
            <v>166</v>
          </cell>
          <cell r="M3086" t="b">
            <v>1</v>
          </cell>
          <cell r="N3086" t="str">
            <v>music/electronic music</v>
          </cell>
          <cell r="O3086">
            <v>130</v>
          </cell>
          <cell r="P3086">
            <v>39.159999999999997</v>
          </cell>
        </row>
        <row r="3087">
          <cell r="B3087" t="str">
            <v>Sharaz "Project Nintendo" Collector Edition 2x12" Vinyl</v>
          </cell>
          <cell r="C3087" t="str">
            <v>Project Nintendo. A big honkin' game cartridge sleeve and two awesome 12" breakbeat vinyl records and a POSTER inside!</v>
          </cell>
          <cell r="D3087">
            <v>4600</v>
          </cell>
          <cell r="E3087">
            <v>4952</v>
          </cell>
          <cell r="F3087" t="str">
            <v>successful</v>
          </cell>
          <cell r="G3087" t="str">
            <v>US</v>
          </cell>
          <cell r="H3087" t="str">
            <v>USD</v>
          </cell>
          <cell r="I3087">
            <v>1423668220</v>
          </cell>
          <cell r="J3087">
            <v>1421076220</v>
          </cell>
          <cell r="K3087" t="b">
            <v>0</v>
          </cell>
          <cell r="L3087">
            <v>76</v>
          </cell>
          <cell r="M3087" t="b">
            <v>1</v>
          </cell>
          <cell r="N3087" t="str">
            <v>music/electronic music</v>
          </cell>
          <cell r="O3087">
            <v>108</v>
          </cell>
          <cell r="P3087">
            <v>65.16</v>
          </cell>
        </row>
        <row r="3088">
          <cell r="B3088" t="str">
            <v>Bring Kyrstyn's Album to Life!</v>
          </cell>
          <cell r="C3088" t="str">
            <v>Help this Soulful &amp; Cinematic Glitch-Pop Songwriter Bring her Music to the World!  (And your Ears:)</v>
          </cell>
          <cell r="D3088">
            <v>4500</v>
          </cell>
          <cell r="E3088">
            <v>5056.22</v>
          </cell>
          <cell r="F3088" t="str">
            <v>successful</v>
          </cell>
          <cell r="G3088" t="str">
            <v>US</v>
          </cell>
          <cell r="H3088" t="str">
            <v>USD</v>
          </cell>
          <cell r="I3088">
            <v>1357545600</v>
          </cell>
          <cell r="J3088">
            <v>1354790790</v>
          </cell>
          <cell r="K3088" t="b">
            <v>0</v>
          </cell>
          <cell r="L3088">
            <v>211</v>
          </cell>
          <cell r="M3088" t="b">
            <v>1</v>
          </cell>
          <cell r="N3088" t="str">
            <v>music/electronic music</v>
          </cell>
          <cell r="O3088">
            <v>112</v>
          </cell>
          <cell r="P3088">
            <v>23.96</v>
          </cell>
        </row>
        <row r="3089">
          <cell r="B3089" t="str">
            <v>Lemonymous 10th Anniversary Album Re-Release</v>
          </cell>
          <cell r="C3089" t="str">
            <v>A Special 10th Anniversary Re-Release of Ender Bowen's third album, LEMONYMOUS, with a companion CD of alternate takes and remixes.</v>
          </cell>
          <cell r="D3089">
            <v>1000</v>
          </cell>
          <cell r="E3089">
            <v>1021</v>
          </cell>
          <cell r="F3089" t="str">
            <v>successful</v>
          </cell>
          <cell r="G3089" t="str">
            <v>US</v>
          </cell>
          <cell r="H3089" t="str">
            <v>USD</v>
          </cell>
          <cell r="I3089">
            <v>1431925200</v>
          </cell>
          <cell r="J3089">
            <v>1429991062</v>
          </cell>
          <cell r="K3089" t="b">
            <v>0</v>
          </cell>
          <cell r="L3089">
            <v>21</v>
          </cell>
          <cell r="M3089" t="b">
            <v>1</v>
          </cell>
          <cell r="N3089" t="str">
            <v>music/electronic music</v>
          </cell>
          <cell r="O3089">
            <v>102</v>
          </cell>
          <cell r="P3089">
            <v>48.62</v>
          </cell>
        </row>
        <row r="3090">
          <cell r="B3090" t="str">
            <v>Last of the Lost Boys: New Music from Matthew Blake</v>
          </cell>
          <cell r="C3090" t="str">
            <v>My first solo record in 10 years. Six new electronic/synthpop songs PLUS an acoustic version of the album you can only get here.</v>
          </cell>
          <cell r="D3090">
            <v>1500</v>
          </cell>
          <cell r="E3090">
            <v>2180</v>
          </cell>
          <cell r="F3090" t="str">
            <v>successful</v>
          </cell>
          <cell r="G3090" t="str">
            <v>US</v>
          </cell>
          <cell r="H3090" t="str">
            <v>USD</v>
          </cell>
          <cell r="I3090">
            <v>1458362023</v>
          </cell>
          <cell r="J3090">
            <v>1455773623</v>
          </cell>
          <cell r="K3090" t="b">
            <v>0</v>
          </cell>
          <cell r="L3090">
            <v>61</v>
          </cell>
          <cell r="M3090" t="b">
            <v>1</v>
          </cell>
          <cell r="N3090" t="str">
            <v>music/electronic music</v>
          </cell>
          <cell r="O3090">
            <v>145</v>
          </cell>
          <cell r="P3090">
            <v>35.74</v>
          </cell>
        </row>
        <row r="3091">
          <cell r="B3091" t="str">
            <v>Becoming Rainbow: A Music, Art &amp; Virtual Reality Experience</v>
          </cell>
          <cell r="C3091" t="str">
            <v>Becoming Rainbow is a music and visual art project inspired by and dedicated to the Native Indigenous communities and water protectors!</v>
          </cell>
          <cell r="D3091">
            <v>500</v>
          </cell>
          <cell r="E3091">
            <v>641</v>
          </cell>
          <cell r="F3091" t="str">
            <v>successful</v>
          </cell>
          <cell r="G3091" t="str">
            <v>US</v>
          </cell>
          <cell r="H3091" t="str">
            <v>USD</v>
          </cell>
          <cell r="I3091">
            <v>1481615940</v>
          </cell>
          <cell r="J3091">
            <v>1479436646</v>
          </cell>
          <cell r="K3091" t="b">
            <v>0</v>
          </cell>
          <cell r="L3091">
            <v>30</v>
          </cell>
          <cell r="M3091" t="b">
            <v>1</v>
          </cell>
          <cell r="N3091" t="str">
            <v>music/electronic music</v>
          </cell>
          <cell r="O3091">
            <v>128</v>
          </cell>
          <cell r="P3091">
            <v>21.37</v>
          </cell>
        </row>
        <row r="3092">
          <cell r="B3092" t="str">
            <v>Superpowerless - Princess - Music Video</v>
          </cell>
          <cell r="C3092" t="str">
            <v>Oh Hello! I make 8bit / Pop Punk under the name of Superpowerless and with your help, I'm looking to fund a new music video! :)</v>
          </cell>
          <cell r="D3092">
            <v>110</v>
          </cell>
          <cell r="E3092">
            <v>420.99</v>
          </cell>
          <cell r="F3092" t="str">
            <v>successful</v>
          </cell>
          <cell r="G3092" t="str">
            <v>GB</v>
          </cell>
          <cell r="H3092" t="str">
            <v>GBP</v>
          </cell>
          <cell r="I3092">
            <v>1358367565</v>
          </cell>
          <cell r="J3092">
            <v>1357157965</v>
          </cell>
          <cell r="K3092" t="b">
            <v>0</v>
          </cell>
          <cell r="L3092">
            <v>28</v>
          </cell>
          <cell r="M3092" t="b">
            <v>1</v>
          </cell>
          <cell r="N3092" t="str">
            <v>music/electronic music</v>
          </cell>
          <cell r="O3092">
            <v>383</v>
          </cell>
          <cell r="P3092">
            <v>15.04</v>
          </cell>
        </row>
        <row r="3093">
          <cell r="B3093" t="str">
            <v>zircon - "Identity Sequence": A cyberpunk-inspired journey</v>
          </cell>
          <cell r="C3093" t="str">
            <v>An electro-organic album of evolved dance music inspired by seminal cyberpunk works.</v>
          </cell>
          <cell r="D3093">
            <v>4000</v>
          </cell>
          <cell r="E3093">
            <v>28167.25</v>
          </cell>
          <cell r="F3093" t="str">
            <v>successful</v>
          </cell>
          <cell r="G3093" t="str">
            <v>US</v>
          </cell>
          <cell r="H3093" t="str">
            <v>USD</v>
          </cell>
          <cell r="I3093">
            <v>1351801368</v>
          </cell>
          <cell r="J3093">
            <v>1349209368</v>
          </cell>
          <cell r="K3093" t="b">
            <v>0</v>
          </cell>
          <cell r="L3093">
            <v>721</v>
          </cell>
          <cell r="M3093" t="b">
            <v>1</v>
          </cell>
          <cell r="N3093" t="str">
            <v>music/electronic music</v>
          </cell>
          <cell r="O3093">
            <v>704</v>
          </cell>
          <cell r="P3093">
            <v>39.07</v>
          </cell>
        </row>
        <row r="3094">
          <cell r="B3094" t="str">
            <v>Andy's iLL - The Invisible City</v>
          </cell>
          <cell r="C3094" t="str">
            <v>The Invisible City is a project built &amp; powered by my fans. A full video and audio experience that I hope to merge into a live show.</v>
          </cell>
          <cell r="D3094">
            <v>2000</v>
          </cell>
          <cell r="E3094">
            <v>2191</v>
          </cell>
          <cell r="F3094" t="str">
            <v>successful</v>
          </cell>
          <cell r="G3094" t="str">
            <v>CA</v>
          </cell>
          <cell r="H3094" t="str">
            <v>CAD</v>
          </cell>
          <cell r="I3094">
            <v>1443127082</v>
          </cell>
          <cell r="J3094">
            <v>1440535082</v>
          </cell>
          <cell r="K3094" t="b">
            <v>0</v>
          </cell>
          <cell r="L3094">
            <v>50</v>
          </cell>
          <cell r="M3094" t="b">
            <v>1</v>
          </cell>
          <cell r="N3094" t="str">
            <v>music/electronic music</v>
          </cell>
          <cell r="O3094">
            <v>110</v>
          </cell>
          <cell r="P3094">
            <v>43.82</v>
          </cell>
        </row>
        <row r="3095">
          <cell r="B3095" t="str">
            <v>Press Mirror Kisses' New Album "Heartbeats" on Vinyl</v>
          </cell>
          <cell r="C3095" t="str">
            <v>A professional pressing of the new (and greatest) Mirror Kisses album on beautiful white vinyl. Backers hear it first!</v>
          </cell>
          <cell r="D3095">
            <v>1500</v>
          </cell>
          <cell r="E3095">
            <v>1993</v>
          </cell>
          <cell r="F3095" t="str">
            <v>successful</v>
          </cell>
          <cell r="G3095" t="str">
            <v>US</v>
          </cell>
          <cell r="H3095" t="str">
            <v>USD</v>
          </cell>
          <cell r="I3095">
            <v>1362814119</v>
          </cell>
          <cell r="J3095">
            <v>1360222119</v>
          </cell>
          <cell r="K3095" t="b">
            <v>0</v>
          </cell>
          <cell r="L3095">
            <v>73</v>
          </cell>
          <cell r="M3095" t="b">
            <v>1</v>
          </cell>
          <cell r="N3095" t="str">
            <v>music/electronic music</v>
          </cell>
          <cell r="O3095">
            <v>133</v>
          </cell>
          <cell r="P3095">
            <v>27.3</v>
          </cell>
        </row>
        <row r="3096">
          <cell r="B3096" t="str">
            <v>Lestat - Midnight Toll Video</v>
          </cell>
          <cell r="C3096" t="str">
            <v>Lestat is filming their first video, and they need your help! From their release, Arisen, "Midnight Toll". Hear it at lestatmusic.com.</v>
          </cell>
          <cell r="D3096">
            <v>750</v>
          </cell>
          <cell r="E3096">
            <v>1140</v>
          </cell>
          <cell r="F3096" t="str">
            <v>successful</v>
          </cell>
          <cell r="G3096" t="str">
            <v>US</v>
          </cell>
          <cell r="H3096" t="str">
            <v>USD</v>
          </cell>
          <cell r="I3096">
            <v>1338579789</v>
          </cell>
          <cell r="J3096">
            <v>1335987789</v>
          </cell>
          <cell r="K3096" t="b">
            <v>0</v>
          </cell>
          <cell r="L3096">
            <v>27</v>
          </cell>
          <cell r="M3096" t="b">
            <v>1</v>
          </cell>
          <cell r="N3096" t="str">
            <v>music/electronic music</v>
          </cell>
          <cell r="O3096">
            <v>152</v>
          </cell>
          <cell r="P3096">
            <v>42.22</v>
          </cell>
        </row>
        <row r="3097">
          <cell r="B3097" t="str">
            <v>Arbor Oasis's First Album!</v>
          </cell>
          <cell r="C3097" t="str">
            <v>We really think we might have what it takes to make it someday! But we really need help to take the first step and release this album!</v>
          </cell>
          <cell r="D3097">
            <v>1100</v>
          </cell>
          <cell r="E3097">
            <v>1130</v>
          </cell>
          <cell r="F3097" t="str">
            <v>successful</v>
          </cell>
          <cell r="G3097" t="str">
            <v>US</v>
          </cell>
          <cell r="H3097" t="str">
            <v>USD</v>
          </cell>
          <cell r="I3097">
            <v>1334556624</v>
          </cell>
          <cell r="J3097">
            <v>1333001424</v>
          </cell>
          <cell r="K3097" t="b">
            <v>0</v>
          </cell>
          <cell r="L3097">
            <v>34</v>
          </cell>
          <cell r="M3097" t="b">
            <v>1</v>
          </cell>
          <cell r="N3097" t="str">
            <v>music/electronic music</v>
          </cell>
          <cell r="O3097">
            <v>103</v>
          </cell>
          <cell r="P3097">
            <v>33.24</v>
          </cell>
        </row>
        <row r="3098">
          <cell r="B3098" t="str">
            <v>Piece of Happy</v>
          </cell>
          <cell r="C3098" t="str">
            <v>Each piece has a story behind it. Not of some life drama but of an experience you live whilst listening; Happiness evoking</v>
          </cell>
          <cell r="D3098">
            <v>2000</v>
          </cell>
          <cell r="E3098">
            <v>2000</v>
          </cell>
          <cell r="F3098" t="str">
            <v>successful</v>
          </cell>
          <cell r="G3098" t="str">
            <v>US</v>
          </cell>
          <cell r="H3098" t="str">
            <v>USD</v>
          </cell>
          <cell r="I3098">
            <v>1384580373</v>
          </cell>
          <cell r="J3098">
            <v>1381984773</v>
          </cell>
          <cell r="K3098" t="b">
            <v>0</v>
          </cell>
          <cell r="L3098">
            <v>7</v>
          </cell>
          <cell r="M3098" t="b">
            <v>1</v>
          </cell>
          <cell r="N3098" t="str">
            <v>music/electronic music</v>
          </cell>
          <cell r="O3098">
            <v>100</v>
          </cell>
          <cell r="P3098">
            <v>285.70999999999998</v>
          </cell>
        </row>
        <row r="3099">
          <cell r="B3099" t="str">
            <v>HELP FUND SELF IMPLIED RESTRICTIONS DEBUT RELEASE</v>
          </cell>
          <cell r="C3099" t="str">
            <v>Early Summer, SIR will be releasing two EP's. The funding of this project will determine if they get professional pressings or cdr's</v>
          </cell>
          <cell r="D3099">
            <v>1000</v>
          </cell>
          <cell r="E3099">
            <v>1016</v>
          </cell>
          <cell r="F3099" t="str">
            <v>successful</v>
          </cell>
          <cell r="G3099" t="str">
            <v>US</v>
          </cell>
          <cell r="H3099" t="str">
            <v>USD</v>
          </cell>
          <cell r="I3099">
            <v>1333771200</v>
          </cell>
          <cell r="J3099">
            <v>1328649026</v>
          </cell>
          <cell r="K3099" t="b">
            <v>0</v>
          </cell>
          <cell r="L3099">
            <v>24</v>
          </cell>
          <cell r="M3099" t="b">
            <v>1</v>
          </cell>
          <cell r="N3099" t="str">
            <v>music/electronic music</v>
          </cell>
          <cell r="O3099">
            <v>102</v>
          </cell>
          <cell r="P3099">
            <v>42.33</v>
          </cell>
        </row>
        <row r="3100">
          <cell r="B3100" t="str">
            <v>NYPC's North American (+ Colombia!) Tour May 2014 - Part 2</v>
          </cell>
          <cell r="C3100" t="str">
            <v>Support us and pledge for rewards on our new bigger Tour of the US, Canada and Colombia!</v>
          </cell>
          <cell r="D3100">
            <v>500</v>
          </cell>
          <cell r="E3100">
            <v>754</v>
          </cell>
          <cell r="F3100" t="str">
            <v>successful</v>
          </cell>
          <cell r="G3100" t="str">
            <v>GB</v>
          </cell>
          <cell r="H3100" t="str">
            <v>GBP</v>
          </cell>
          <cell r="I3100">
            <v>1397516400</v>
          </cell>
          <cell r="J3100">
            <v>1396524644</v>
          </cell>
          <cell r="K3100" t="b">
            <v>0</v>
          </cell>
          <cell r="L3100">
            <v>15</v>
          </cell>
          <cell r="M3100" t="b">
            <v>1</v>
          </cell>
          <cell r="N3100" t="str">
            <v>music/electronic music</v>
          </cell>
          <cell r="O3100">
            <v>151</v>
          </cell>
          <cell r="P3100">
            <v>50.27</v>
          </cell>
        </row>
        <row r="3101">
          <cell r="B3101" t="str">
            <v>The Seshen's Debut Album Release</v>
          </cell>
          <cell r="C3101" t="str">
            <v>Influenced by Little Dragon, J. Dilla, Erykah Badu &amp; Beach House, this genre-defying record fuses hip-hop, soul, pop and electronica.</v>
          </cell>
          <cell r="D3101">
            <v>4000</v>
          </cell>
          <cell r="E3101">
            <v>4457</v>
          </cell>
          <cell r="F3101" t="str">
            <v>successful</v>
          </cell>
          <cell r="G3101" t="str">
            <v>US</v>
          </cell>
          <cell r="H3101" t="str">
            <v>USD</v>
          </cell>
          <cell r="I3101">
            <v>1334424960</v>
          </cell>
          <cell r="J3101">
            <v>1329442510</v>
          </cell>
          <cell r="K3101" t="b">
            <v>0</v>
          </cell>
          <cell r="L3101">
            <v>72</v>
          </cell>
          <cell r="M3101" t="b">
            <v>1</v>
          </cell>
          <cell r="N3101" t="str">
            <v>music/electronic music</v>
          </cell>
          <cell r="O3101">
            <v>111</v>
          </cell>
          <cell r="P3101">
            <v>61.9</v>
          </cell>
        </row>
        <row r="3102">
          <cell r="B3102" t="str">
            <v>Kickstart the Future (of Telefuture)</v>
          </cell>
          <cell r="C3102" t="str">
            <v>Telefuture, a record label sharing 80's inspired electronic music, wants to release some incredible albums on various physical mediums!</v>
          </cell>
          <cell r="D3102">
            <v>2500</v>
          </cell>
          <cell r="E3102">
            <v>4890</v>
          </cell>
          <cell r="F3102" t="str">
            <v>successful</v>
          </cell>
          <cell r="G3102" t="str">
            <v>US</v>
          </cell>
          <cell r="H3102" t="str">
            <v>USD</v>
          </cell>
          <cell r="I3102">
            <v>1397113140</v>
          </cell>
          <cell r="J3102">
            <v>1395168625</v>
          </cell>
          <cell r="K3102" t="b">
            <v>0</v>
          </cell>
          <cell r="L3102">
            <v>120</v>
          </cell>
          <cell r="M3102" t="b">
            <v>1</v>
          </cell>
          <cell r="N3102" t="str">
            <v>music/electronic music</v>
          </cell>
          <cell r="O3102">
            <v>196</v>
          </cell>
          <cell r="P3102">
            <v>40.75</v>
          </cell>
        </row>
        <row r="3103">
          <cell r="B3103" t="str">
            <v>Dragon's Eye Recordings: Label Relaunch</v>
          </cell>
          <cell r="C3103" t="str">
            <v>Help Dragon's Eye relaunch with 4 new releases by Yann Novak, Pinkcourtesyphone, Steve Roden &amp; Lawrence English + Stephen Vitiello</v>
          </cell>
          <cell r="D3103">
            <v>6000</v>
          </cell>
          <cell r="E3103">
            <v>6863</v>
          </cell>
          <cell r="F3103" t="str">
            <v>successful</v>
          </cell>
          <cell r="G3103" t="str">
            <v>US</v>
          </cell>
          <cell r="H3103" t="str">
            <v>USD</v>
          </cell>
          <cell r="I3103">
            <v>1383526800</v>
          </cell>
          <cell r="J3103">
            <v>1380650177</v>
          </cell>
          <cell r="K3103" t="b">
            <v>0</v>
          </cell>
          <cell r="L3103">
            <v>123</v>
          </cell>
          <cell r="M3103" t="b">
            <v>1</v>
          </cell>
          <cell r="N3103" t="str">
            <v>music/electronic music</v>
          </cell>
          <cell r="O3103">
            <v>114</v>
          </cell>
          <cell r="P3103">
            <v>55.8</v>
          </cell>
        </row>
        <row r="3104">
          <cell r="B3104" t="str">
            <v>WINTER WALK WITH ME ~ Hasenfang Album</v>
          </cell>
          <cell r="C3104" t="str">
            <v>NOTE: THIS PROJECT IS ALREADY 100% FUNDED!!! 
This is an "Extended Campaign Run" for anyone who wants a CD of my seventh solo album.</v>
          </cell>
          <cell r="D3104">
            <v>5</v>
          </cell>
          <cell r="E3104">
            <v>10</v>
          </cell>
          <cell r="F3104" t="str">
            <v>successful</v>
          </cell>
          <cell r="G3104" t="str">
            <v>US</v>
          </cell>
          <cell r="H3104" t="str">
            <v>USD</v>
          </cell>
          <cell r="I3104">
            <v>1431719379</v>
          </cell>
          <cell r="J3104">
            <v>1429127379</v>
          </cell>
          <cell r="K3104" t="b">
            <v>0</v>
          </cell>
          <cell r="L3104">
            <v>1</v>
          </cell>
          <cell r="M3104" t="b">
            <v>1</v>
          </cell>
          <cell r="N3104" t="str">
            <v>music/electronic music</v>
          </cell>
          <cell r="O3104">
            <v>200</v>
          </cell>
          <cell r="P3104">
            <v>10</v>
          </cell>
        </row>
        <row r="3105">
          <cell r="B3105" t="str">
            <v>Spiff is ready to join the digital age!</v>
          </cell>
          <cell r="C3105" t="str">
            <v>Join this Kickstarter project today to assist Spiff in converting his analog recordings from the 80's to digital!</v>
          </cell>
          <cell r="D3105">
            <v>600</v>
          </cell>
          <cell r="E3105">
            <v>1755.01</v>
          </cell>
          <cell r="F3105" t="str">
            <v>successful</v>
          </cell>
          <cell r="G3105" t="str">
            <v>US</v>
          </cell>
          <cell r="H3105" t="str">
            <v>USD</v>
          </cell>
          <cell r="I3105">
            <v>1391713248</v>
          </cell>
          <cell r="J3105">
            <v>1389121248</v>
          </cell>
          <cell r="K3105" t="b">
            <v>0</v>
          </cell>
          <cell r="L3105">
            <v>24</v>
          </cell>
          <cell r="M3105" t="b">
            <v>1</v>
          </cell>
          <cell r="N3105" t="str">
            <v>music/electronic music</v>
          </cell>
          <cell r="O3105">
            <v>293</v>
          </cell>
          <cell r="P3105">
            <v>73.13</v>
          </cell>
        </row>
        <row r="3106">
          <cell r="B3106" t="str">
            <v>"Something to See, Not to Say" - Anemometer's First EP Album</v>
          </cell>
          <cell r="C3106" t="str">
            <v>Ambient Electro Grind-fest!</v>
          </cell>
          <cell r="D3106">
            <v>550</v>
          </cell>
          <cell r="E3106">
            <v>860</v>
          </cell>
          <cell r="F3106" t="str">
            <v>successful</v>
          </cell>
          <cell r="G3106" t="str">
            <v>US</v>
          </cell>
          <cell r="H3106" t="str">
            <v>USD</v>
          </cell>
          <cell r="I3106">
            <v>1331621940</v>
          </cell>
          <cell r="J3106">
            <v>1329671572</v>
          </cell>
          <cell r="K3106" t="b">
            <v>0</v>
          </cell>
          <cell r="L3106">
            <v>33</v>
          </cell>
          <cell r="M3106" t="b">
            <v>1</v>
          </cell>
          <cell r="N3106" t="str">
            <v>music/electronic music</v>
          </cell>
          <cell r="O3106">
            <v>156</v>
          </cell>
          <cell r="P3106">
            <v>26.06</v>
          </cell>
        </row>
        <row r="3107">
          <cell r="B3107" t="str">
            <v>Femme Fatality 'Stranger' T-shirt and/or Tote bag</v>
          </cell>
          <cell r="C3107" t="str">
            <v>We are taking pre-orders for a very limited run of new t-shirts and tote bags! Available exclusivly through this Kickstarter campaign.</v>
          </cell>
          <cell r="D3107">
            <v>300</v>
          </cell>
          <cell r="E3107">
            <v>317</v>
          </cell>
          <cell r="F3107" t="str">
            <v>successful</v>
          </cell>
          <cell r="G3107" t="str">
            <v>US</v>
          </cell>
          <cell r="H3107" t="str">
            <v>USD</v>
          </cell>
          <cell r="I3107">
            <v>1437674545</v>
          </cell>
          <cell r="J3107">
            <v>1436464945</v>
          </cell>
          <cell r="K3107" t="b">
            <v>0</v>
          </cell>
          <cell r="L3107">
            <v>14</v>
          </cell>
          <cell r="M3107" t="b">
            <v>1</v>
          </cell>
          <cell r="N3107" t="str">
            <v>music/electronic music</v>
          </cell>
          <cell r="O3107">
            <v>106</v>
          </cell>
          <cell r="P3107">
            <v>22.64</v>
          </cell>
        </row>
        <row r="3108">
          <cell r="B3108" t="str">
            <v>Hung Yung Terrarist Needs to Order More Cassettes 4 Jacknife</v>
          </cell>
          <cell r="C3108" t="str">
            <v>I ran out of cassettes of both my records, and Trevor thinks if I start selling them at his tape shop Jackknife, business will boom!</v>
          </cell>
          <cell r="D3108">
            <v>420</v>
          </cell>
          <cell r="E3108">
            <v>425</v>
          </cell>
          <cell r="F3108" t="str">
            <v>successful</v>
          </cell>
          <cell r="G3108" t="str">
            <v>US</v>
          </cell>
          <cell r="H3108" t="str">
            <v>USD</v>
          </cell>
          <cell r="I3108">
            <v>1446451200</v>
          </cell>
          <cell r="J3108">
            <v>1445539113</v>
          </cell>
          <cell r="K3108" t="b">
            <v>0</v>
          </cell>
          <cell r="L3108">
            <v>9</v>
          </cell>
          <cell r="M3108" t="b">
            <v>1</v>
          </cell>
          <cell r="N3108" t="str">
            <v>music/electronic music</v>
          </cell>
          <cell r="O3108">
            <v>101</v>
          </cell>
          <cell r="P3108">
            <v>47.22</v>
          </cell>
        </row>
        <row r="3109">
          <cell r="B3109" t="str">
            <v>Idiot Stare "Unknown to Millions" CD</v>
          </cell>
          <cell r="C3109" t="str">
            <v>Help Idiot Stare press their next album to CD. Over 40 minutes of intense industrial rock that you're going to want to own!</v>
          </cell>
          <cell r="D3109">
            <v>2000</v>
          </cell>
          <cell r="E3109">
            <v>2456.66</v>
          </cell>
          <cell r="F3109" t="str">
            <v>successful</v>
          </cell>
          <cell r="G3109" t="str">
            <v>US</v>
          </cell>
          <cell r="H3109" t="str">
            <v>USD</v>
          </cell>
          <cell r="I3109">
            <v>1346198400</v>
          </cell>
          <cell r="J3109">
            <v>1344281383</v>
          </cell>
          <cell r="K3109" t="b">
            <v>0</v>
          </cell>
          <cell r="L3109">
            <v>76</v>
          </cell>
          <cell r="M3109" t="b">
            <v>1</v>
          </cell>
          <cell r="N3109" t="str">
            <v>music/electronic music</v>
          </cell>
          <cell r="O3109">
            <v>123</v>
          </cell>
          <cell r="P3109">
            <v>32.32</v>
          </cell>
        </row>
        <row r="3110">
          <cell r="B3110" t="str">
            <v>Moments by eBurner</v>
          </cell>
          <cell r="C3110" t="str">
            <v>An album that illustrates events in our lives, whether trivial or significant, through the tones of electronic music.</v>
          </cell>
          <cell r="D3110">
            <v>1000</v>
          </cell>
          <cell r="E3110">
            <v>1015</v>
          </cell>
          <cell r="F3110" t="str">
            <v>successful</v>
          </cell>
          <cell r="G3110" t="str">
            <v>US</v>
          </cell>
          <cell r="H3110" t="str">
            <v>USD</v>
          </cell>
          <cell r="I3110">
            <v>1440004512</v>
          </cell>
          <cell r="J3110">
            <v>1437412512</v>
          </cell>
          <cell r="K3110" t="b">
            <v>0</v>
          </cell>
          <cell r="L3110">
            <v>19</v>
          </cell>
          <cell r="M3110" t="b">
            <v>1</v>
          </cell>
          <cell r="N3110" t="str">
            <v>music/electronic music</v>
          </cell>
          <cell r="O3110">
            <v>102</v>
          </cell>
          <cell r="P3110">
            <v>53.42</v>
          </cell>
        </row>
        <row r="3111">
          <cell r="B3111" t="str">
            <v>Be Part of Darkpine's Debut EP</v>
          </cell>
          <cell r="C3111" t="str">
            <v>Darkpine is recording and releasing a 5-track EP within the coming months this summer and hopes for your support.</v>
          </cell>
          <cell r="D3111">
            <v>3500</v>
          </cell>
          <cell r="E3111">
            <v>3540</v>
          </cell>
          <cell r="F3111" t="str">
            <v>successful</v>
          </cell>
          <cell r="G3111" t="str">
            <v>US</v>
          </cell>
          <cell r="H3111" t="str">
            <v>USD</v>
          </cell>
          <cell r="I3111">
            <v>1374888436</v>
          </cell>
          <cell r="J3111">
            <v>1372296436</v>
          </cell>
          <cell r="K3111" t="b">
            <v>0</v>
          </cell>
          <cell r="L3111">
            <v>69</v>
          </cell>
          <cell r="M3111" t="b">
            <v>1</v>
          </cell>
          <cell r="N3111" t="str">
            <v>music/electronic music</v>
          </cell>
          <cell r="O3111">
            <v>101</v>
          </cell>
          <cell r="P3111">
            <v>51.3</v>
          </cell>
        </row>
        <row r="3112">
          <cell r="B3112" t="str">
            <v>Filmharmonic Brass: The Music of John Williams (Recording)</v>
          </cell>
          <cell r="C3112" t="str">
            <v>Filmharmonic Brass plays John Williams! Featuring new arrangements of classic movie themes from "Star Wars", "Indiana Jones" &amp; more!</v>
          </cell>
          <cell r="D3112">
            <v>12500</v>
          </cell>
          <cell r="E3112">
            <v>13685.99</v>
          </cell>
          <cell r="F3112" t="str">
            <v>successful</v>
          </cell>
          <cell r="G3112" t="str">
            <v>US</v>
          </cell>
          <cell r="H3112" t="str">
            <v>USD</v>
          </cell>
          <cell r="I3112">
            <v>1444778021</v>
          </cell>
          <cell r="J3112">
            <v>1442963621</v>
          </cell>
          <cell r="K3112" t="b">
            <v>0</v>
          </cell>
          <cell r="L3112">
            <v>132</v>
          </cell>
          <cell r="M3112" t="b">
            <v>1</v>
          </cell>
          <cell r="N3112" t="str">
            <v>music/classical music</v>
          </cell>
          <cell r="O3112">
            <v>109</v>
          </cell>
          <cell r="P3112">
            <v>103.68</v>
          </cell>
        </row>
        <row r="3113">
          <cell r="B3113" t="str">
            <v>FALLING MAN @ Center for Contemporary Opera</v>
          </cell>
          <cell r="C3113" t="str">
            <v>Based on Don DeLilloâ€™s powerful post-9/11 novel, Falling Man captures the first moments of the terrorist attacks that changed the world</v>
          </cell>
          <cell r="D3113">
            <v>5000</v>
          </cell>
          <cell r="E3113">
            <v>5000</v>
          </cell>
          <cell r="F3113" t="str">
            <v>successful</v>
          </cell>
          <cell r="G3113" t="str">
            <v>US</v>
          </cell>
          <cell r="H3113" t="str">
            <v>USD</v>
          </cell>
          <cell r="I3113">
            <v>1461336720</v>
          </cell>
          <cell r="J3113">
            <v>1459431960</v>
          </cell>
          <cell r="K3113" t="b">
            <v>0</v>
          </cell>
          <cell r="L3113">
            <v>27</v>
          </cell>
          <cell r="M3113" t="b">
            <v>1</v>
          </cell>
          <cell r="N3113" t="str">
            <v>music/classical music</v>
          </cell>
          <cell r="O3113">
            <v>100</v>
          </cell>
          <cell r="P3113">
            <v>185.19</v>
          </cell>
        </row>
        <row r="3114">
          <cell r="B3114" t="str">
            <v>Pater Noster Project</v>
          </cell>
          <cell r="C3114" t="str">
            <v>PATER NOSTER (2003) by Thomas Oboe Lee, scored for baritone solo and string quartet.  Hauntingly beautiful, yet never performed.</v>
          </cell>
          <cell r="D3114">
            <v>900</v>
          </cell>
          <cell r="E3114">
            <v>1408</v>
          </cell>
          <cell r="F3114" t="str">
            <v>successful</v>
          </cell>
          <cell r="G3114" t="str">
            <v>US</v>
          </cell>
          <cell r="H3114" t="str">
            <v>USD</v>
          </cell>
          <cell r="I3114">
            <v>1416270292</v>
          </cell>
          <cell r="J3114">
            <v>1413674692</v>
          </cell>
          <cell r="K3114" t="b">
            <v>0</v>
          </cell>
          <cell r="L3114">
            <v>26</v>
          </cell>
          <cell r="M3114" t="b">
            <v>1</v>
          </cell>
          <cell r="N3114" t="str">
            <v>music/classical music</v>
          </cell>
          <cell r="O3114">
            <v>156</v>
          </cell>
          <cell r="P3114">
            <v>54.15</v>
          </cell>
        </row>
        <row r="3115">
          <cell r="B3115" t="str">
            <v>Les Bostonades' First CD</v>
          </cell>
          <cell r="C3115" t="str">
            <v>We're bringing some of our favorite music from the past 10 years to disc for the first time ever.</v>
          </cell>
          <cell r="D3115">
            <v>7500</v>
          </cell>
          <cell r="E3115">
            <v>7620</v>
          </cell>
          <cell r="F3115" t="str">
            <v>successful</v>
          </cell>
          <cell r="G3115" t="str">
            <v>US</v>
          </cell>
          <cell r="H3115" t="str">
            <v>USD</v>
          </cell>
          <cell r="I3115">
            <v>1419136200</v>
          </cell>
          <cell r="J3115">
            <v>1416338557</v>
          </cell>
          <cell r="K3115" t="b">
            <v>0</v>
          </cell>
          <cell r="L3115">
            <v>43</v>
          </cell>
          <cell r="M3115" t="b">
            <v>1</v>
          </cell>
          <cell r="N3115" t="str">
            <v>music/classical music</v>
          </cell>
          <cell r="O3115">
            <v>102</v>
          </cell>
          <cell r="P3115">
            <v>177.21</v>
          </cell>
        </row>
        <row r="3116">
          <cell r="B3116" t="str">
            <v>Jenny &amp; Rossâ”‚To Sing in Germany</v>
          </cell>
          <cell r="C3116" t="str">
            <v>Husband and wife operatic team specializing in German opera. Fundraising for an audition tour of Germany.</v>
          </cell>
          <cell r="D3116">
            <v>8000</v>
          </cell>
          <cell r="E3116">
            <v>8026</v>
          </cell>
          <cell r="F3116" t="str">
            <v>successful</v>
          </cell>
          <cell r="G3116" t="str">
            <v>US</v>
          </cell>
          <cell r="H3116" t="str">
            <v>USD</v>
          </cell>
          <cell r="I3116">
            <v>1340914571</v>
          </cell>
          <cell r="J3116">
            <v>1338322571</v>
          </cell>
          <cell r="K3116" t="b">
            <v>0</v>
          </cell>
          <cell r="L3116">
            <v>80</v>
          </cell>
          <cell r="M3116" t="b">
            <v>1</v>
          </cell>
          <cell r="N3116" t="str">
            <v>music/classical music</v>
          </cell>
          <cell r="O3116">
            <v>100</v>
          </cell>
          <cell r="P3116">
            <v>100.33</v>
          </cell>
        </row>
        <row r="3117">
          <cell r="B3117" t="str">
            <v>10 Years and Counting...a new album by Valor Brass!</v>
          </cell>
          <cell r="C3117" t="str">
            <v>New music and arrangements, amazing sound, brass chamber music at the highest level!  Be a part of our community!</v>
          </cell>
          <cell r="D3117">
            <v>4000</v>
          </cell>
          <cell r="E3117">
            <v>4518</v>
          </cell>
          <cell r="F3117" t="str">
            <v>successful</v>
          </cell>
          <cell r="G3117" t="str">
            <v>US</v>
          </cell>
          <cell r="H3117" t="str">
            <v>USD</v>
          </cell>
          <cell r="I3117">
            <v>1418014740</v>
          </cell>
          <cell r="J3117">
            <v>1415585474</v>
          </cell>
          <cell r="K3117" t="b">
            <v>0</v>
          </cell>
          <cell r="L3117">
            <v>33</v>
          </cell>
          <cell r="M3117" t="b">
            <v>1</v>
          </cell>
          <cell r="N3117" t="str">
            <v>music/classical music</v>
          </cell>
          <cell r="O3117">
            <v>113</v>
          </cell>
          <cell r="P3117">
            <v>136.91</v>
          </cell>
        </row>
        <row r="3118">
          <cell r="B3118" t="str">
            <v>Britten in Song: A Centennial Celebration</v>
          </cell>
          <cell r="C3118" t="str">
            <v>Five Programs of Benjamin Britten's vocal works featuring over 20 extraordinary vocalists and pianists.</v>
          </cell>
          <cell r="D3118">
            <v>4000</v>
          </cell>
          <cell r="E3118">
            <v>4085</v>
          </cell>
          <cell r="F3118" t="str">
            <v>successful</v>
          </cell>
          <cell r="G3118" t="str">
            <v>US</v>
          </cell>
          <cell r="H3118" t="str">
            <v>USD</v>
          </cell>
          <cell r="I3118">
            <v>1382068740</v>
          </cell>
          <cell r="J3118">
            <v>1380477691</v>
          </cell>
          <cell r="K3118" t="b">
            <v>0</v>
          </cell>
          <cell r="L3118">
            <v>71</v>
          </cell>
          <cell r="M3118" t="b">
            <v>1</v>
          </cell>
          <cell r="N3118" t="str">
            <v>music/classical music</v>
          </cell>
          <cell r="O3118">
            <v>102</v>
          </cell>
          <cell r="P3118">
            <v>57.54</v>
          </cell>
        </row>
        <row r="3119">
          <cell r="B3119" t="str">
            <v>Three Voices</v>
          </cell>
          <cell r="C3119" t="str">
            <v>I've been offered a contract with HatHut to record Feldman's 'Three Voices', which would be my first solo disc. I need your help!</v>
          </cell>
          <cell r="D3119">
            <v>4000</v>
          </cell>
          <cell r="E3119">
            <v>4289.99</v>
          </cell>
          <cell r="F3119" t="str">
            <v>successful</v>
          </cell>
          <cell r="G3119" t="str">
            <v>GB</v>
          </cell>
          <cell r="H3119" t="str">
            <v>GBP</v>
          </cell>
          <cell r="I3119">
            <v>1440068400</v>
          </cell>
          <cell r="J3119">
            <v>1438459303</v>
          </cell>
          <cell r="K3119" t="b">
            <v>0</v>
          </cell>
          <cell r="L3119">
            <v>81</v>
          </cell>
          <cell r="M3119" t="b">
            <v>1</v>
          </cell>
          <cell r="N3119" t="str">
            <v>music/classical music</v>
          </cell>
          <cell r="O3119">
            <v>107</v>
          </cell>
          <cell r="P3119">
            <v>52.96</v>
          </cell>
        </row>
        <row r="3120">
          <cell r="B3120" t="str">
            <v>UrbanArias is DC's Contemporary Opera Company</v>
          </cell>
          <cell r="C3120" t="str">
            <v>Opera. Short. New.</v>
          </cell>
          <cell r="D3120">
            <v>6000</v>
          </cell>
          <cell r="E3120">
            <v>6257</v>
          </cell>
          <cell r="F3120" t="str">
            <v>successful</v>
          </cell>
          <cell r="G3120" t="str">
            <v>US</v>
          </cell>
          <cell r="H3120" t="str">
            <v>USD</v>
          </cell>
          <cell r="I3120">
            <v>1332636975</v>
          </cell>
          <cell r="J3120">
            <v>1328752575</v>
          </cell>
          <cell r="K3120" t="b">
            <v>0</v>
          </cell>
          <cell r="L3120">
            <v>76</v>
          </cell>
          <cell r="M3120" t="b">
            <v>1</v>
          </cell>
          <cell r="N3120" t="str">
            <v>music/classical music</v>
          </cell>
          <cell r="O3120">
            <v>104</v>
          </cell>
          <cell r="P3120">
            <v>82.33</v>
          </cell>
        </row>
        <row r="3121">
          <cell r="B3121" t="str">
            <v>OK Mozart Festival premiere by The Tulsa Youth Symphony</v>
          </cell>
          <cell r="C3121" t="str">
            <v>With your help the Tulsa Youth Symphony will have its premiere appearance at the opening of the OK Mozart Festival, June 6th</v>
          </cell>
          <cell r="D3121">
            <v>6500</v>
          </cell>
          <cell r="E3121">
            <v>6500</v>
          </cell>
          <cell r="F3121" t="str">
            <v>successful</v>
          </cell>
          <cell r="G3121" t="str">
            <v>US</v>
          </cell>
          <cell r="H3121" t="str">
            <v>USD</v>
          </cell>
          <cell r="I3121">
            <v>1429505400</v>
          </cell>
          <cell r="J3121">
            <v>1426711505</v>
          </cell>
          <cell r="K3121" t="b">
            <v>0</v>
          </cell>
          <cell r="L3121">
            <v>48</v>
          </cell>
          <cell r="M3121" t="b">
            <v>1</v>
          </cell>
          <cell r="N3121" t="str">
            <v>music/classical music</v>
          </cell>
          <cell r="O3121">
            <v>100</v>
          </cell>
          <cell r="P3121">
            <v>135.41999999999999</v>
          </cell>
        </row>
        <row r="3122">
          <cell r="B3122" t="str">
            <v>Modern Chamber Music</v>
          </cell>
          <cell r="C3122" t="str">
            <v>The first CD of chamber music composed by John Leupold to be released on PARMA records. The album features solo, duets, and a quartet.</v>
          </cell>
          <cell r="D3122">
            <v>4500</v>
          </cell>
          <cell r="E3122">
            <v>4518</v>
          </cell>
          <cell r="F3122" t="str">
            <v>successful</v>
          </cell>
          <cell r="G3122" t="str">
            <v>US</v>
          </cell>
          <cell r="H3122" t="str">
            <v>USD</v>
          </cell>
          <cell r="I3122">
            <v>1439611140</v>
          </cell>
          <cell r="J3122">
            <v>1437668354</v>
          </cell>
          <cell r="K3122" t="b">
            <v>0</v>
          </cell>
          <cell r="L3122">
            <v>61</v>
          </cell>
          <cell r="M3122" t="b">
            <v>1</v>
          </cell>
          <cell r="N3122" t="str">
            <v>music/classical music</v>
          </cell>
          <cell r="O3122">
            <v>100</v>
          </cell>
          <cell r="P3122">
            <v>74.069999999999993</v>
          </cell>
        </row>
        <row r="3123">
          <cell r="B3123" t="str">
            <v>The Pacific Guitar Ensemble's Debut Recording!</v>
          </cell>
          <cell r="C3123" t="str">
            <v>Please help us record our first album, which will contain an exciting collection of works, old and new, for large guitar ensemble!</v>
          </cell>
          <cell r="D3123">
            <v>4000</v>
          </cell>
          <cell r="E3123">
            <v>5045</v>
          </cell>
          <cell r="F3123" t="str">
            <v>successful</v>
          </cell>
          <cell r="G3123" t="str">
            <v>US</v>
          </cell>
          <cell r="H3123" t="str">
            <v>USD</v>
          </cell>
          <cell r="I3123">
            <v>1345148566</v>
          </cell>
          <cell r="J3123">
            <v>1342556566</v>
          </cell>
          <cell r="K3123" t="b">
            <v>0</v>
          </cell>
          <cell r="L3123">
            <v>60</v>
          </cell>
          <cell r="M3123" t="b">
            <v>1</v>
          </cell>
          <cell r="N3123" t="str">
            <v>music/classical music</v>
          </cell>
          <cell r="O3123">
            <v>126</v>
          </cell>
          <cell r="P3123">
            <v>84.08</v>
          </cell>
        </row>
        <row r="3124">
          <cell r="B3124" t="str">
            <v>HOLOGRAPHIC - 2013 Concert and Commission Campaign</v>
          </cell>
          <cell r="C3124" t="str">
            <v>HOLOGRAPHIC is raising money for our 2013 live, four-concert new music project and to commission composer Jonathan Sokol!</v>
          </cell>
          <cell r="D3124">
            <v>7500</v>
          </cell>
          <cell r="E3124">
            <v>8300</v>
          </cell>
          <cell r="F3124" t="str">
            <v>successful</v>
          </cell>
          <cell r="G3124" t="str">
            <v>US</v>
          </cell>
          <cell r="H3124" t="str">
            <v>USD</v>
          </cell>
          <cell r="I3124">
            <v>1362160868</v>
          </cell>
          <cell r="J3124">
            <v>1359568911</v>
          </cell>
          <cell r="K3124" t="b">
            <v>0</v>
          </cell>
          <cell r="L3124">
            <v>136</v>
          </cell>
          <cell r="M3124" t="b">
            <v>1</v>
          </cell>
          <cell r="N3124" t="str">
            <v>music/classical music</v>
          </cell>
          <cell r="O3124">
            <v>111</v>
          </cell>
          <cell r="P3124">
            <v>61.03</v>
          </cell>
        </row>
        <row r="3125">
          <cell r="B3125" t="str">
            <v>Performance of Lawrence Axelrod's "Songs of Yes" in Chicago by new music group CUBE</v>
          </cell>
          <cell r="C3125" t="str">
            <v>A premiere performance of my composition "Songs of Yes" by CUBE Contemporary Chamber Ensemble, June 11, 2010 at the Merit School of Music in Chicago.</v>
          </cell>
          <cell r="D3125">
            <v>2000</v>
          </cell>
          <cell r="E3125">
            <v>2100</v>
          </cell>
          <cell r="F3125" t="str">
            <v>successful</v>
          </cell>
          <cell r="G3125" t="str">
            <v>US</v>
          </cell>
          <cell r="H3125" t="str">
            <v>USD</v>
          </cell>
          <cell r="I3125">
            <v>1262325600</v>
          </cell>
          <cell r="J3125">
            <v>1257871712</v>
          </cell>
          <cell r="K3125" t="b">
            <v>0</v>
          </cell>
          <cell r="L3125">
            <v>14</v>
          </cell>
          <cell r="M3125" t="b">
            <v>1</v>
          </cell>
          <cell r="N3125" t="str">
            <v>music/classical music</v>
          </cell>
          <cell r="O3125">
            <v>105</v>
          </cell>
          <cell r="P3125">
            <v>150</v>
          </cell>
        </row>
        <row r="3126">
          <cell r="B3126" t="str">
            <v>Mark Hayes Requiem Recording</v>
          </cell>
          <cell r="C3126" t="str">
            <v>Mark Hayes: Requiem Recording</v>
          </cell>
          <cell r="D3126">
            <v>20000</v>
          </cell>
          <cell r="E3126">
            <v>20755</v>
          </cell>
          <cell r="F3126" t="str">
            <v>successful</v>
          </cell>
          <cell r="G3126" t="str">
            <v>US</v>
          </cell>
          <cell r="H3126" t="str">
            <v>USD</v>
          </cell>
          <cell r="I3126">
            <v>1417463945</v>
          </cell>
          <cell r="J3126">
            <v>1414781945</v>
          </cell>
          <cell r="K3126" t="b">
            <v>0</v>
          </cell>
          <cell r="L3126">
            <v>78</v>
          </cell>
          <cell r="M3126" t="b">
            <v>1</v>
          </cell>
          <cell r="N3126" t="str">
            <v>music/classical music</v>
          </cell>
          <cell r="O3126">
            <v>104</v>
          </cell>
          <cell r="P3126">
            <v>266.08999999999997</v>
          </cell>
        </row>
        <row r="3127">
          <cell r="B3127" t="str">
            <v>Become the subject of my next composition!</v>
          </cell>
          <cell r="C3127" t="str">
            <v>I create my solo piano Vignettes by encrypting someone's name in the melody. Next up is the fourth Vignette, and I need a subject!</v>
          </cell>
          <cell r="D3127">
            <v>25</v>
          </cell>
          <cell r="E3127">
            <v>29</v>
          </cell>
          <cell r="F3127" t="str">
            <v>successful</v>
          </cell>
          <cell r="G3127" t="str">
            <v>US</v>
          </cell>
          <cell r="H3127" t="str">
            <v>USD</v>
          </cell>
          <cell r="I3127">
            <v>1375151566</v>
          </cell>
          <cell r="J3127">
            <v>1373337166</v>
          </cell>
          <cell r="K3127" t="b">
            <v>0</v>
          </cell>
          <cell r="L3127">
            <v>4</v>
          </cell>
          <cell r="M3127" t="b">
            <v>1</v>
          </cell>
          <cell r="N3127" t="str">
            <v>music/classical music</v>
          </cell>
          <cell r="O3127">
            <v>116</v>
          </cell>
          <cell r="P3127">
            <v>7.25</v>
          </cell>
        </row>
        <row r="3128">
          <cell r="B3128" t="str">
            <v>The Philadelphia Opera Collective presents Susannah</v>
          </cell>
          <cell r="C3128" t="str">
            <v>When an innocent girl is seen bathing by local church elders, she becomes the target of travelling, revivalist preacher Olin Blitch.</v>
          </cell>
          <cell r="D3128">
            <v>1000</v>
          </cell>
          <cell r="E3128">
            <v>1100</v>
          </cell>
          <cell r="F3128" t="str">
            <v>successful</v>
          </cell>
          <cell r="G3128" t="str">
            <v>US</v>
          </cell>
          <cell r="H3128" t="str">
            <v>USD</v>
          </cell>
          <cell r="I3128">
            <v>1312212855</v>
          </cell>
          <cell r="J3128">
            <v>1307028855</v>
          </cell>
          <cell r="K3128" t="b">
            <v>0</v>
          </cell>
          <cell r="L3128">
            <v>11</v>
          </cell>
          <cell r="M3128" t="b">
            <v>1</v>
          </cell>
          <cell r="N3128" t="str">
            <v>music/classical music</v>
          </cell>
          <cell r="O3128">
            <v>110</v>
          </cell>
          <cell r="P3128">
            <v>100</v>
          </cell>
        </row>
        <row r="3129">
          <cell r="B3129" t="str">
            <v>Me, Myself and Albinoni</v>
          </cell>
          <cell r="C3129" t="str">
            <v>I will record 2 of Tomaso Albinoni's concertos for 2 oboes playing both parts myself.</v>
          </cell>
          <cell r="D3129">
            <v>18000</v>
          </cell>
          <cell r="E3129">
            <v>20343.169999999998</v>
          </cell>
          <cell r="F3129" t="str">
            <v>successful</v>
          </cell>
          <cell r="G3129" t="str">
            <v>US</v>
          </cell>
          <cell r="H3129" t="str">
            <v>USD</v>
          </cell>
          <cell r="I3129">
            <v>1361681940</v>
          </cell>
          <cell r="J3129">
            <v>1359029661</v>
          </cell>
          <cell r="K3129" t="b">
            <v>0</v>
          </cell>
          <cell r="L3129">
            <v>185</v>
          </cell>
          <cell r="M3129" t="b">
            <v>1</v>
          </cell>
          <cell r="N3129" t="str">
            <v>music/classical music</v>
          </cell>
          <cell r="O3129">
            <v>113</v>
          </cell>
          <cell r="P3129">
            <v>109.96</v>
          </cell>
        </row>
        <row r="3130">
          <cell r="B3130" t="str">
            <v>The Flying Gambas</v>
          </cell>
          <cell r="C3130" t="str">
            <v>Help ABS Academy musicians get their cellos, gambas, &amp; contrabasses to San Francisco by supporting their instruments' travel.</v>
          </cell>
          <cell r="D3130">
            <v>10000</v>
          </cell>
          <cell r="E3130">
            <v>10025</v>
          </cell>
          <cell r="F3130" t="str">
            <v>successful</v>
          </cell>
          <cell r="G3130" t="str">
            <v>US</v>
          </cell>
          <cell r="H3130" t="str">
            <v>USD</v>
          </cell>
          <cell r="I3130">
            <v>1422913152</v>
          </cell>
          <cell r="J3130">
            <v>1417729152</v>
          </cell>
          <cell r="K3130" t="b">
            <v>0</v>
          </cell>
          <cell r="L3130">
            <v>59</v>
          </cell>
          <cell r="M3130" t="b">
            <v>1</v>
          </cell>
          <cell r="N3130" t="str">
            <v>music/classical music</v>
          </cell>
          <cell r="O3130">
            <v>100</v>
          </cell>
          <cell r="P3130">
            <v>169.92</v>
          </cell>
        </row>
        <row r="3131">
          <cell r="B3131" t="str">
            <v>Vladimir in Butterfly Country</v>
          </cell>
          <cell r="C3131" t="str">
            <v>â€œVladimir in Butterfly Countryâ€ is a chamber opera by composer Ann Callaway and Jaime Robles, which will premiere October 30, 2011.</v>
          </cell>
          <cell r="D3131">
            <v>2500</v>
          </cell>
          <cell r="E3131">
            <v>2585</v>
          </cell>
          <cell r="F3131" t="str">
            <v>successful</v>
          </cell>
          <cell r="G3131" t="str">
            <v>US</v>
          </cell>
          <cell r="H3131" t="str">
            <v>USD</v>
          </cell>
          <cell r="I3131">
            <v>1319904721</v>
          </cell>
          <cell r="J3131">
            <v>1314720721</v>
          </cell>
          <cell r="K3131" t="b">
            <v>0</v>
          </cell>
          <cell r="L3131">
            <v>27</v>
          </cell>
          <cell r="M3131" t="b">
            <v>1</v>
          </cell>
          <cell r="N3131" t="str">
            <v>music/classical music</v>
          </cell>
          <cell r="O3131">
            <v>103</v>
          </cell>
          <cell r="P3131">
            <v>95.74</v>
          </cell>
        </row>
        <row r="3132">
          <cell r="B3132" t="str">
            <v>Completion of Unique Recording of British and Finnish Music</v>
          </cell>
          <cell r="C3132" t="str">
            <v>A debut CD of romantic Fantasies by young composers Bridge, Ireland, Sibelius and a premiere recording of Bergman Trio Op. 2 from 1939</v>
          </cell>
          <cell r="D3132">
            <v>3500</v>
          </cell>
          <cell r="E3132">
            <v>3746</v>
          </cell>
          <cell r="F3132" t="str">
            <v>successful</v>
          </cell>
          <cell r="G3132" t="str">
            <v>GB</v>
          </cell>
          <cell r="H3132" t="str">
            <v>GBP</v>
          </cell>
          <cell r="I3132">
            <v>1380192418</v>
          </cell>
          <cell r="J3132">
            <v>1375008418</v>
          </cell>
          <cell r="K3132" t="b">
            <v>0</v>
          </cell>
          <cell r="L3132">
            <v>63</v>
          </cell>
          <cell r="M3132" t="b">
            <v>1</v>
          </cell>
          <cell r="N3132" t="str">
            <v>music/classical music</v>
          </cell>
          <cell r="O3132">
            <v>107</v>
          </cell>
          <cell r="P3132">
            <v>59.46</v>
          </cell>
        </row>
        <row r="3133">
          <cell r="B3133" t="str">
            <v>Classical Music by Marquita</v>
          </cell>
          <cell r="C3133" t="str">
            <v>Marquita Renee Ntim records her first Classical Album, complete with her playing the viola, cello and singing opera.</v>
          </cell>
          <cell r="D3133">
            <v>700</v>
          </cell>
          <cell r="E3133">
            <v>725</v>
          </cell>
          <cell r="F3133" t="str">
            <v>successful</v>
          </cell>
          <cell r="G3133" t="str">
            <v>US</v>
          </cell>
          <cell r="H3133" t="str">
            <v>USD</v>
          </cell>
          <cell r="I3133">
            <v>1380599940</v>
          </cell>
          <cell r="J3133">
            <v>1377252857</v>
          </cell>
          <cell r="K3133" t="b">
            <v>0</v>
          </cell>
          <cell r="L3133">
            <v>13</v>
          </cell>
          <cell r="M3133" t="b">
            <v>1</v>
          </cell>
          <cell r="N3133" t="str">
            <v>music/classical music</v>
          </cell>
          <cell r="O3133">
            <v>104</v>
          </cell>
          <cell r="P3133">
            <v>55.77</v>
          </cell>
        </row>
        <row r="3134">
          <cell r="B3134" t="str">
            <v>AM 1610 :: The Station &gt;&gt; Live Studio Project &gt; Phase 1</v>
          </cell>
          <cell r="C3134" t="str">
            <v xml:space="preserve">The Station in Hamtramck is supplementing our studio to accommodate live in-studio performances and recordings.   You can help. </v>
          </cell>
          <cell r="D3134">
            <v>250</v>
          </cell>
          <cell r="E3134">
            <v>391</v>
          </cell>
          <cell r="F3134" t="str">
            <v>successful</v>
          </cell>
          <cell r="G3134" t="str">
            <v>US</v>
          </cell>
          <cell r="H3134" t="str">
            <v>USD</v>
          </cell>
          <cell r="I3134">
            <v>1293937200</v>
          </cell>
          <cell r="J3134">
            <v>1291257298</v>
          </cell>
          <cell r="K3134" t="b">
            <v>0</v>
          </cell>
          <cell r="L3134">
            <v>13</v>
          </cell>
          <cell r="M3134" t="b">
            <v>1</v>
          </cell>
          <cell r="N3134" t="str">
            <v>music/classical music</v>
          </cell>
          <cell r="O3134">
            <v>156</v>
          </cell>
          <cell r="P3134">
            <v>30.08</v>
          </cell>
        </row>
        <row r="3135">
          <cell r="B3135" t="str">
            <v>Singing City Children's Choir</v>
          </cell>
          <cell r="C3135" t="str">
            <v>Bringing choral music and performance opportunities to under-served youth in West Philadelphia</v>
          </cell>
          <cell r="D3135">
            <v>5000</v>
          </cell>
          <cell r="E3135">
            <v>5041</v>
          </cell>
          <cell r="F3135" t="str">
            <v>successful</v>
          </cell>
          <cell r="G3135" t="str">
            <v>US</v>
          </cell>
          <cell r="H3135" t="str">
            <v>USD</v>
          </cell>
          <cell r="I3135">
            <v>1341750569</v>
          </cell>
          <cell r="J3135">
            <v>1339158569</v>
          </cell>
          <cell r="K3135" t="b">
            <v>0</v>
          </cell>
          <cell r="L3135">
            <v>57</v>
          </cell>
          <cell r="M3135" t="b">
            <v>1</v>
          </cell>
          <cell r="N3135" t="str">
            <v>music/classical music</v>
          </cell>
          <cell r="O3135">
            <v>101</v>
          </cell>
          <cell r="P3135">
            <v>88.44</v>
          </cell>
        </row>
        <row r="3136">
          <cell r="B3136" t="str">
            <v>Larchmere String Quartet Debut Album: Music by Stephan Krehl</v>
          </cell>
          <cell r="C3136" t="str">
            <v>We're recording our debut album: a CD of the string quartet and clarinet quintet by Stephan Krehl for the Naxos label</v>
          </cell>
          <cell r="D3136">
            <v>2000</v>
          </cell>
          <cell r="E3136">
            <v>3906</v>
          </cell>
          <cell r="F3136" t="str">
            <v>successful</v>
          </cell>
          <cell r="G3136" t="str">
            <v>US</v>
          </cell>
          <cell r="H3136" t="str">
            <v>USD</v>
          </cell>
          <cell r="I3136">
            <v>1424997000</v>
          </cell>
          <cell r="J3136">
            <v>1421983138</v>
          </cell>
          <cell r="K3136" t="b">
            <v>0</v>
          </cell>
          <cell r="L3136">
            <v>61</v>
          </cell>
          <cell r="M3136" t="b">
            <v>1</v>
          </cell>
          <cell r="N3136" t="str">
            <v>music/classical music</v>
          </cell>
          <cell r="O3136">
            <v>195</v>
          </cell>
          <cell r="P3136">
            <v>64.03</v>
          </cell>
        </row>
        <row r="3137">
          <cell r="B3137" t="str">
            <v>Cor Cantiamo's First Commercially Released Recording</v>
          </cell>
          <cell r="C3137" t="str">
            <v>We want to release an album of choral music by acclaimed Finnish composer Jaakko MÃ¤ntyjÃ¤rvi in 2014</v>
          </cell>
          <cell r="D3137">
            <v>3500</v>
          </cell>
          <cell r="E3137">
            <v>3910</v>
          </cell>
          <cell r="F3137" t="str">
            <v>successful</v>
          </cell>
          <cell r="G3137" t="str">
            <v>US</v>
          </cell>
          <cell r="H3137" t="str">
            <v>USD</v>
          </cell>
          <cell r="I3137">
            <v>1380949200</v>
          </cell>
          <cell r="J3137">
            <v>1378586179</v>
          </cell>
          <cell r="K3137" t="b">
            <v>0</v>
          </cell>
          <cell r="L3137">
            <v>65</v>
          </cell>
          <cell r="M3137" t="b">
            <v>1</v>
          </cell>
          <cell r="N3137" t="str">
            <v>music/classical music</v>
          </cell>
          <cell r="O3137">
            <v>112</v>
          </cell>
          <cell r="P3137">
            <v>60.15</v>
          </cell>
        </row>
        <row r="3138">
          <cell r="B3138" t="str">
            <v>Classical Guitar Music of Hawaii</v>
          </cell>
          <cell r="C3138" t="str">
            <v>A compilation of Guitar Music by composers Darin Au, Jeff Peterson, Byron Yasui, Bailey Matsuda, Ian O'Sullivan, and Michael Foumai.</v>
          </cell>
          <cell r="D3138">
            <v>5500</v>
          </cell>
          <cell r="E3138">
            <v>6592</v>
          </cell>
          <cell r="F3138" t="str">
            <v>successful</v>
          </cell>
          <cell r="G3138" t="str">
            <v>US</v>
          </cell>
          <cell r="H3138" t="str">
            <v>USD</v>
          </cell>
          <cell r="I3138">
            <v>1333560803</v>
          </cell>
          <cell r="J3138">
            <v>1330972403</v>
          </cell>
          <cell r="K3138" t="b">
            <v>0</v>
          </cell>
          <cell r="L3138">
            <v>134</v>
          </cell>
          <cell r="M3138" t="b">
            <v>1</v>
          </cell>
          <cell r="N3138" t="str">
            <v>music/classical music</v>
          </cell>
          <cell r="O3138">
            <v>120</v>
          </cell>
          <cell r="P3138">
            <v>49.19</v>
          </cell>
        </row>
        <row r="3139">
          <cell r="B3139" t="str">
            <v>IYSO Orchestra Academy &amp; Symphonic Concert 2016</v>
          </cell>
          <cell r="C3139" t="str">
            <v>This is the embryo of the change for future ecosystem of musical art  in Indonesia. Please support us to realize our program on Oct 9!</v>
          </cell>
          <cell r="D3139">
            <v>6000</v>
          </cell>
          <cell r="E3139">
            <v>6111</v>
          </cell>
          <cell r="F3139" t="str">
            <v>successful</v>
          </cell>
          <cell r="G3139" t="str">
            <v>FR</v>
          </cell>
          <cell r="H3139" t="str">
            <v>EUR</v>
          </cell>
          <cell r="I3139">
            <v>1475209620</v>
          </cell>
          <cell r="J3139">
            <v>1473087637</v>
          </cell>
          <cell r="K3139" t="b">
            <v>0</v>
          </cell>
          <cell r="L3139">
            <v>37</v>
          </cell>
          <cell r="M3139" t="b">
            <v>1</v>
          </cell>
          <cell r="N3139" t="str">
            <v>music/classical music</v>
          </cell>
          <cell r="O3139">
            <v>102</v>
          </cell>
          <cell r="P3139">
            <v>165.16</v>
          </cell>
        </row>
        <row r="3140">
          <cell r="B3140" t="str">
            <v>The Miller's Wife, a new opera</v>
          </cell>
          <cell r="C3140" t="str">
            <v>A new opera in English by Mike Christie to be premiÃ¨red at the Arcola Theatre, London UK from 14th-17th August 2013.</v>
          </cell>
          <cell r="D3140">
            <v>1570</v>
          </cell>
          <cell r="E3140">
            <v>1614</v>
          </cell>
          <cell r="F3140" t="str">
            <v>successful</v>
          </cell>
          <cell r="G3140" t="str">
            <v>GB</v>
          </cell>
          <cell r="H3140" t="str">
            <v>GBP</v>
          </cell>
          <cell r="I3140">
            <v>1370019600</v>
          </cell>
          <cell r="J3140">
            <v>1366999870</v>
          </cell>
          <cell r="K3140" t="b">
            <v>0</v>
          </cell>
          <cell r="L3140">
            <v>37</v>
          </cell>
          <cell r="M3140" t="b">
            <v>1</v>
          </cell>
          <cell r="N3140" t="str">
            <v>music/classical music</v>
          </cell>
          <cell r="O3140">
            <v>103</v>
          </cell>
          <cell r="P3140">
            <v>43.62</v>
          </cell>
        </row>
        <row r="3141">
          <cell r="B3141" t="str">
            <v>RESTLESS: Ashley Bathgate and Karl Larson Record Ken Thomson</v>
          </cell>
          <cell r="C3141" t="str">
            <v>Ashley Bathgate and Karl Larson are raising funds to make the premiere recording of Ken Thomson's brilliant, dramatic new chamber works</v>
          </cell>
          <cell r="D3141">
            <v>6500</v>
          </cell>
          <cell r="E3141">
            <v>6555</v>
          </cell>
          <cell r="F3141" t="str">
            <v>successful</v>
          </cell>
          <cell r="G3141" t="str">
            <v>US</v>
          </cell>
          <cell r="H3141" t="str">
            <v>USD</v>
          </cell>
          <cell r="I3141">
            <v>1444276740</v>
          </cell>
          <cell r="J3141">
            <v>1439392406</v>
          </cell>
          <cell r="K3141" t="b">
            <v>0</v>
          </cell>
          <cell r="L3141">
            <v>150</v>
          </cell>
          <cell r="M3141" t="b">
            <v>1</v>
          </cell>
          <cell r="N3141" t="str">
            <v>music/classical music</v>
          </cell>
          <cell r="O3141">
            <v>101</v>
          </cell>
          <cell r="P3141">
            <v>43.7</v>
          </cell>
        </row>
        <row r="3142">
          <cell r="B3142" t="str">
            <v>Mozart Requiem with Bach Cantata 106 &amp; Brahms NÃ¤nie</v>
          </cell>
          <cell r="C3142" t="str">
            <v>KCS seeks your support to off-set the cost of assembling a professional 25 piece orchestra for two choral performances.</v>
          </cell>
          <cell r="D3142">
            <v>3675</v>
          </cell>
          <cell r="E3142">
            <v>3775.5</v>
          </cell>
          <cell r="F3142" t="str">
            <v>successful</v>
          </cell>
          <cell r="G3142" t="str">
            <v>US</v>
          </cell>
          <cell r="H3142" t="str">
            <v>USD</v>
          </cell>
          <cell r="I3142">
            <v>1332362880</v>
          </cell>
          <cell r="J3142">
            <v>1329890585</v>
          </cell>
          <cell r="K3142" t="b">
            <v>0</v>
          </cell>
          <cell r="L3142">
            <v>56</v>
          </cell>
          <cell r="M3142" t="b">
            <v>1</v>
          </cell>
          <cell r="N3142" t="str">
            <v>music/classical music</v>
          </cell>
          <cell r="O3142">
            <v>103</v>
          </cell>
          <cell r="P3142">
            <v>67.42</v>
          </cell>
        </row>
        <row r="3143">
          <cell r="B3143" t="str">
            <v>DAVID, The Oratorio</v>
          </cell>
          <cell r="C3143" t="str">
            <v>World Premiere of a new oratorio with chorus, soloists, and orchestra, based on the Old Testament king and prophet, DAVID</v>
          </cell>
          <cell r="D3143">
            <v>3000</v>
          </cell>
          <cell r="E3143">
            <v>3195</v>
          </cell>
          <cell r="F3143" t="str">
            <v>successful</v>
          </cell>
          <cell r="G3143" t="str">
            <v>US</v>
          </cell>
          <cell r="H3143" t="str">
            <v>USD</v>
          </cell>
          <cell r="I3143">
            <v>1488741981</v>
          </cell>
          <cell r="J3143">
            <v>1486149981</v>
          </cell>
          <cell r="K3143" t="b">
            <v>0</v>
          </cell>
          <cell r="L3143">
            <v>18</v>
          </cell>
          <cell r="M3143" t="b">
            <v>1</v>
          </cell>
          <cell r="N3143" t="str">
            <v>music/classical music</v>
          </cell>
          <cell r="O3143">
            <v>107</v>
          </cell>
          <cell r="P3143">
            <v>177.5</v>
          </cell>
        </row>
        <row r="3144">
          <cell r="B3144" t="str">
            <v>Help Fund Tara's Album of Rare 18-19th Century Italian Songs</v>
          </cell>
          <cell r="C3144" t="str">
            <v>Help me be one of the first to record these beautiful songs and arrangements by 18-19th century masters of the classical guitar.</v>
          </cell>
          <cell r="D3144">
            <v>1500</v>
          </cell>
          <cell r="E3144">
            <v>2333</v>
          </cell>
          <cell r="F3144" t="str">
            <v>successful</v>
          </cell>
          <cell r="G3144" t="str">
            <v>US</v>
          </cell>
          <cell r="H3144" t="str">
            <v>USD</v>
          </cell>
          <cell r="I3144">
            <v>1348202807</v>
          </cell>
          <cell r="J3144">
            <v>1343018807</v>
          </cell>
          <cell r="K3144" t="b">
            <v>0</v>
          </cell>
          <cell r="L3144">
            <v>60</v>
          </cell>
          <cell r="M3144" t="b">
            <v>1</v>
          </cell>
          <cell r="N3144" t="str">
            <v>music/classical music</v>
          </cell>
          <cell r="O3144">
            <v>156</v>
          </cell>
          <cell r="P3144">
            <v>38.880000000000003</v>
          </cell>
        </row>
        <row r="3145">
          <cell r="B3145" t="str">
            <v>Patagonia Winds: Wind Quintet Commission Project</v>
          </cell>
          <cell r="C3145" t="str">
            <v>Join forces with the Patagonia Winds to commission a new wind quintet to premiere at the 2015 National Flute Association Convention!</v>
          </cell>
          <cell r="D3145">
            <v>3000</v>
          </cell>
          <cell r="E3145">
            <v>3684</v>
          </cell>
          <cell r="F3145" t="str">
            <v>successful</v>
          </cell>
          <cell r="G3145" t="str">
            <v>US</v>
          </cell>
          <cell r="H3145" t="str">
            <v>USD</v>
          </cell>
          <cell r="I3145">
            <v>1433131140</v>
          </cell>
          <cell r="J3145">
            <v>1430445163</v>
          </cell>
          <cell r="K3145" t="b">
            <v>0</v>
          </cell>
          <cell r="L3145">
            <v>67</v>
          </cell>
          <cell r="M3145" t="b">
            <v>1</v>
          </cell>
          <cell r="N3145" t="str">
            <v>music/classical music</v>
          </cell>
          <cell r="O3145">
            <v>123</v>
          </cell>
          <cell r="P3145">
            <v>54.99</v>
          </cell>
        </row>
        <row r="3146">
          <cell r="B3146" t="str">
            <v>Send Brandon Rumsey to Brevard Music Center</v>
          </cell>
          <cell r="C3146" t="str">
            <v>At Brevard Music Center, a foremost summer music study program, I will compose a new work for large chamber ensemble for performance.</v>
          </cell>
          <cell r="D3146">
            <v>2000</v>
          </cell>
          <cell r="E3146">
            <v>2147</v>
          </cell>
          <cell r="F3146" t="str">
            <v>successful</v>
          </cell>
          <cell r="G3146" t="str">
            <v>US</v>
          </cell>
          <cell r="H3146" t="str">
            <v>USD</v>
          </cell>
          <cell r="I3146">
            <v>1338219793</v>
          </cell>
          <cell r="J3146">
            <v>1335541393</v>
          </cell>
          <cell r="K3146" t="b">
            <v>0</v>
          </cell>
          <cell r="L3146">
            <v>35</v>
          </cell>
          <cell r="M3146" t="b">
            <v>1</v>
          </cell>
          <cell r="N3146" t="str">
            <v>music/classical music</v>
          </cell>
          <cell r="O3146">
            <v>107</v>
          </cell>
          <cell r="P3146">
            <v>61.34</v>
          </cell>
        </row>
        <row r="3147">
          <cell r="B3147" t="str">
            <v>Grind Violin: Analog DIYalog: Composers Vinyl Compilation</v>
          </cell>
          <cell r="C3147" t="str">
            <v>This is a "call for scores" for unaccompanied violin, recordings of the works, and a prize of at least 20 records for each composer.</v>
          </cell>
          <cell r="D3147">
            <v>745</v>
          </cell>
          <cell r="E3147">
            <v>786</v>
          </cell>
          <cell r="F3147" t="str">
            <v>successful</v>
          </cell>
          <cell r="G3147" t="str">
            <v>US</v>
          </cell>
          <cell r="H3147" t="str">
            <v>USD</v>
          </cell>
          <cell r="I3147">
            <v>1356392857</v>
          </cell>
          <cell r="J3147">
            <v>1352504857</v>
          </cell>
          <cell r="K3147" t="b">
            <v>0</v>
          </cell>
          <cell r="L3147">
            <v>34</v>
          </cell>
          <cell r="M3147" t="b">
            <v>1</v>
          </cell>
          <cell r="N3147" t="str">
            <v>music/classical music</v>
          </cell>
          <cell r="O3147">
            <v>106</v>
          </cell>
          <cell r="P3147">
            <v>23.12</v>
          </cell>
        </row>
        <row r="3148">
          <cell r="B3148" t="str">
            <v>European Tour</v>
          </cell>
          <cell r="C3148" t="str">
            <v>Raising money for our concert tour of Switzerland and Germany in June/July 2014</v>
          </cell>
          <cell r="D3148">
            <v>900</v>
          </cell>
          <cell r="E3148">
            <v>1066</v>
          </cell>
          <cell r="F3148" t="str">
            <v>successful</v>
          </cell>
          <cell r="G3148" t="str">
            <v>GB</v>
          </cell>
          <cell r="H3148" t="str">
            <v>GBP</v>
          </cell>
          <cell r="I3148">
            <v>1400176386</v>
          </cell>
          <cell r="J3148">
            <v>1397584386</v>
          </cell>
          <cell r="K3148" t="b">
            <v>0</v>
          </cell>
          <cell r="L3148">
            <v>36</v>
          </cell>
          <cell r="M3148" t="b">
            <v>1</v>
          </cell>
          <cell r="N3148" t="str">
            <v>music/classical music</v>
          </cell>
          <cell r="O3148">
            <v>118</v>
          </cell>
          <cell r="P3148">
            <v>29.61</v>
          </cell>
        </row>
        <row r="3149">
          <cell r="B3149" t="str">
            <v>Hopkins Sinfonia 2015 Season</v>
          </cell>
          <cell r="C3149" t="str">
            <v>The Hopkins Sinfonia is looking for your support to run our 2015 Season made up of five concerts.</v>
          </cell>
          <cell r="D3149">
            <v>1250</v>
          </cell>
          <cell r="E3149">
            <v>1361</v>
          </cell>
          <cell r="F3149" t="str">
            <v>successful</v>
          </cell>
          <cell r="G3149" t="str">
            <v>AU</v>
          </cell>
          <cell r="H3149" t="str">
            <v>AUD</v>
          </cell>
          <cell r="I3149">
            <v>1430488740</v>
          </cell>
          <cell r="J3149">
            <v>1427747906</v>
          </cell>
          <cell r="K3149" t="b">
            <v>0</v>
          </cell>
          <cell r="L3149">
            <v>18</v>
          </cell>
          <cell r="M3149" t="b">
            <v>1</v>
          </cell>
          <cell r="N3149" t="str">
            <v>music/classical music</v>
          </cell>
          <cell r="O3149">
            <v>109</v>
          </cell>
          <cell r="P3149">
            <v>75.61</v>
          </cell>
        </row>
        <row r="3150">
          <cell r="B3150" t="str">
            <v>India Meets String Quartet</v>
          </cell>
          <cell r="C3150" t="str">
            <v>A concert of new music by four composers who have lived in India and been inspired by its music, with the Momenta String Quartet</v>
          </cell>
          <cell r="D3150">
            <v>800</v>
          </cell>
          <cell r="E3150">
            <v>890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1321385820</v>
          </cell>
          <cell r="J3150">
            <v>1318539484</v>
          </cell>
          <cell r="K3150" t="b">
            <v>0</v>
          </cell>
          <cell r="L3150">
            <v>25</v>
          </cell>
          <cell r="M3150" t="b">
            <v>1</v>
          </cell>
          <cell r="N3150" t="str">
            <v>music/classical music</v>
          </cell>
          <cell r="O3150">
            <v>111</v>
          </cell>
          <cell r="P3150">
            <v>35.6</v>
          </cell>
        </row>
        <row r="3151">
          <cell r="B3151" t="str">
            <v>Courting Rites of Cranes CD recording</v>
          </cell>
          <cell r="C3151" t="str">
            <v>New CD of favourite chamber music by Welsh composer Michael Parkin featuring debut recordings by outstanding young musicians.</v>
          </cell>
          <cell r="D3151">
            <v>3000</v>
          </cell>
          <cell r="E3151">
            <v>3003</v>
          </cell>
          <cell r="F3151" t="str">
            <v>successful</v>
          </cell>
          <cell r="G3151" t="str">
            <v>GB</v>
          </cell>
          <cell r="H3151" t="str">
            <v>GBP</v>
          </cell>
          <cell r="I3151">
            <v>1425682174</v>
          </cell>
          <cell r="J3151">
            <v>1423090174</v>
          </cell>
          <cell r="K3151" t="b">
            <v>0</v>
          </cell>
          <cell r="L3151">
            <v>21</v>
          </cell>
          <cell r="M3151" t="b">
            <v>1</v>
          </cell>
          <cell r="N3151" t="str">
            <v>music/classical music</v>
          </cell>
          <cell r="O3151">
            <v>100</v>
          </cell>
          <cell r="P3151">
            <v>143</v>
          </cell>
        </row>
        <row r="3152">
          <cell r="B3152" t="str">
            <v>Broadcasts to Promote Human Freedom in South Florida</v>
          </cell>
          <cell r="C3152" t="str">
            <v>We produce radio broadcasts and live streams that promote the value of human freedom, reason, individual rights &amp; free markets.</v>
          </cell>
          <cell r="D3152">
            <v>85000</v>
          </cell>
          <cell r="E3152">
            <v>250</v>
          </cell>
          <cell r="F3152" t="str">
            <v>canceled</v>
          </cell>
          <cell r="G3152" t="str">
            <v>US</v>
          </cell>
          <cell r="H3152" t="str">
            <v>USD</v>
          </cell>
          <cell r="I3152">
            <v>1472317209</v>
          </cell>
          <cell r="J3152">
            <v>1469725209</v>
          </cell>
          <cell r="K3152" t="b">
            <v>0</v>
          </cell>
          <cell r="L3152">
            <v>1</v>
          </cell>
          <cell r="M3152" t="b">
            <v>0</v>
          </cell>
          <cell r="N3152" t="str">
            <v>journalism/audio</v>
          </cell>
          <cell r="O3152">
            <v>0</v>
          </cell>
          <cell r="P3152">
            <v>250</v>
          </cell>
        </row>
        <row r="3153">
          <cell r="B3153" t="str">
            <v>Industry Success Project (Canceled)</v>
          </cell>
          <cell r="C3153" t="str">
            <v>I am trying to document what it is like to plunge head first into the music/audio industry as an intern.</v>
          </cell>
          <cell r="D3153">
            <v>50</v>
          </cell>
          <cell r="E3153">
            <v>0</v>
          </cell>
          <cell r="F3153" t="str">
            <v>canceled</v>
          </cell>
          <cell r="G3153" t="str">
            <v>US</v>
          </cell>
          <cell r="H3153" t="str">
            <v>USD</v>
          </cell>
          <cell r="I3153">
            <v>1406769992</v>
          </cell>
          <cell r="J3153">
            <v>1405041992</v>
          </cell>
          <cell r="K3153" t="b">
            <v>0</v>
          </cell>
          <cell r="L3153">
            <v>0</v>
          </cell>
          <cell r="M3153" t="b">
            <v>0</v>
          </cell>
          <cell r="N3153" t="str">
            <v>journalism/audio</v>
          </cell>
          <cell r="O3153">
            <v>0</v>
          </cell>
          <cell r="P3153">
            <v>0</v>
          </cell>
        </row>
        <row r="3154">
          <cell r="B3154" t="str">
            <v>Ben's Top 5 podcast (Canceled)</v>
          </cell>
          <cell r="C3154" t="str">
            <v>Hello! I'm Ben and I have been wanting to start a podcast for a while. I am looking to kickstart the process and get into the game!</v>
          </cell>
          <cell r="D3154">
            <v>650</v>
          </cell>
          <cell r="E3154">
            <v>10</v>
          </cell>
          <cell r="F3154" t="str">
            <v>canceled</v>
          </cell>
          <cell r="G3154" t="str">
            <v>US</v>
          </cell>
          <cell r="H3154" t="str">
            <v>USD</v>
          </cell>
          <cell r="I3154">
            <v>1410516000</v>
          </cell>
          <cell r="J3154">
            <v>1406824948</v>
          </cell>
          <cell r="K3154" t="b">
            <v>0</v>
          </cell>
          <cell r="L3154">
            <v>1</v>
          </cell>
          <cell r="M3154" t="b">
            <v>0</v>
          </cell>
          <cell r="N3154" t="str">
            <v>journalism/audio</v>
          </cell>
          <cell r="O3154">
            <v>2</v>
          </cell>
          <cell r="P3154">
            <v>10</v>
          </cell>
        </row>
        <row r="3155">
          <cell r="B3155" t="str">
            <v>Printing TONE Audio 10th Anniversary Edition! (Canceled)</v>
          </cell>
          <cell r="C3155" t="str">
            <v>We're seeking funding for a special 10th Anniversary PRINT EDITION! Receive your own copy for only $8</v>
          </cell>
          <cell r="D3155">
            <v>100000</v>
          </cell>
          <cell r="E3155">
            <v>8537</v>
          </cell>
          <cell r="F3155" t="str">
            <v>canceled</v>
          </cell>
          <cell r="G3155" t="str">
            <v>US</v>
          </cell>
          <cell r="H3155" t="str">
            <v>USD</v>
          </cell>
          <cell r="I3155">
            <v>1432101855</v>
          </cell>
          <cell r="J3155">
            <v>1429509855</v>
          </cell>
          <cell r="K3155" t="b">
            <v>0</v>
          </cell>
          <cell r="L3155">
            <v>292</v>
          </cell>
          <cell r="M3155" t="b">
            <v>0</v>
          </cell>
          <cell r="N3155" t="str">
            <v>journalism/audio</v>
          </cell>
          <cell r="O3155">
            <v>9</v>
          </cell>
          <cell r="P3155">
            <v>29.24</v>
          </cell>
        </row>
        <row r="3156">
          <cell r="B3156" t="str">
            <v>Podcast for fun! (Canceled)</v>
          </cell>
          <cell r="C3156" t="str">
            <v>Hi. I'm looking to raise some funds to get some microphones, some interfaces to hook XLR to my iPad/iPhone/iMac. Plus some other stuff.</v>
          </cell>
          <cell r="D3156">
            <v>7000</v>
          </cell>
          <cell r="E3156">
            <v>6</v>
          </cell>
          <cell r="F3156" t="str">
            <v>canceled</v>
          </cell>
          <cell r="G3156" t="str">
            <v>US</v>
          </cell>
          <cell r="H3156" t="str">
            <v>USD</v>
          </cell>
          <cell r="I3156">
            <v>1425587220</v>
          </cell>
          <cell r="J3156">
            <v>1420668801</v>
          </cell>
          <cell r="K3156" t="b">
            <v>0</v>
          </cell>
          <cell r="L3156">
            <v>2</v>
          </cell>
          <cell r="M3156" t="b">
            <v>0</v>
          </cell>
          <cell r="N3156" t="str">
            <v>journalism/audio</v>
          </cell>
          <cell r="O3156">
            <v>0</v>
          </cell>
          <cell r="P3156">
            <v>3</v>
          </cell>
        </row>
        <row r="3157">
          <cell r="B3157" t="str">
            <v>In Case Of Emergency (Canceled)</v>
          </cell>
          <cell r="C3157" t="str">
            <v>In Case Of Emergency is a radio talk show for preppers, beginning preppers, and with preparedness in mind.</v>
          </cell>
          <cell r="D3157">
            <v>10000</v>
          </cell>
          <cell r="E3157">
            <v>266</v>
          </cell>
          <cell r="F3157" t="str">
            <v>canceled</v>
          </cell>
          <cell r="G3157" t="str">
            <v>US</v>
          </cell>
          <cell r="H3157" t="str">
            <v>USD</v>
          </cell>
          <cell r="I3157">
            <v>1408827550</v>
          </cell>
          <cell r="J3157">
            <v>1406235550</v>
          </cell>
          <cell r="K3157" t="b">
            <v>0</v>
          </cell>
          <cell r="L3157">
            <v>8</v>
          </cell>
          <cell r="M3157" t="b">
            <v>0</v>
          </cell>
          <cell r="N3157" t="str">
            <v>journalism/audio</v>
          </cell>
          <cell r="O3157">
            <v>3</v>
          </cell>
          <cell r="P3157">
            <v>33.25</v>
          </cell>
        </row>
        <row r="3158">
          <cell r="B3158" t="str">
            <v>All Things Horses Podcast (Canceled)</v>
          </cell>
          <cell r="C3158" t="str">
            <v>All Things Horses is slowly becoming the greatest podcast on the internet and we are looking to upgrade the studio and software.</v>
          </cell>
          <cell r="D3158">
            <v>3000</v>
          </cell>
          <cell r="E3158">
            <v>0</v>
          </cell>
          <cell r="F3158" t="str">
            <v>canceled</v>
          </cell>
          <cell r="G3158" t="str">
            <v>DE</v>
          </cell>
          <cell r="H3158" t="str">
            <v>EUR</v>
          </cell>
          <cell r="I3158">
            <v>1451161560</v>
          </cell>
          <cell r="J3158">
            <v>1447273560</v>
          </cell>
          <cell r="K3158" t="b">
            <v>0</v>
          </cell>
          <cell r="L3158">
            <v>0</v>
          </cell>
          <cell r="M3158" t="b">
            <v>0</v>
          </cell>
          <cell r="N3158" t="str">
            <v>journalism/audio</v>
          </cell>
          <cell r="O3158">
            <v>0</v>
          </cell>
          <cell r="P3158">
            <v>0</v>
          </cell>
        </row>
        <row r="3159">
          <cell r="B3159" t="str">
            <v>Start a New Podcast (Canceled)</v>
          </cell>
          <cell r="C3159" t="str">
            <v>I wish to start a new podcast called Voices of Texas, and I want to interview interesting people of Texas each week.</v>
          </cell>
          <cell r="D3159">
            <v>2000</v>
          </cell>
          <cell r="E3159">
            <v>1</v>
          </cell>
          <cell r="F3159" t="str">
            <v>canceled</v>
          </cell>
          <cell r="G3159" t="str">
            <v>US</v>
          </cell>
          <cell r="H3159" t="str">
            <v>USD</v>
          </cell>
          <cell r="I3159">
            <v>1415219915</v>
          </cell>
          <cell r="J3159">
            <v>1412624315</v>
          </cell>
          <cell r="K3159" t="b">
            <v>0</v>
          </cell>
          <cell r="L3159">
            <v>1</v>
          </cell>
          <cell r="M3159" t="b">
            <v>0</v>
          </cell>
          <cell r="N3159" t="str">
            <v>journalism/audio</v>
          </cell>
          <cell r="O3159">
            <v>0</v>
          </cell>
          <cell r="P3159">
            <v>1</v>
          </cell>
        </row>
        <row r="3160">
          <cell r="B3160" t="str">
            <v>#MYLifeMatters Radio Show &amp; Podcast (Canceled)</v>
          </cell>
          <cell r="C3160" t="str">
            <v>#MyLifeMatters features compelling stories of students &amp; young adults who overcame challenges to take ownership of their lives.</v>
          </cell>
          <cell r="D3160">
            <v>15000</v>
          </cell>
          <cell r="E3160">
            <v>212</v>
          </cell>
          <cell r="F3160" t="str">
            <v>canceled</v>
          </cell>
          <cell r="G3160" t="str">
            <v>US</v>
          </cell>
          <cell r="H3160" t="str">
            <v>USD</v>
          </cell>
          <cell r="I3160">
            <v>1474766189</v>
          </cell>
          <cell r="J3160">
            <v>1471310189</v>
          </cell>
          <cell r="K3160" t="b">
            <v>0</v>
          </cell>
          <cell r="L3160">
            <v>4</v>
          </cell>
          <cell r="M3160" t="b">
            <v>0</v>
          </cell>
          <cell r="N3160" t="str">
            <v>journalism/audio</v>
          </cell>
          <cell r="O3160">
            <v>1</v>
          </cell>
          <cell r="P3160">
            <v>53</v>
          </cell>
        </row>
        <row r="3161">
          <cell r="B3161" t="str">
            <v>J1 (Canceled)</v>
          </cell>
          <cell r="C3161" t="str">
            <v>------</v>
          </cell>
          <cell r="D3161">
            <v>12000</v>
          </cell>
          <cell r="E3161">
            <v>0</v>
          </cell>
          <cell r="F3161" t="str">
            <v>canceled</v>
          </cell>
          <cell r="G3161" t="str">
            <v>US</v>
          </cell>
          <cell r="H3161" t="str">
            <v>USD</v>
          </cell>
          <cell r="I3161">
            <v>1455272445</v>
          </cell>
          <cell r="J3161">
            <v>1452680445</v>
          </cell>
          <cell r="K3161" t="b">
            <v>0</v>
          </cell>
          <cell r="L3161">
            <v>0</v>
          </cell>
          <cell r="M3161" t="b">
            <v>0</v>
          </cell>
          <cell r="N3161" t="str">
            <v>journalism/audio</v>
          </cell>
          <cell r="O3161">
            <v>0</v>
          </cell>
          <cell r="P3161">
            <v>0</v>
          </cell>
        </row>
        <row r="3162">
          <cell r="B3162" t="str">
            <v>The (Secular) Barbershop Podcast (Canceled)</v>
          </cell>
          <cell r="C3162" t="str">
            <v>Secularism is on the rise and I hear you.Talk to me.</v>
          </cell>
          <cell r="D3162">
            <v>2500</v>
          </cell>
          <cell r="E3162">
            <v>0</v>
          </cell>
          <cell r="F3162" t="str">
            <v>canceled</v>
          </cell>
          <cell r="G3162" t="str">
            <v>US</v>
          </cell>
          <cell r="H3162" t="str">
            <v>USD</v>
          </cell>
          <cell r="I3162">
            <v>1442257677</v>
          </cell>
          <cell r="J3162">
            <v>1439665677</v>
          </cell>
          <cell r="K3162" t="b">
            <v>0</v>
          </cell>
          <cell r="L3162">
            <v>0</v>
          </cell>
          <cell r="M3162" t="b">
            <v>0</v>
          </cell>
          <cell r="N3162" t="str">
            <v>journalism/audio</v>
          </cell>
          <cell r="O3162">
            <v>0</v>
          </cell>
          <cell r="P3162">
            <v>0</v>
          </cell>
        </row>
        <row r="3163">
          <cell r="B3163" t="str">
            <v>Now You Know Podcast (Canceled)</v>
          </cell>
          <cell r="C3163" t="str">
            <v>Inspired by some great podcasters as well as my desire to learn from many people about many topics, plus just to inform people.</v>
          </cell>
          <cell r="D3163">
            <v>500</v>
          </cell>
          <cell r="E3163">
            <v>0</v>
          </cell>
          <cell r="F3163" t="str">
            <v>canceled</v>
          </cell>
          <cell r="G3163" t="str">
            <v>US</v>
          </cell>
          <cell r="H3163" t="str">
            <v>USD</v>
          </cell>
          <cell r="I3163">
            <v>1409098825</v>
          </cell>
          <cell r="J3163">
            <v>1406679625</v>
          </cell>
          <cell r="K3163" t="b">
            <v>0</v>
          </cell>
          <cell r="L3163">
            <v>0</v>
          </cell>
          <cell r="M3163" t="b">
            <v>0</v>
          </cell>
          <cell r="N3163" t="str">
            <v>journalism/audio</v>
          </cell>
          <cell r="O3163">
            <v>0</v>
          </cell>
          <cell r="P3163">
            <v>0</v>
          </cell>
        </row>
        <row r="3164">
          <cell r="B3164" t="str">
            <v>Big Daddy's Long Ass Road Trip To W.S.O.P. 2016! Podcasts!</v>
          </cell>
          <cell r="C3164" t="str">
            <v>Production costs for middle aged comics sharing cross USA country road trip experience via www.bigdaddyroadshow.com Podcasts.ComedySHOW</v>
          </cell>
          <cell r="D3164">
            <v>4336</v>
          </cell>
          <cell r="E3164">
            <v>0</v>
          </cell>
          <cell r="F3164" t="str">
            <v>canceled</v>
          </cell>
          <cell r="G3164" t="str">
            <v>US</v>
          </cell>
          <cell r="H3164" t="str">
            <v>USD</v>
          </cell>
          <cell r="I3164">
            <v>1465243740</v>
          </cell>
          <cell r="J3164">
            <v>1461438495</v>
          </cell>
          <cell r="K3164" t="b">
            <v>0</v>
          </cell>
          <cell r="L3164">
            <v>0</v>
          </cell>
          <cell r="M3164" t="b">
            <v>0</v>
          </cell>
          <cell r="N3164" t="str">
            <v>journalism/audio</v>
          </cell>
          <cell r="O3164">
            <v>0</v>
          </cell>
          <cell r="P3164">
            <v>0</v>
          </cell>
        </row>
        <row r="3165">
          <cell r="B3165" t="str">
            <v>A day in the life of...(podcast) (Canceled)</v>
          </cell>
          <cell r="C3165" t="str">
            <v>How well do you know the stranger walking past you or the neighbor up the street? Extraordinary stories told by everyday people.</v>
          </cell>
          <cell r="D3165">
            <v>1500</v>
          </cell>
          <cell r="E3165">
            <v>15</v>
          </cell>
          <cell r="F3165" t="str">
            <v>canceled</v>
          </cell>
          <cell r="G3165" t="str">
            <v>US</v>
          </cell>
          <cell r="H3165" t="str">
            <v>USD</v>
          </cell>
          <cell r="I3165">
            <v>1488773332</v>
          </cell>
          <cell r="J3165">
            <v>1486613332</v>
          </cell>
          <cell r="K3165" t="b">
            <v>0</v>
          </cell>
          <cell r="L3165">
            <v>1</v>
          </cell>
          <cell r="M3165" t="b">
            <v>0</v>
          </cell>
          <cell r="N3165" t="str">
            <v>journalism/audio</v>
          </cell>
          <cell r="O3165">
            <v>1</v>
          </cell>
          <cell r="P3165">
            <v>15</v>
          </cell>
        </row>
        <row r="3166">
          <cell r="B3166" t="str">
            <v>Michale Graves "The Voice of Liberty" WVNJ RADIO 1160 AM</v>
          </cell>
          <cell r="C3166" t="str">
            <v>Drawing on the momentum created by his "Radio Deadly" program, Michale Graves has created a new pop-culture talk radio show on WVNJ</v>
          </cell>
          <cell r="D3166">
            <v>2500</v>
          </cell>
          <cell r="E3166">
            <v>0</v>
          </cell>
          <cell r="F3166" t="str">
            <v>canceled</v>
          </cell>
          <cell r="G3166" t="str">
            <v>US</v>
          </cell>
          <cell r="H3166" t="str">
            <v>USD</v>
          </cell>
          <cell r="I3166">
            <v>1407708000</v>
          </cell>
          <cell r="J3166">
            <v>1405110399</v>
          </cell>
          <cell r="K3166" t="b">
            <v>0</v>
          </cell>
          <cell r="L3166">
            <v>0</v>
          </cell>
          <cell r="M3166" t="b">
            <v>0</v>
          </cell>
          <cell r="N3166" t="str">
            <v>journalism/audio</v>
          </cell>
          <cell r="O3166">
            <v>0</v>
          </cell>
          <cell r="P3166">
            <v>0</v>
          </cell>
        </row>
        <row r="3167">
          <cell r="B3167" t="str">
            <v>The Smile High Podcast Club Season 3 (Canceled)</v>
          </cell>
          <cell r="C3167" t="str">
            <v>This project is to fund Season 3 of the SHPC.  Our plan is to produce 24 more spectacular episodes to share with the world.</v>
          </cell>
          <cell r="D3167">
            <v>3500</v>
          </cell>
          <cell r="E3167">
            <v>0</v>
          </cell>
          <cell r="F3167" t="str">
            <v>canceled</v>
          </cell>
          <cell r="G3167" t="str">
            <v>US</v>
          </cell>
          <cell r="H3167" t="str">
            <v>USD</v>
          </cell>
          <cell r="I3167">
            <v>1457394545</v>
          </cell>
          <cell r="J3167">
            <v>1454802545</v>
          </cell>
          <cell r="K3167" t="b">
            <v>0</v>
          </cell>
          <cell r="L3167">
            <v>0</v>
          </cell>
          <cell r="M3167" t="b">
            <v>0</v>
          </cell>
          <cell r="N3167" t="str">
            <v>journalism/audio</v>
          </cell>
          <cell r="O3167">
            <v>0</v>
          </cell>
          <cell r="P3167">
            <v>0</v>
          </cell>
        </row>
        <row r="3168">
          <cell r="B3168" t="str">
            <v>Suburban Disorder Podcast (Canceled)</v>
          </cell>
          <cell r="C3168" t="str">
            <v>a podcast about everyday life, friends talking about music, movies, tv, relationships. conversations we have all had and can relate to</v>
          </cell>
          <cell r="D3168">
            <v>10000</v>
          </cell>
          <cell r="E3168">
            <v>0</v>
          </cell>
          <cell r="F3168" t="str">
            <v>canceled</v>
          </cell>
          <cell r="G3168" t="str">
            <v>US</v>
          </cell>
          <cell r="H3168" t="str">
            <v>USD</v>
          </cell>
          <cell r="I3168">
            <v>1429892177</v>
          </cell>
          <cell r="J3168">
            <v>1424711777</v>
          </cell>
          <cell r="K3168" t="b">
            <v>0</v>
          </cell>
          <cell r="L3168">
            <v>0</v>
          </cell>
          <cell r="M3168" t="b">
            <v>0</v>
          </cell>
          <cell r="N3168" t="str">
            <v>journalism/audio</v>
          </cell>
          <cell r="O3168">
            <v>0</v>
          </cell>
          <cell r="P3168">
            <v>0</v>
          </cell>
        </row>
        <row r="3169">
          <cell r="B3169" t="str">
            <v>Support Independent Media (Canceled)</v>
          </cell>
          <cell r="C3169" t="str">
            <v>Sayin it Plain is a Independent Radio Show created to inform the public and empower the community.</v>
          </cell>
          <cell r="D3169">
            <v>10000</v>
          </cell>
          <cell r="E3169">
            <v>0</v>
          </cell>
          <cell r="F3169" t="str">
            <v>canceled</v>
          </cell>
          <cell r="G3169" t="str">
            <v>US</v>
          </cell>
          <cell r="H3169" t="str">
            <v>USD</v>
          </cell>
          <cell r="I3169">
            <v>1480888483</v>
          </cell>
          <cell r="J3169">
            <v>1478292883</v>
          </cell>
          <cell r="K3169" t="b">
            <v>0</v>
          </cell>
          <cell r="L3169">
            <v>0</v>
          </cell>
          <cell r="M3169" t="b">
            <v>0</v>
          </cell>
          <cell r="N3169" t="str">
            <v>journalism/audio</v>
          </cell>
          <cell r="O3169">
            <v>0</v>
          </cell>
          <cell r="P3169">
            <v>0</v>
          </cell>
        </row>
        <row r="3170">
          <cell r="B3170" t="str">
            <v>The Body Politic Radio (Canceled)</v>
          </cell>
          <cell r="C3170" t="str">
            <v>An investigative series on 790 KABC Radio on the ravages of addiction and what options millions of people have for hopeful recovery.</v>
          </cell>
          <cell r="D3170">
            <v>40000</v>
          </cell>
          <cell r="E3170">
            <v>0</v>
          </cell>
          <cell r="F3170" t="str">
            <v>canceled</v>
          </cell>
          <cell r="G3170" t="str">
            <v>US</v>
          </cell>
          <cell r="H3170" t="str">
            <v>USD</v>
          </cell>
          <cell r="I3170">
            <v>1427328000</v>
          </cell>
          <cell r="J3170">
            <v>1423777043</v>
          </cell>
          <cell r="K3170" t="b">
            <v>0</v>
          </cell>
          <cell r="L3170">
            <v>0</v>
          </cell>
          <cell r="M3170" t="b">
            <v>0</v>
          </cell>
          <cell r="N3170" t="str">
            <v>journalism/audio</v>
          </cell>
          <cell r="O3170">
            <v>0</v>
          </cell>
          <cell r="P3170">
            <v>0</v>
          </cell>
        </row>
        <row r="3171">
          <cell r="B3171" t="str">
            <v>Voice Over Artist (Canceled)</v>
          </cell>
          <cell r="C3171" t="str">
            <v>Turning myself into a vocal artist.</v>
          </cell>
          <cell r="D3171">
            <v>1100</v>
          </cell>
          <cell r="E3171">
            <v>0</v>
          </cell>
          <cell r="F3171" t="str">
            <v>canceled</v>
          </cell>
          <cell r="G3171" t="str">
            <v>US</v>
          </cell>
          <cell r="H3171" t="str">
            <v>USD</v>
          </cell>
          <cell r="I3171">
            <v>1426269456</v>
          </cell>
          <cell r="J3171">
            <v>1423681056</v>
          </cell>
          <cell r="K3171" t="b">
            <v>0</v>
          </cell>
          <cell r="L3171">
            <v>0</v>
          </cell>
          <cell r="M3171" t="b">
            <v>0</v>
          </cell>
          <cell r="N3171" t="str">
            <v>journalism/audio</v>
          </cell>
          <cell r="O3171">
            <v>0</v>
          </cell>
          <cell r="P3171">
            <v>0</v>
          </cell>
        </row>
        <row r="3172">
          <cell r="B3172" t="str">
            <v>Reality  Check (Canceled)</v>
          </cell>
          <cell r="C3172" t="str">
            <v>Reality Check is a weekly Internet Radio Show. Along with my co-host and engineer we discuss the issues of the day relevant to you!.</v>
          </cell>
          <cell r="D3172">
            <v>5000</v>
          </cell>
          <cell r="E3172">
            <v>50</v>
          </cell>
          <cell r="F3172" t="str">
            <v>canceled</v>
          </cell>
          <cell r="G3172" t="str">
            <v>US</v>
          </cell>
          <cell r="H3172" t="str">
            <v>USD</v>
          </cell>
          <cell r="I3172">
            <v>1429134893</v>
          </cell>
          <cell r="J3172">
            <v>1426542893</v>
          </cell>
          <cell r="K3172" t="b">
            <v>0</v>
          </cell>
          <cell r="L3172">
            <v>1</v>
          </cell>
          <cell r="M3172" t="b">
            <v>0</v>
          </cell>
          <cell r="N3172" t="str">
            <v>journalism/audio</v>
          </cell>
          <cell r="O3172">
            <v>1</v>
          </cell>
          <cell r="P3172">
            <v>50</v>
          </cell>
        </row>
        <row r="3173">
          <cell r="B3173" t="str">
            <v>Chat Box 23 (Canceled)</v>
          </cell>
          <cell r="C3173" t="str">
            <v>T.O., Adi &amp; Mercedes discuss their point of views, women's issues &amp; Hollywood Hotties.</v>
          </cell>
          <cell r="D3173">
            <v>4000</v>
          </cell>
          <cell r="E3173">
            <v>0</v>
          </cell>
          <cell r="F3173" t="str">
            <v>canceled</v>
          </cell>
          <cell r="G3173" t="str">
            <v>US</v>
          </cell>
          <cell r="H3173" t="str">
            <v>USD</v>
          </cell>
          <cell r="I3173">
            <v>1462150800</v>
          </cell>
          <cell r="J3173">
            <v>1456987108</v>
          </cell>
          <cell r="K3173" t="b">
            <v>0</v>
          </cell>
          <cell r="L3173">
            <v>0</v>
          </cell>
          <cell r="M3173" t="b">
            <v>0</v>
          </cell>
          <cell r="N3173" t="str">
            <v>journalism/audio</v>
          </cell>
          <cell r="O3173">
            <v>0</v>
          </cell>
          <cell r="P3173">
            <v>0</v>
          </cell>
        </row>
        <row r="3174">
          <cell r="B3174" t="str">
            <v>RETURNING AT A LATER DATE</v>
          </cell>
          <cell r="C3174" t="str">
            <v>SEE US ON PATREON www.badgirlartwork.com</v>
          </cell>
          <cell r="D3174">
            <v>199</v>
          </cell>
          <cell r="E3174">
            <v>190</v>
          </cell>
          <cell r="F3174" t="str">
            <v>canceled</v>
          </cell>
          <cell r="G3174" t="str">
            <v>US</v>
          </cell>
          <cell r="H3174" t="str">
            <v>USD</v>
          </cell>
          <cell r="I3174">
            <v>1468351341</v>
          </cell>
          <cell r="J3174">
            <v>1467746541</v>
          </cell>
          <cell r="K3174" t="b">
            <v>0</v>
          </cell>
          <cell r="L3174">
            <v>4</v>
          </cell>
          <cell r="M3174" t="b">
            <v>0</v>
          </cell>
          <cell r="N3174" t="str">
            <v>journalism/audio</v>
          </cell>
          <cell r="O3174">
            <v>95</v>
          </cell>
          <cell r="P3174">
            <v>47.5</v>
          </cell>
        </row>
        <row r="3175">
          <cell r="B3175" t="str">
            <v>Final Benghazi Report on audio â€“ New results may shock you!</v>
          </cell>
          <cell r="C3175" t="str">
            <v>Now on audiobook! The truth about Benghazi is revealed with this historical epic courtroom drama performed by professional voice actors</v>
          </cell>
          <cell r="D3175">
            <v>1000</v>
          </cell>
          <cell r="E3175">
            <v>0</v>
          </cell>
          <cell r="F3175" t="str">
            <v>canceled</v>
          </cell>
          <cell r="G3175" t="str">
            <v>US</v>
          </cell>
          <cell r="H3175" t="str">
            <v>USD</v>
          </cell>
          <cell r="I3175">
            <v>1472604262</v>
          </cell>
          <cell r="J3175">
            <v>1470012262</v>
          </cell>
          <cell r="K3175" t="b">
            <v>0</v>
          </cell>
          <cell r="L3175">
            <v>0</v>
          </cell>
          <cell r="M3175" t="b">
            <v>0</v>
          </cell>
          <cell r="N3175" t="str">
            <v>journalism/audio</v>
          </cell>
          <cell r="O3175">
            <v>0</v>
          </cell>
          <cell r="P3175">
            <v>0</v>
          </cell>
        </row>
        <row r="3176">
          <cell r="B3176" t="str">
            <v>Vineyard Valley - A Social Winemaking Game!</v>
          </cell>
          <cell r="C3176" t="str">
            <v>Make wine from seed to bottle; build, socialize, sell, and relax in Vineyard Valley - a social, sandbox, free to play business sim!</v>
          </cell>
          <cell r="D3176">
            <v>90000</v>
          </cell>
          <cell r="E3176">
            <v>8077</v>
          </cell>
          <cell r="F3176" t="str">
            <v>failed</v>
          </cell>
          <cell r="G3176" t="str">
            <v>US</v>
          </cell>
          <cell r="H3176" t="str">
            <v>USD</v>
          </cell>
          <cell r="I3176">
            <v>1373174903</v>
          </cell>
          <cell r="J3176">
            <v>1369286903</v>
          </cell>
          <cell r="K3176" t="b">
            <v>0</v>
          </cell>
          <cell r="L3176">
            <v>123</v>
          </cell>
          <cell r="M3176" t="b">
            <v>0</v>
          </cell>
          <cell r="N3176" t="str">
            <v>games/video games</v>
          </cell>
          <cell r="O3176">
            <v>9</v>
          </cell>
          <cell r="P3176">
            <v>65.67</v>
          </cell>
        </row>
        <row r="3177">
          <cell r="B3177" t="str">
            <v>Diggers Fall tactical multiplayer pc shooter</v>
          </cell>
          <cell r="C3177" t="str">
            <v>Need funds for an Australian fps mp shooter pc game called Diggers Fall were china invades Aus, cost for advertising and settings menu.</v>
          </cell>
          <cell r="D3177">
            <v>3000</v>
          </cell>
          <cell r="E3177">
            <v>81</v>
          </cell>
          <cell r="F3177" t="str">
            <v>failed</v>
          </cell>
          <cell r="G3177" t="str">
            <v>AU</v>
          </cell>
          <cell r="H3177" t="str">
            <v>AUD</v>
          </cell>
          <cell r="I3177">
            <v>1392800922</v>
          </cell>
          <cell r="J3177">
            <v>1390381722</v>
          </cell>
          <cell r="K3177" t="b">
            <v>0</v>
          </cell>
          <cell r="L3177">
            <v>5</v>
          </cell>
          <cell r="M3177" t="b">
            <v>0</v>
          </cell>
          <cell r="N3177" t="str">
            <v>games/video games</v>
          </cell>
          <cell r="O3177">
            <v>3</v>
          </cell>
          <cell r="P3177">
            <v>16.2</v>
          </cell>
        </row>
        <row r="3178">
          <cell r="B3178" t="str">
            <v>So I'm A Dark Lord</v>
          </cell>
          <cell r="C3178" t="str">
            <v>A parody of old school RPGs where you are a new Dark Lord on a quest to amass monsters and allies on your side.</v>
          </cell>
          <cell r="D3178">
            <v>150000</v>
          </cell>
          <cell r="E3178">
            <v>5051</v>
          </cell>
          <cell r="F3178" t="str">
            <v>failed</v>
          </cell>
          <cell r="G3178" t="str">
            <v>US</v>
          </cell>
          <cell r="H3178" t="str">
            <v>USD</v>
          </cell>
          <cell r="I3178">
            <v>1375657582</v>
          </cell>
          <cell r="J3178">
            <v>1371769582</v>
          </cell>
          <cell r="K3178" t="b">
            <v>0</v>
          </cell>
          <cell r="L3178">
            <v>148</v>
          </cell>
          <cell r="M3178" t="b">
            <v>0</v>
          </cell>
          <cell r="N3178" t="str">
            <v>games/video games</v>
          </cell>
          <cell r="O3178">
            <v>3</v>
          </cell>
          <cell r="P3178">
            <v>34.130000000000003</v>
          </cell>
        </row>
        <row r="3179">
          <cell r="B3179" t="str">
            <v>Fate Fighters - The Ultimate Decision Maker</v>
          </cell>
          <cell r="C3179" t="str">
            <v>Canâ€™t make up your mind about something? Simply type in your two options and let the fighters of fate decide for you!</v>
          </cell>
          <cell r="D3179">
            <v>500</v>
          </cell>
          <cell r="E3179">
            <v>130</v>
          </cell>
          <cell r="F3179" t="str">
            <v>failed</v>
          </cell>
          <cell r="G3179" t="str">
            <v>US</v>
          </cell>
          <cell r="H3179" t="str">
            <v>USD</v>
          </cell>
          <cell r="I3179">
            <v>1387657931</v>
          </cell>
          <cell r="J3179">
            <v>1385065931</v>
          </cell>
          <cell r="K3179" t="b">
            <v>0</v>
          </cell>
          <cell r="L3179">
            <v>10</v>
          </cell>
          <cell r="M3179" t="b">
            <v>0</v>
          </cell>
          <cell r="N3179" t="str">
            <v>games/video games</v>
          </cell>
          <cell r="O3179">
            <v>26</v>
          </cell>
          <cell r="P3179">
            <v>13</v>
          </cell>
        </row>
        <row r="3180">
          <cell r="B3180" t="str">
            <v>The Quest To Save Hip Hop</v>
          </cell>
          <cell r="C3180" t="str">
            <v>THE QUEST TO SAVE HIP HOP is an old school beat em up st game that has a focus on old school hip hop and new age hip hop coming to pc.</v>
          </cell>
          <cell r="D3180">
            <v>30000</v>
          </cell>
          <cell r="E3180">
            <v>45</v>
          </cell>
          <cell r="F3180" t="str">
            <v>failed</v>
          </cell>
          <cell r="G3180" t="str">
            <v>US</v>
          </cell>
          <cell r="H3180" t="str">
            <v>USD</v>
          </cell>
          <cell r="I3180">
            <v>1460274864</v>
          </cell>
          <cell r="J3180">
            <v>1457686464</v>
          </cell>
          <cell r="K3180" t="b">
            <v>0</v>
          </cell>
          <cell r="L3180">
            <v>4</v>
          </cell>
          <cell r="M3180" t="b">
            <v>0</v>
          </cell>
          <cell r="N3180" t="str">
            <v>games/video games</v>
          </cell>
          <cell r="O3180">
            <v>0</v>
          </cell>
          <cell r="P3180">
            <v>11.25</v>
          </cell>
        </row>
        <row r="3181">
          <cell r="B3181" t="str">
            <v>Until The End (PC, Mac, and Linux)</v>
          </cell>
          <cell r="C3181" t="str">
            <v>A run-n-gun zombie survival game where you scavenge for items to make the night a little less scary.</v>
          </cell>
          <cell r="D3181">
            <v>2200</v>
          </cell>
          <cell r="E3181">
            <v>850</v>
          </cell>
          <cell r="F3181" t="str">
            <v>failed</v>
          </cell>
          <cell r="G3181" t="str">
            <v>US</v>
          </cell>
          <cell r="H3181" t="str">
            <v>USD</v>
          </cell>
          <cell r="I3181">
            <v>1385447459</v>
          </cell>
          <cell r="J3181">
            <v>1382679059</v>
          </cell>
          <cell r="K3181" t="b">
            <v>0</v>
          </cell>
          <cell r="L3181">
            <v>21</v>
          </cell>
          <cell r="M3181" t="b">
            <v>0</v>
          </cell>
          <cell r="N3181" t="str">
            <v>games/video games</v>
          </cell>
          <cell r="O3181">
            <v>39</v>
          </cell>
          <cell r="P3181">
            <v>40.479999999999997</v>
          </cell>
        </row>
        <row r="3182">
          <cell r="B3182" t="str">
            <v>Prez Games: Do You Have What it Takes to Win the Presidency?</v>
          </cell>
          <cell r="C3182" t="str">
            <v>A deck building game where you build your campaign plans, raise cash and gain power in a drive to win the White House.</v>
          </cell>
          <cell r="D3182">
            <v>10000</v>
          </cell>
          <cell r="E3182">
            <v>70</v>
          </cell>
          <cell r="F3182" t="str">
            <v>failed</v>
          </cell>
          <cell r="G3182" t="str">
            <v>US</v>
          </cell>
          <cell r="H3182" t="str">
            <v>USD</v>
          </cell>
          <cell r="I3182">
            <v>1349050622</v>
          </cell>
          <cell r="J3182">
            <v>1347322622</v>
          </cell>
          <cell r="K3182" t="b">
            <v>0</v>
          </cell>
          <cell r="L3182">
            <v>2</v>
          </cell>
          <cell r="M3182" t="b">
            <v>0</v>
          </cell>
          <cell r="N3182" t="str">
            <v>games/video games</v>
          </cell>
          <cell r="O3182">
            <v>1</v>
          </cell>
          <cell r="P3182">
            <v>35</v>
          </cell>
        </row>
        <row r="3183">
          <cell r="B3183" t="str">
            <v>DJ's Bane</v>
          </cell>
          <cell r="C3183" t="str">
            <v>I'm making a game where you choose how you want to kill the DJ, so you yourself can decide what music will be played at the party.</v>
          </cell>
          <cell r="D3183">
            <v>100</v>
          </cell>
          <cell r="E3183">
            <v>0</v>
          </cell>
          <cell r="F3183" t="str">
            <v>failed</v>
          </cell>
          <cell r="G3183" t="str">
            <v>NO</v>
          </cell>
          <cell r="H3183" t="str">
            <v>NOK</v>
          </cell>
          <cell r="I3183">
            <v>1447787093</v>
          </cell>
          <cell r="J3183">
            <v>1445191493</v>
          </cell>
          <cell r="K3183" t="b">
            <v>0</v>
          </cell>
          <cell r="L3183">
            <v>0</v>
          </cell>
          <cell r="M3183" t="b">
            <v>0</v>
          </cell>
          <cell r="N3183" t="str">
            <v>games/video games</v>
          </cell>
          <cell r="O3183">
            <v>0</v>
          </cell>
          <cell r="P3183">
            <v>0</v>
          </cell>
        </row>
        <row r="3184">
          <cell r="B3184" t="str">
            <v>World Defense : Tower Defense</v>
          </cell>
          <cell r="C3184" t="str">
            <v>A tower defense game that is played anywhere on the earth's surface!  This project is to expand it to be multiplayer and mod support.</v>
          </cell>
          <cell r="D3184">
            <v>75000</v>
          </cell>
          <cell r="E3184">
            <v>51</v>
          </cell>
          <cell r="F3184" t="str">
            <v>failed</v>
          </cell>
          <cell r="G3184" t="str">
            <v>US</v>
          </cell>
          <cell r="H3184" t="str">
            <v>USD</v>
          </cell>
          <cell r="I3184">
            <v>1391630297</v>
          </cell>
          <cell r="J3184">
            <v>1389038297</v>
          </cell>
          <cell r="K3184" t="b">
            <v>0</v>
          </cell>
          <cell r="L3184">
            <v>4</v>
          </cell>
          <cell r="M3184" t="b">
            <v>0</v>
          </cell>
          <cell r="N3184" t="str">
            <v>games/video games</v>
          </cell>
          <cell r="O3184">
            <v>0</v>
          </cell>
          <cell r="P3184">
            <v>12.75</v>
          </cell>
        </row>
        <row r="3185">
          <cell r="B3185" t="str">
            <v>Rainbow Ball to the Iphone</v>
          </cell>
          <cell r="C3185" t="str">
            <v>We want to bring our Game Rainbow Ball to the iphone and to do that we need a little help</v>
          </cell>
          <cell r="D3185">
            <v>750</v>
          </cell>
          <cell r="E3185">
            <v>10</v>
          </cell>
          <cell r="F3185" t="str">
            <v>failed</v>
          </cell>
          <cell r="G3185" t="str">
            <v>US</v>
          </cell>
          <cell r="H3185" t="str">
            <v>USD</v>
          </cell>
          <cell r="I3185">
            <v>1318806541</v>
          </cell>
          <cell r="J3185">
            <v>1316214541</v>
          </cell>
          <cell r="K3185" t="b">
            <v>0</v>
          </cell>
          <cell r="L3185">
            <v>1</v>
          </cell>
          <cell r="M3185" t="b">
            <v>0</v>
          </cell>
          <cell r="N3185" t="str">
            <v>games/video games</v>
          </cell>
          <cell r="O3185">
            <v>1</v>
          </cell>
          <cell r="P3185">
            <v>10</v>
          </cell>
        </row>
        <row r="3186">
          <cell r="B3186" t="str">
            <v>Kingdom Espionage</v>
          </cell>
          <cell r="C3186" t="str">
            <v>An ambitious multiplayer game set in fantastical medieval world where you must defend your castle while attacking others to gain ranks!</v>
          </cell>
          <cell r="D3186">
            <v>54000</v>
          </cell>
          <cell r="E3186">
            <v>3407</v>
          </cell>
          <cell r="F3186" t="str">
            <v>failed</v>
          </cell>
          <cell r="G3186" t="str">
            <v>US</v>
          </cell>
          <cell r="H3186" t="str">
            <v>USD</v>
          </cell>
          <cell r="I3186">
            <v>1388808545</v>
          </cell>
          <cell r="J3186">
            <v>1386216545</v>
          </cell>
          <cell r="K3186" t="b">
            <v>0</v>
          </cell>
          <cell r="L3186">
            <v>30</v>
          </cell>
          <cell r="M3186" t="b">
            <v>0</v>
          </cell>
          <cell r="N3186" t="str">
            <v>games/video games</v>
          </cell>
          <cell r="O3186">
            <v>6</v>
          </cell>
          <cell r="P3186">
            <v>113.57</v>
          </cell>
        </row>
        <row r="3187">
          <cell r="B3187" t="str">
            <v>Towers Of The Apocalypse</v>
          </cell>
          <cell r="C3187" t="str">
            <v>Fully 3D, post Apocalyptic themed tower defense video game. New take on the genre.</v>
          </cell>
          <cell r="D3187">
            <v>1000</v>
          </cell>
          <cell r="E3187">
            <v>45</v>
          </cell>
          <cell r="F3187" t="str">
            <v>failed</v>
          </cell>
          <cell r="G3187" t="str">
            <v>US</v>
          </cell>
          <cell r="H3187" t="str">
            <v>USD</v>
          </cell>
          <cell r="I3187">
            <v>1336340516</v>
          </cell>
          <cell r="J3187">
            <v>1333748516</v>
          </cell>
          <cell r="K3187" t="b">
            <v>0</v>
          </cell>
          <cell r="L3187">
            <v>3</v>
          </cell>
          <cell r="M3187" t="b">
            <v>0</v>
          </cell>
          <cell r="N3187" t="str">
            <v>games/video games</v>
          </cell>
          <cell r="O3187">
            <v>5</v>
          </cell>
          <cell r="P3187">
            <v>15</v>
          </cell>
        </row>
        <row r="3188">
          <cell r="B3188" t="str">
            <v>Kaptain Brawe 2: A Space Travesty</v>
          </cell>
          <cell r="C3188" t="str">
            <v>A comical point and click adventure by veteran team of Broken Sword and Monkey Island fame - Steve Ince and Bill Tiller</v>
          </cell>
          <cell r="D3188">
            <v>75000</v>
          </cell>
          <cell r="E3188">
            <v>47074</v>
          </cell>
          <cell r="F3188" t="str">
            <v>failed</v>
          </cell>
          <cell r="G3188" t="str">
            <v>US</v>
          </cell>
          <cell r="H3188" t="str">
            <v>USD</v>
          </cell>
          <cell r="I3188">
            <v>1410426250</v>
          </cell>
          <cell r="J3188">
            <v>1405674250</v>
          </cell>
          <cell r="K3188" t="b">
            <v>0</v>
          </cell>
          <cell r="L3188">
            <v>975</v>
          </cell>
          <cell r="M3188" t="b">
            <v>0</v>
          </cell>
          <cell r="N3188" t="str">
            <v>games/video games</v>
          </cell>
          <cell r="O3188">
            <v>63</v>
          </cell>
          <cell r="P3188">
            <v>48.28</v>
          </cell>
        </row>
        <row r="3189">
          <cell r="B3189" t="str">
            <v>Legends of Callasia [Demo Available NOW!]</v>
          </cell>
          <cell r="C3189" t="str">
            <v>An epic strategy game of world conquest with simultaneous turn-based multiplayer gameplay and no hotseat waiting</v>
          </cell>
          <cell r="D3189">
            <v>25000</v>
          </cell>
          <cell r="E3189">
            <v>7344</v>
          </cell>
          <cell r="F3189" t="str">
            <v>failed</v>
          </cell>
          <cell r="G3189" t="str">
            <v>US</v>
          </cell>
          <cell r="H3189" t="str">
            <v>USD</v>
          </cell>
          <cell r="I3189">
            <v>1452744011</v>
          </cell>
          <cell r="J3189">
            <v>1450152011</v>
          </cell>
          <cell r="K3189" t="b">
            <v>0</v>
          </cell>
          <cell r="L3189">
            <v>167</v>
          </cell>
          <cell r="M3189" t="b">
            <v>0</v>
          </cell>
          <cell r="N3189" t="str">
            <v>games/video games</v>
          </cell>
          <cell r="O3189">
            <v>29</v>
          </cell>
          <cell r="P3189">
            <v>43.98</v>
          </cell>
        </row>
        <row r="3190">
          <cell r="B3190" t="str">
            <v>New iPad/iPhone game development software needed</v>
          </cell>
          <cell r="C3190" t="str">
            <v>I am looking to create more games for the iPad/iPhone and want to add leaderboards, which requires new game development software</v>
          </cell>
          <cell r="D3190">
            <v>600</v>
          </cell>
          <cell r="E3190">
            <v>45</v>
          </cell>
          <cell r="F3190" t="str">
            <v>failed</v>
          </cell>
          <cell r="G3190" t="str">
            <v>US</v>
          </cell>
          <cell r="H3190" t="str">
            <v>USD</v>
          </cell>
          <cell r="I3190">
            <v>1311309721</v>
          </cell>
          <cell r="J3190">
            <v>1307421721</v>
          </cell>
          <cell r="K3190" t="b">
            <v>0</v>
          </cell>
          <cell r="L3190">
            <v>5</v>
          </cell>
          <cell r="M3190" t="b">
            <v>0</v>
          </cell>
          <cell r="N3190" t="str">
            <v>games/video games</v>
          </cell>
          <cell r="O3190">
            <v>8</v>
          </cell>
          <cell r="P3190">
            <v>9</v>
          </cell>
        </row>
        <row r="3191">
          <cell r="B3191" t="str">
            <v>Sirius Online, an indie Space MMO</v>
          </cell>
          <cell r="C3191" t="str">
            <v>Sirius Online is currently the work of two brothers striving to bring the Era of Freelancer back, adding dynamic markets and more.</v>
          </cell>
          <cell r="D3191">
            <v>26000</v>
          </cell>
          <cell r="E3191">
            <v>678</v>
          </cell>
          <cell r="F3191" t="str">
            <v>failed</v>
          </cell>
          <cell r="G3191" t="str">
            <v>DE</v>
          </cell>
          <cell r="H3191" t="str">
            <v>EUR</v>
          </cell>
          <cell r="I3191">
            <v>1463232936</v>
          </cell>
          <cell r="J3191">
            <v>1461072936</v>
          </cell>
          <cell r="K3191" t="b">
            <v>0</v>
          </cell>
          <cell r="L3191">
            <v>18</v>
          </cell>
          <cell r="M3191" t="b">
            <v>0</v>
          </cell>
          <cell r="N3191" t="str">
            <v>games/video games</v>
          </cell>
          <cell r="O3191">
            <v>3</v>
          </cell>
          <cell r="P3191">
            <v>37.67</v>
          </cell>
        </row>
        <row r="3192">
          <cell r="B3192" t="str">
            <v>Skullforge: The Hunt</v>
          </cell>
          <cell r="C3192" t="str">
            <v>A fantasy action RPG which follows an elven ex-slave on a journey of magic, revenge, intrigue, and deceit.</v>
          </cell>
          <cell r="D3192">
            <v>20000</v>
          </cell>
          <cell r="E3192">
            <v>1821</v>
          </cell>
          <cell r="F3192" t="str">
            <v>failed</v>
          </cell>
          <cell r="G3192" t="str">
            <v>US</v>
          </cell>
          <cell r="H3192" t="str">
            <v>USD</v>
          </cell>
          <cell r="I3192">
            <v>1399778333</v>
          </cell>
          <cell r="J3192">
            <v>1397186333</v>
          </cell>
          <cell r="K3192" t="b">
            <v>0</v>
          </cell>
          <cell r="L3192">
            <v>98</v>
          </cell>
          <cell r="M3192" t="b">
            <v>0</v>
          </cell>
          <cell r="N3192" t="str">
            <v>games/video games</v>
          </cell>
          <cell r="O3192">
            <v>9</v>
          </cell>
          <cell r="P3192">
            <v>18.579999999999998</v>
          </cell>
        </row>
        <row r="3193">
          <cell r="B3193" t="str">
            <v>The Creature</v>
          </cell>
          <cell r="C3193" t="str">
            <v>Finishing your last job before you retire until a disaster strikes the cargo ship can you survive The Creature?</v>
          </cell>
          <cell r="D3193">
            <v>68000</v>
          </cell>
          <cell r="E3193">
            <v>12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1422483292</v>
          </cell>
          <cell r="J3193">
            <v>1419891292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games/video games</v>
          </cell>
          <cell r="O3193">
            <v>0</v>
          </cell>
          <cell r="P3193">
            <v>3</v>
          </cell>
        </row>
        <row r="3194">
          <cell r="B3194" t="str">
            <v>T-Fighter: Code Name M - Mobile Edition</v>
          </cell>
          <cell r="C3194" t="str">
            <v>Challenge your trivia skills in this action oriented game against several opponents across time.</v>
          </cell>
          <cell r="D3194">
            <v>10000</v>
          </cell>
          <cell r="E3194">
            <v>56</v>
          </cell>
          <cell r="F3194" t="str">
            <v>failed</v>
          </cell>
          <cell r="G3194" t="str">
            <v>US</v>
          </cell>
          <cell r="H3194" t="str">
            <v>USD</v>
          </cell>
          <cell r="I3194">
            <v>1344635088</v>
          </cell>
          <cell r="J3194">
            <v>1342043088</v>
          </cell>
          <cell r="K3194" t="b">
            <v>0</v>
          </cell>
          <cell r="L3194">
            <v>3</v>
          </cell>
          <cell r="M3194" t="b">
            <v>0</v>
          </cell>
          <cell r="N3194" t="str">
            <v>games/video games</v>
          </cell>
          <cell r="O3194">
            <v>1</v>
          </cell>
          <cell r="P3194">
            <v>18.670000000000002</v>
          </cell>
        </row>
        <row r="3195">
          <cell r="B3195" t="str">
            <v>Video Game Store That Can Beat Out Any Other</v>
          </cell>
          <cell r="C3195" t="str">
            <v>We want to take everything video game related people have seen since 1978 to now and turn it into the top gamer lounge in canada !</v>
          </cell>
          <cell r="D3195">
            <v>50000</v>
          </cell>
          <cell r="E3195">
            <v>410</v>
          </cell>
          <cell r="F3195" t="str">
            <v>failed</v>
          </cell>
          <cell r="G3195" t="str">
            <v>CA</v>
          </cell>
          <cell r="H3195" t="str">
            <v>CAD</v>
          </cell>
          <cell r="I3195">
            <v>1406994583</v>
          </cell>
          <cell r="J3195">
            <v>1401810583</v>
          </cell>
          <cell r="K3195" t="b">
            <v>0</v>
          </cell>
          <cell r="L3195">
            <v>1</v>
          </cell>
          <cell r="M3195" t="b">
            <v>0</v>
          </cell>
          <cell r="N3195" t="str">
            <v>games/video games</v>
          </cell>
          <cell r="O3195">
            <v>1</v>
          </cell>
          <cell r="P3195">
            <v>410</v>
          </cell>
        </row>
        <row r="3196">
          <cell r="B3196" t="str">
            <v>My own channel</v>
          </cell>
          <cell r="C3196" t="str">
            <v>I want to start my own channel for gaming</v>
          </cell>
          <cell r="D3196">
            <v>550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1407534804</v>
          </cell>
          <cell r="J3196">
            <v>1404942804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games/video games</v>
          </cell>
          <cell r="O3196">
            <v>0</v>
          </cell>
          <cell r="P3196">
            <v>0</v>
          </cell>
        </row>
        <row r="3197">
          <cell r="B3197" t="str">
            <v>Sun Dryd Studios</v>
          </cell>
          <cell r="C3197" t="str">
            <v>The new kid on the block. Re-imagining old games and creating new ones. Ship, Lazer, Rock is first.</v>
          </cell>
          <cell r="D3197">
            <v>30000</v>
          </cell>
          <cell r="E3197">
            <v>1026</v>
          </cell>
          <cell r="F3197" t="str">
            <v>failed</v>
          </cell>
          <cell r="G3197" t="str">
            <v>CA</v>
          </cell>
          <cell r="H3197" t="str">
            <v>CAD</v>
          </cell>
          <cell r="I3197">
            <v>1457967975</v>
          </cell>
          <cell r="J3197">
            <v>1455379575</v>
          </cell>
          <cell r="K3197" t="b">
            <v>0</v>
          </cell>
          <cell r="L3197">
            <v>9</v>
          </cell>
          <cell r="M3197" t="b">
            <v>0</v>
          </cell>
          <cell r="N3197" t="str">
            <v>games/video games</v>
          </cell>
          <cell r="O3197">
            <v>3</v>
          </cell>
          <cell r="P3197">
            <v>114</v>
          </cell>
        </row>
        <row r="3198">
          <cell r="B3198" t="str">
            <v>Cyber Universe Online</v>
          </cell>
          <cell r="C3198" t="str">
            <v>Humanity's future in the Galaxy</v>
          </cell>
          <cell r="D3198">
            <v>18000</v>
          </cell>
          <cell r="E3198">
            <v>15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1408913291</v>
          </cell>
          <cell r="J3198">
            <v>1406321291</v>
          </cell>
          <cell r="K3198" t="b">
            <v>0</v>
          </cell>
          <cell r="L3198">
            <v>2</v>
          </cell>
          <cell r="M3198" t="b">
            <v>0</v>
          </cell>
          <cell r="N3198" t="str">
            <v>games/video games</v>
          </cell>
          <cell r="O3198">
            <v>0</v>
          </cell>
          <cell r="P3198">
            <v>7.5</v>
          </cell>
        </row>
        <row r="3199">
          <cell r="B3199" t="str">
            <v>Idle Gamers</v>
          </cell>
          <cell r="C3199" t="str">
            <v>Idle gamers are the group of gamers worth watching play video games. We have a back log of video ideas and want to entertain you.</v>
          </cell>
          <cell r="D3199">
            <v>1100</v>
          </cell>
          <cell r="E3199">
            <v>0</v>
          </cell>
          <cell r="F3199" t="str">
            <v>failed</v>
          </cell>
          <cell r="G3199" t="str">
            <v>US</v>
          </cell>
          <cell r="H3199" t="str">
            <v>USD</v>
          </cell>
          <cell r="I3199">
            <v>1402852087</v>
          </cell>
          <cell r="J3199">
            <v>1400260087</v>
          </cell>
          <cell r="K3199" t="b">
            <v>0</v>
          </cell>
          <cell r="L3199">
            <v>0</v>
          </cell>
          <cell r="M3199" t="b">
            <v>0</v>
          </cell>
          <cell r="N3199" t="str">
            <v>games/video games</v>
          </cell>
          <cell r="O3199">
            <v>0</v>
          </cell>
          <cell r="P3199">
            <v>0</v>
          </cell>
        </row>
        <row r="3200">
          <cell r="B3200" t="str">
            <v>Still Alive</v>
          </cell>
          <cell r="C3200" t="str">
            <v>A fresh twist on survival games. Intense, high-stakes 30 minute rounds for up to 10 players.</v>
          </cell>
          <cell r="D3200">
            <v>45000</v>
          </cell>
          <cell r="E3200">
            <v>6382.34</v>
          </cell>
          <cell r="F3200" t="str">
            <v>failed</v>
          </cell>
          <cell r="G3200" t="str">
            <v>US</v>
          </cell>
          <cell r="H3200" t="str">
            <v>USD</v>
          </cell>
          <cell r="I3200">
            <v>1398366667</v>
          </cell>
          <cell r="J3200">
            <v>1395774667</v>
          </cell>
          <cell r="K3200" t="b">
            <v>0</v>
          </cell>
          <cell r="L3200">
            <v>147</v>
          </cell>
          <cell r="M3200" t="b">
            <v>0</v>
          </cell>
          <cell r="N3200" t="str">
            <v>games/video games</v>
          </cell>
          <cell r="O3200">
            <v>14</v>
          </cell>
          <cell r="P3200">
            <v>43.42</v>
          </cell>
        </row>
        <row r="3201">
          <cell r="B3201" t="str">
            <v>Farabel</v>
          </cell>
          <cell r="C3201" t="str">
            <v>Farabel is a single player turn-based fantasy strategy game for Mac/PC/Linux</v>
          </cell>
          <cell r="D3201">
            <v>15000</v>
          </cell>
          <cell r="E3201">
            <v>1174</v>
          </cell>
          <cell r="F3201" t="str">
            <v>failed</v>
          </cell>
          <cell r="G3201" t="str">
            <v>FR</v>
          </cell>
          <cell r="H3201" t="str">
            <v>EUR</v>
          </cell>
          <cell r="I3201">
            <v>1435293175</v>
          </cell>
          <cell r="J3201">
            <v>1432701175</v>
          </cell>
          <cell r="K3201" t="b">
            <v>0</v>
          </cell>
          <cell r="L3201">
            <v>49</v>
          </cell>
          <cell r="M3201" t="b">
            <v>0</v>
          </cell>
          <cell r="N3201" t="str">
            <v>games/video games</v>
          </cell>
          <cell r="O3201">
            <v>8</v>
          </cell>
          <cell r="P3201">
            <v>23.96</v>
          </cell>
        </row>
        <row r="3202">
          <cell r="B3202" t="str">
            <v>Help Jumpy Punch Prosper!!</v>
          </cell>
          <cell r="C3202" t="str">
            <v>A sci-fi platformer game inspired by a certain blue hedgehog and Italian plumber. Jump, fight, dodge and sprint your way to victory.</v>
          </cell>
          <cell r="D3202">
            <v>12999</v>
          </cell>
          <cell r="E3202">
            <v>5</v>
          </cell>
          <cell r="F3202" t="str">
            <v>failed</v>
          </cell>
          <cell r="G3202" t="str">
            <v>AU</v>
          </cell>
          <cell r="H3202" t="str">
            <v>AUD</v>
          </cell>
          <cell r="I3202">
            <v>1432873653</v>
          </cell>
          <cell r="J3202">
            <v>1430281653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games/video games</v>
          </cell>
          <cell r="O3202">
            <v>0</v>
          </cell>
          <cell r="P3202">
            <v>5</v>
          </cell>
        </row>
        <row r="3203">
          <cell r="B3203" t="str">
            <v>London Revolution - Open World RPG Minecraft Server</v>
          </cell>
          <cell r="C3203" t="str">
            <v>London Revolution is a Minecraft server in development. This is an open world RPG FPS server with questing and ruthless gangs.</v>
          </cell>
          <cell r="D3203">
            <v>200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1460313672</v>
          </cell>
          <cell r="J3203">
            <v>1457725272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games/video games</v>
          </cell>
          <cell r="O3203">
            <v>13</v>
          </cell>
          <cell r="P3203">
            <v>12.5</v>
          </cell>
        </row>
        <row r="3204">
          <cell r="B3204" t="str">
            <v>toggleme. - the next phenom in mobile gaming</v>
          </cell>
          <cell r="C3204" t="str">
            <v>toggleme. is the next breakout mobile game.Addictive gameplay, phenomenal design, real life rewards for achievements, and a great story</v>
          </cell>
          <cell r="D3204">
            <v>2000</v>
          </cell>
          <cell r="E3204">
            <v>21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1357432638</v>
          </cell>
          <cell r="J3204">
            <v>1354840638</v>
          </cell>
          <cell r="K3204" t="b">
            <v>0</v>
          </cell>
          <cell r="L3204">
            <v>7</v>
          </cell>
          <cell r="M3204" t="b">
            <v>0</v>
          </cell>
          <cell r="N3204" t="str">
            <v>games/video games</v>
          </cell>
          <cell r="O3204">
            <v>1</v>
          </cell>
          <cell r="P3204">
            <v>3</v>
          </cell>
        </row>
        <row r="3205">
          <cell r="B3205" t="str">
            <v>Help get "Don't Look" on Steam Greenlight!</v>
          </cell>
          <cell r="C3205" t="str">
            <v>A little girl living isolated in the Canadian Rockies, you find your self  being lured into the hills in the middle of the night.</v>
          </cell>
          <cell r="D3205">
            <v>300</v>
          </cell>
          <cell r="E3205">
            <v>42.25</v>
          </cell>
          <cell r="F3205" t="str">
            <v>failed</v>
          </cell>
          <cell r="G3205" t="str">
            <v>CA</v>
          </cell>
          <cell r="H3205" t="str">
            <v>CAD</v>
          </cell>
          <cell r="I3205">
            <v>1455232937</v>
          </cell>
          <cell r="J3205">
            <v>1453936937</v>
          </cell>
          <cell r="K3205" t="b">
            <v>0</v>
          </cell>
          <cell r="L3205">
            <v>4</v>
          </cell>
          <cell r="M3205" t="b">
            <v>0</v>
          </cell>
          <cell r="N3205" t="str">
            <v>games/video games</v>
          </cell>
          <cell r="O3205">
            <v>14</v>
          </cell>
          <cell r="P3205">
            <v>10.56</v>
          </cell>
        </row>
        <row r="3206">
          <cell r="B3206" t="str">
            <v>Sprocket Junkie</v>
          </cell>
          <cell r="C3206" t="str">
            <v>An action racing game for iOS. Set in a steampunk world, players battle their way to the finish line on customizable rocket engines!</v>
          </cell>
          <cell r="D3206">
            <v>18000</v>
          </cell>
          <cell r="E3206">
            <v>3294.01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1318180033</v>
          </cell>
          <cell r="J3206">
            <v>1315588033</v>
          </cell>
          <cell r="K3206" t="b">
            <v>0</v>
          </cell>
          <cell r="L3206">
            <v>27</v>
          </cell>
          <cell r="M3206" t="b">
            <v>0</v>
          </cell>
          <cell r="N3206" t="str">
            <v>games/video games</v>
          </cell>
          <cell r="O3206">
            <v>18</v>
          </cell>
          <cell r="P3206">
            <v>122</v>
          </cell>
        </row>
        <row r="3207">
          <cell r="B3207" t="str">
            <v>Project Snowstorm</v>
          </cell>
          <cell r="C3207" t="str">
            <v>MMORPG with Real-Time Pet Battles, Expansive 3D World and Ranked Individual &amp; Guild PvP arenas all on your mobile device!</v>
          </cell>
          <cell r="D3207">
            <v>500000</v>
          </cell>
          <cell r="E3207">
            <v>25174</v>
          </cell>
          <cell r="F3207" t="str">
            <v>failed</v>
          </cell>
          <cell r="G3207" t="str">
            <v>US</v>
          </cell>
          <cell r="H3207" t="str">
            <v>USD</v>
          </cell>
          <cell r="I3207">
            <v>1377867220</v>
          </cell>
          <cell r="J3207">
            <v>1375275220</v>
          </cell>
          <cell r="K3207" t="b">
            <v>0</v>
          </cell>
          <cell r="L3207">
            <v>94</v>
          </cell>
          <cell r="M3207" t="b">
            <v>0</v>
          </cell>
          <cell r="N3207" t="str">
            <v>games/video games</v>
          </cell>
          <cell r="O3207">
            <v>5</v>
          </cell>
          <cell r="P3207">
            <v>267.81</v>
          </cell>
        </row>
        <row r="3208">
          <cell r="B3208" t="str">
            <v>Bugspeed Collider: Fast-Paced Platform Brawler (1â€“4 Players)</v>
          </cell>
          <cell r="C3208" t="str">
            <v>In BUGSPEED COLLIDER, you're a bug with a black belt.  Fight to the top in 4-Beetle Local Multi, and a Full-Scale 1-Beetle Adventure!</v>
          </cell>
          <cell r="D3208">
            <v>12000</v>
          </cell>
          <cell r="E3208">
            <v>2152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1412393400</v>
          </cell>
          <cell r="J3208">
            <v>1409747154</v>
          </cell>
          <cell r="K3208" t="b">
            <v>0</v>
          </cell>
          <cell r="L3208">
            <v>29</v>
          </cell>
          <cell r="M3208" t="b">
            <v>0</v>
          </cell>
          <cell r="N3208" t="str">
            <v>games/video games</v>
          </cell>
          <cell r="O3208">
            <v>18</v>
          </cell>
          <cell r="P3208">
            <v>74.209999999999994</v>
          </cell>
        </row>
        <row r="3209">
          <cell r="B3209" t="str">
            <v>Rabbly</v>
          </cell>
          <cell r="C3209" t="str">
            <v>Rabbly is action-adventure game. Is about a scientist going on an adventure, to find rare materials in another galaxy.</v>
          </cell>
          <cell r="D3209">
            <v>100000</v>
          </cell>
          <cell r="E3209">
            <v>47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1393786877</v>
          </cell>
          <cell r="J3209">
            <v>1390330877</v>
          </cell>
          <cell r="K3209" t="b">
            <v>0</v>
          </cell>
          <cell r="L3209">
            <v>7</v>
          </cell>
          <cell r="M3209" t="b">
            <v>0</v>
          </cell>
          <cell r="N3209" t="str">
            <v>games/video games</v>
          </cell>
          <cell r="O3209">
            <v>0</v>
          </cell>
          <cell r="P3209">
            <v>6.71</v>
          </cell>
        </row>
        <row r="3210">
          <cell r="B3210" t="str">
            <v>Kick, Punch... Fireball</v>
          </cell>
          <cell r="C3210" t="str">
            <v>Kick, Punch... Fireball is an FPS type arena game set inside the fantasy world.</v>
          </cell>
          <cell r="D3210">
            <v>25000</v>
          </cell>
          <cell r="E3210">
            <v>1803</v>
          </cell>
          <cell r="F3210" t="str">
            <v>failed</v>
          </cell>
          <cell r="G3210" t="str">
            <v>US</v>
          </cell>
          <cell r="H3210" t="str">
            <v>USD</v>
          </cell>
          <cell r="I3210">
            <v>1397413095</v>
          </cell>
          <cell r="J3210">
            <v>1394821095</v>
          </cell>
          <cell r="K3210" t="b">
            <v>0</v>
          </cell>
          <cell r="L3210">
            <v>22</v>
          </cell>
          <cell r="M3210" t="b">
            <v>0</v>
          </cell>
          <cell r="N3210" t="str">
            <v>games/video games</v>
          </cell>
          <cell r="O3210">
            <v>7</v>
          </cell>
          <cell r="P3210">
            <v>81.95</v>
          </cell>
        </row>
        <row r="3211">
          <cell r="B3211" t="str">
            <v>Xeno - A Sci-Fi FPS</v>
          </cell>
          <cell r="C3211" t="str">
            <v>Xeno is an FPS which combines all the best elements of old school and modern games to create a fresh and unique gameplay experience.</v>
          </cell>
          <cell r="D3211">
            <v>5000</v>
          </cell>
          <cell r="E3211">
            <v>25</v>
          </cell>
          <cell r="F3211" t="str">
            <v>failed</v>
          </cell>
          <cell r="G3211" t="str">
            <v>GB</v>
          </cell>
          <cell r="H3211" t="str">
            <v>GBP</v>
          </cell>
          <cell r="I3211">
            <v>1431547468</v>
          </cell>
          <cell r="J3211">
            <v>1428955468</v>
          </cell>
          <cell r="K3211" t="b">
            <v>0</v>
          </cell>
          <cell r="L3211">
            <v>1</v>
          </cell>
          <cell r="M3211" t="b">
            <v>0</v>
          </cell>
          <cell r="N3211" t="str">
            <v>games/video games</v>
          </cell>
          <cell r="O3211">
            <v>1</v>
          </cell>
          <cell r="P3211">
            <v>25</v>
          </cell>
        </row>
        <row r="3212">
          <cell r="B3212" t="str">
            <v>Aeldengald Saga Book I</v>
          </cell>
          <cell r="C3212" t="str">
            <v>A retro style puzzle rpg with a dark story. Your decisions will influence the world and decide the outcome of the story.</v>
          </cell>
          <cell r="D3212">
            <v>4000</v>
          </cell>
          <cell r="E3212">
            <v>100</v>
          </cell>
          <cell r="F3212" t="str">
            <v>failed</v>
          </cell>
          <cell r="G3212" t="str">
            <v>DE</v>
          </cell>
          <cell r="H3212" t="str">
            <v>EUR</v>
          </cell>
          <cell r="I3212">
            <v>1455417571</v>
          </cell>
          <cell r="J3212">
            <v>1452825571</v>
          </cell>
          <cell r="K3212" t="b">
            <v>0</v>
          </cell>
          <cell r="L3212">
            <v>10</v>
          </cell>
          <cell r="M3212" t="b">
            <v>0</v>
          </cell>
          <cell r="N3212" t="str">
            <v>games/video games</v>
          </cell>
          <cell r="O3212">
            <v>3</v>
          </cell>
          <cell r="P3212">
            <v>10</v>
          </cell>
        </row>
        <row r="3213">
          <cell r="B3213" t="str">
            <v>Strain Wars</v>
          </cell>
          <cell r="C3213" t="str">
            <v>Different strains of marijuana leafs battling to the death to see which one is the top strain.</v>
          </cell>
          <cell r="D3213">
            <v>100000</v>
          </cell>
          <cell r="E3213">
            <v>41</v>
          </cell>
          <cell r="F3213" t="str">
            <v>failed</v>
          </cell>
          <cell r="G3213" t="str">
            <v>US</v>
          </cell>
          <cell r="H3213" t="str">
            <v>USD</v>
          </cell>
          <cell r="I3213">
            <v>1468519920</v>
          </cell>
          <cell r="J3213">
            <v>1466188338</v>
          </cell>
          <cell r="K3213" t="b">
            <v>0</v>
          </cell>
          <cell r="L3213">
            <v>6</v>
          </cell>
          <cell r="M3213" t="b">
            <v>0</v>
          </cell>
          <cell r="N3213" t="str">
            <v>games/video games</v>
          </cell>
          <cell r="O3213">
            <v>0</v>
          </cell>
          <cell r="P3213">
            <v>6.83</v>
          </cell>
        </row>
        <row r="3214">
          <cell r="B3214" t="str">
            <v>Runers</v>
          </cell>
          <cell r="C3214" t="str">
            <v>Runers is a top-down rogue-like shooter where as you advance you create more powerful spells and fight fierce monsters and bosses.</v>
          </cell>
          <cell r="D3214">
            <v>8000</v>
          </cell>
          <cell r="E3214">
            <v>425</v>
          </cell>
          <cell r="F3214" t="str">
            <v>failed</v>
          </cell>
          <cell r="G3214" t="str">
            <v>US</v>
          </cell>
          <cell r="H3214" t="str">
            <v>USD</v>
          </cell>
          <cell r="I3214">
            <v>1386568740</v>
          </cell>
          <cell r="J3214">
            <v>1383095125</v>
          </cell>
          <cell r="K3214" t="b">
            <v>0</v>
          </cell>
          <cell r="L3214">
            <v>24</v>
          </cell>
          <cell r="M3214" t="b">
            <v>0</v>
          </cell>
          <cell r="N3214" t="str">
            <v>games/video games</v>
          </cell>
          <cell r="O3214">
            <v>5</v>
          </cell>
          <cell r="P3214">
            <v>17.71</v>
          </cell>
        </row>
        <row r="3215">
          <cell r="B3215" t="str">
            <v>The Morgue</v>
          </cell>
          <cell r="C3215" t="str">
            <v>"I go to work... I classify the bodies and store them accordingly... Sometimes I here noises... Other times is see her...</v>
          </cell>
          <cell r="D3215">
            <v>15000</v>
          </cell>
          <cell r="E3215">
            <v>243</v>
          </cell>
          <cell r="F3215" t="str">
            <v>failed</v>
          </cell>
          <cell r="G3215" t="str">
            <v>US</v>
          </cell>
          <cell r="H3215" t="str">
            <v>USD</v>
          </cell>
          <cell r="I3215">
            <v>1466227190</v>
          </cell>
          <cell r="J3215">
            <v>1461043190</v>
          </cell>
          <cell r="K3215" t="b">
            <v>0</v>
          </cell>
          <cell r="L3215">
            <v>15</v>
          </cell>
          <cell r="M3215" t="b">
            <v>0</v>
          </cell>
          <cell r="N3215" t="str">
            <v>games/video games</v>
          </cell>
          <cell r="O3215">
            <v>2</v>
          </cell>
          <cell r="P3215">
            <v>16.2</v>
          </cell>
        </row>
        <row r="3216">
          <cell r="B3216" t="str">
            <v>Street Heroes - A Facebook Beat 'em Up</v>
          </cell>
          <cell r="C3216" t="str">
            <v>Street Heroes is a retro 2D side-scrolling multiplayer beat 'em up for Facebook that brings classic arcade fun to a social platform</v>
          </cell>
          <cell r="D3216">
            <v>60000</v>
          </cell>
          <cell r="E3216">
            <v>2971</v>
          </cell>
          <cell r="F3216" t="str">
            <v>failed</v>
          </cell>
          <cell r="G3216" t="str">
            <v>GB</v>
          </cell>
          <cell r="H3216" t="str">
            <v>GBP</v>
          </cell>
          <cell r="I3216">
            <v>1402480221</v>
          </cell>
          <cell r="J3216">
            <v>1399888221</v>
          </cell>
          <cell r="K3216" t="b">
            <v>0</v>
          </cell>
          <cell r="L3216">
            <v>37</v>
          </cell>
          <cell r="M3216" t="b">
            <v>0</v>
          </cell>
          <cell r="N3216" t="str">
            <v>games/video games</v>
          </cell>
          <cell r="O3216">
            <v>5</v>
          </cell>
          <cell r="P3216">
            <v>80.3</v>
          </cell>
        </row>
        <row r="3217">
          <cell r="B3217" t="str">
            <v>Nightmare Zombies</v>
          </cell>
          <cell r="C3217" t="str">
            <v>Nightmare Zombies is the first Oculus Rift Only immersive zombie simulator in the Post-Apocalypse urban environment of New York City.</v>
          </cell>
          <cell r="D3217">
            <v>900000</v>
          </cell>
          <cell r="E3217">
            <v>1431</v>
          </cell>
          <cell r="F3217" t="str">
            <v>failed</v>
          </cell>
          <cell r="G3217" t="str">
            <v>US</v>
          </cell>
          <cell r="H3217" t="str">
            <v>USD</v>
          </cell>
          <cell r="I3217">
            <v>1395627327</v>
          </cell>
          <cell r="J3217">
            <v>1393038927</v>
          </cell>
          <cell r="K3217" t="b">
            <v>0</v>
          </cell>
          <cell r="L3217">
            <v>20</v>
          </cell>
          <cell r="M3217" t="b">
            <v>0</v>
          </cell>
          <cell r="N3217" t="str">
            <v>games/video games</v>
          </cell>
          <cell r="O3217">
            <v>0</v>
          </cell>
          <cell r="P3217">
            <v>71.55</v>
          </cell>
        </row>
        <row r="3218">
          <cell r="B3218" t="str">
            <v>Backyard Zombies</v>
          </cell>
          <cell r="C3218" t="str">
            <v>Collect coins and save civilians while you blast your way through tons of zombies! Unlock new characters and levels!</v>
          </cell>
          <cell r="D3218">
            <v>400</v>
          </cell>
          <cell r="E3218">
            <v>165</v>
          </cell>
          <cell r="F3218" t="str">
            <v>failed</v>
          </cell>
          <cell r="G3218" t="str">
            <v>US</v>
          </cell>
          <cell r="H3218" t="str">
            <v>USD</v>
          </cell>
          <cell r="I3218">
            <v>1333557975</v>
          </cell>
          <cell r="J3218">
            <v>1330969575</v>
          </cell>
          <cell r="K3218" t="b">
            <v>0</v>
          </cell>
          <cell r="L3218">
            <v>7</v>
          </cell>
          <cell r="M3218" t="b">
            <v>0</v>
          </cell>
          <cell r="N3218" t="str">
            <v>games/video games</v>
          </cell>
          <cell r="O3218">
            <v>41</v>
          </cell>
          <cell r="P3218">
            <v>23.57</v>
          </cell>
        </row>
        <row r="3219">
          <cell r="B3219" t="str">
            <v>The kidcade is the next big thing in the home entertainment</v>
          </cell>
          <cell r="C3219" t="str">
            <v>Enjoy video games, online surfing, and communications in privacy with Kid Cade, from Crestview, Florida. Our company has created a comp</v>
          </cell>
          <cell r="D3219">
            <v>10000</v>
          </cell>
          <cell r="E3219">
            <v>0</v>
          </cell>
          <cell r="F3219" t="str">
            <v>failed</v>
          </cell>
          <cell r="G3219" t="str">
            <v>US</v>
          </cell>
          <cell r="H3219" t="str">
            <v>USD</v>
          </cell>
          <cell r="I3219">
            <v>1406148024</v>
          </cell>
          <cell r="J3219">
            <v>1403556024</v>
          </cell>
          <cell r="K3219" t="b">
            <v>0</v>
          </cell>
          <cell r="L3219">
            <v>0</v>
          </cell>
          <cell r="M3219" t="b">
            <v>0</v>
          </cell>
          <cell r="N3219" t="str">
            <v>games/video games</v>
          </cell>
          <cell r="O3219">
            <v>0</v>
          </cell>
          <cell r="P3219">
            <v>0</v>
          </cell>
        </row>
        <row r="3220">
          <cell r="B3220" t="str">
            <v>Urbania: Create the future</v>
          </cell>
          <cell r="C3220" t="str">
            <v>Environmental awareness using social games where players are challenged to pursue sustainable development in the city of the future.</v>
          </cell>
          <cell r="D3220">
            <v>25000</v>
          </cell>
          <cell r="E3220">
            <v>732.5</v>
          </cell>
          <cell r="F3220" t="str">
            <v>failed</v>
          </cell>
          <cell r="G3220" t="str">
            <v>US</v>
          </cell>
          <cell r="H3220" t="str">
            <v>USD</v>
          </cell>
          <cell r="I3220">
            <v>1334326635</v>
          </cell>
          <cell r="J3220">
            <v>1329146235</v>
          </cell>
          <cell r="K3220" t="b">
            <v>0</v>
          </cell>
          <cell r="L3220">
            <v>21</v>
          </cell>
          <cell r="M3220" t="b">
            <v>0</v>
          </cell>
          <cell r="N3220" t="str">
            <v>games/video games</v>
          </cell>
          <cell r="O3220">
            <v>3</v>
          </cell>
          <cell r="P3220">
            <v>34.880000000000003</v>
          </cell>
        </row>
        <row r="3221">
          <cell r="B3221" t="str">
            <v>1985 Video Game Museum/Arcade/Game Lounge/Event Center</v>
          </cell>
          <cell r="C3221" t="str">
            <v>Our goal is to open a video game museum, art gallery, free play arcade, game lounge, cosplay and event center here in Flint Michigan!</v>
          </cell>
          <cell r="D3221">
            <v>10000</v>
          </cell>
          <cell r="E3221">
            <v>45</v>
          </cell>
          <cell r="F3221" t="str">
            <v>failed</v>
          </cell>
          <cell r="G3221" t="str">
            <v>US</v>
          </cell>
          <cell r="H3221" t="str">
            <v>USD</v>
          </cell>
          <cell r="I3221">
            <v>1479495790</v>
          </cell>
          <cell r="J3221">
            <v>1476900190</v>
          </cell>
          <cell r="K3221" t="b">
            <v>0</v>
          </cell>
          <cell r="L3221">
            <v>3</v>
          </cell>
          <cell r="M3221" t="b">
            <v>0</v>
          </cell>
          <cell r="N3221" t="str">
            <v>games/video games</v>
          </cell>
          <cell r="O3221">
            <v>0</v>
          </cell>
          <cell r="P3221">
            <v>15</v>
          </cell>
        </row>
        <row r="3222">
          <cell r="B3222" t="str">
            <v>PSI - Role Playing Game</v>
          </cell>
          <cell r="C3222" t="str">
            <v>PSI is a game about a group of people dealing with the effects of Nightmares becoming reality, life will never be the same.</v>
          </cell>
          <cell r="D3222">
            <v>50000</v>
          </cell>
          <cell r="E3222">
            <v>255</v>
          </cell>
          <cell r="F3222" t="str">
            <v>failed</v>
          </cell>
          <cell r="G3222" t="str">
            <v>US</v>
          </cell>
          <cell r="H3222" t="str">
            <v>USD</v>
          </cell>
          <cell r="I3222">
            <v>1354919022</v>
          </cell>
          <cell r="J3222">
            <v>1352327022</v>
          </cell>
          <cell r="K3222" t="b">
            <v>0</v>
          </cell>
          <cell r="L3222">
            <v>11</v>
          </cell>
          <cell r="M3222" t="b">
            <v>0</v>
          </cell>
          <cell r="N3222" t="str">
            <v>games/video games</v>
          </cell>
          <cell r="O3222">
            <v>1</v>
          </cell>
          <cell r="P3222">
            <v>23.18</v>
          </cell>
        </row>
        <row r="3223">
          <cell r="B3223" t="str">
            <v>Funding HyperLight Studios</v>
          </cell>
          <cell r="C3223" t="str">
            <v>We are bringing a new gaming experience to the field. One that will connect a community of people and servers from around the world.</v>
          </cell>
          <cell r="D3223">
            <v>2500</v>
          </cell>
          <cell r="E3223">
            <v>1</v>
          </cell>
          <cell r="F3223" t="str">
            <v>failed</v>
          </cell>
          <cell r="G3223" t="str">
            <v>US</v>
          </cell>
          <cell r="H3223" t="str">
            <v>USD</v>
          </cell>
          <cell r="I3223">
            <v>1452228790</v>
          </cell>
          <cell r="J3223">
            <v>1449636790</v>
          </cell>
          <cell r="K3223" t="b">
            <v>0</v>
          </cell>
          <cell r="L3223">
            <v>1</v>
          </cell>
          <cell r="M3223" t="b">
            <v>0</v>
          </cell>
          <cell r="N3223" t="str">
            <v>games/video games</v>
          </cell>
          <cell r="O3223">
            <v>0</v>
          </cell>
          <cell r="P3223">
            <v>1</v>
          </cell>
        </row>
        <row r="3224">
          <cell r="B3224" t="str">
            <v>Johnny Rocketfingers: Violent Point &amp; Click Adventure!</v>
          </cell>
          <cell r="C3224" t="str">
            <v>Tarantino-esque Adventure Game on Steroids Inspired by LucasArts, Gritty Action Movies and 1940's Animation</v>
          </cell>
          <cell r="D3224">
            <v>88000</v>
          </cell>
          <cell r="E3224">
            <v>31272.92</v>
          </cell>
          <cell r="F3224" t="str">
            <v>failed</v>
          </cell>
          <cell r="G3224" t="str">
            <v>US</v>
          </cell>
          <cell r="H3224" t="str">
            <v>USD</v>
          </cell>
          <cell r="I3224">
            <v>1421656200</v>
          </cell>
          <cell r="J3224">
            <v>1416507211</v>
          </cell>
          <cell r="K3224" t="b">
            <v>0</v>
          </cell>
          <cell r="L3224">
            <v>312</v>
          </cell>
          <cell r="M3224" t="b">
            <v>0</v>
          </cell>
          <cell r="N3224" t="str">
            <v>games/video games</v>
          </cell>
          <cell r="O3224">
            <v>36</v>
          </cell>
          <cell r="P3224">
            <v>100.23</v>
          </cell>
        </row>
        <row r="3225">
          <cell r="B3225" t="str">
            <v>A YouTube Gaming Channel</v>
          </cell>
          <cell r="C3225" t="str">
            <v>A start up YouTube PC Gaming channel named ''Jeansie''. Comprised of witty banter and slightly above average  gaming skills :)</v>
          </cell>
          <cell r="D3225">
            <v>1000</v>
          </cell>
          <cell r="E3225">
            <v>5</v>
          </cell>
          <cell r="F3225" t="str">
            <v>failed</v>
          </cell>
          <cell r="G3225" t="str">
            <v>GB</v>
          </cell>
          <cell r="H3225" t="str">
            <v>GBP</v>
          </cell>
          <cell r="I3225">
            <v>1408058820</v>
          </cell>
          <cell r="J3225">
            <v>1405466820</v>
          </cell>
          <cell r="K3225" t="b">
            <v>0</v>
          </cell>
          <cell r="L3225">
            <v>1</v>
          </cell>
          <cell r="M3225" t="b">
            <v>0</v>
          </cell>
          <cell r="N3225" t="str">
            <v>games/video games</v>
          </cell>
          <cell r="O3225">
            <v>1</v>
          </cell>
          <cell r="P3225">
            <v>5</v>
          </cell>
        </row>
        <row r="3226">
          <cell r="B3226" t="str">
            <v>TeleRide</v>
          </cell>
          <cell r="C3226" t="str">
            <v>SciFi racing game for Android &amp; iOS platforms. Player gets a unique weapon which introduces an additional dimension to the competition.</v>
          </cell>
          <cell r="D3226">
            <v>6000</v>
          </cell>
          <cell r="E3226">
            <v>10</v>
          </cell>
          <cell r="F3226" t="str">
            <v>failed</v>
          </cell>
          <cell r="G3226" t="str">
            <v>GB</v>
          </cell>
          <cell r="H3226" t="str">
            <v>GBP</v>
          </cell>
          <cell r="I3226">
            <v>1381306687</v>
          </cell>
          <cell r="J3226">
            <v>1378714687</v>
          </cell>
          <cell r="K3226" t="b">
            <v>0</v>
          </cell>
          <cell r="L3226">
            <v>3</v>
          </cell>
          <cell r="M3226" t="b">
            <v>0</v>
          </cell>
          <cell r="N3226" t="str">
            <v>games/video games</v>
          </cell>
          <cell r="O3226">
            <v>0</v>
          </cell>
          <cell r="P3226">
            <v>3.33</v>
          </cell>
        </row>
        <row r="3227">
          <cell r="B3227" t="str">
            <v>Before You Sleep - A Survival Social Video Game</v>
          </cell>
          <cell r="C3227" t="str">
            <v>Explore the protagonist's mind. Remember. Understand. Plan ahead. Stay ahead of threats. Nurture relations. Earn the fate you choose.</v>
          </cell>
          <cell r="D3227">
            <v>40000</v>
          </cell>
          <cell r="E3227">
            <v>53</v>
          </cell>
          <cell r="F3227" t="str">
            <v>failed</v>
          </cell>
          <cell r="G3227" t="str">
            <v>US</v>
          </cell>
          <cell r="H3227" t="str">
            <v>USD</v>
          </cell>
          <cell r="I3227">
            <v>1459352495</v>
          </cell>
          <cell r="J3227">
            <v>1456764095</v>
          </cell>
          <cell r="K3227" t="b">
            <v>0</v>
          </cell>
          <cell r="L3227">
            <v>4</v>
          </cell>
          <cell r="M3227" t="b">
            <v>0</v>
          </cell>
          <cell r="N3227" t="str">
            <v>games/video games</v>
          </cell>
          <cell r="O3227">
            <v>0</v>
          </cell>
          <cell r="P3227">
            <v>13.25</v>
          </cell>
        </row>
        <row r="3228">
          <cell r="B3228" t="str">
            <v>Quest Remnants of Chaos</v>
          </cell>
          <cell r="C3228" t="str">
            <v>A medieval, post apocolyptic, Online, MMORPG. Class morphing, character customization game.</v>
          </cell>
          <cell r="D3228">
            <v>500000</v>
          </cell>
          <cell r="E3228">
            <v>178.52</v>
          </cell>
          <cell r="F3228" t="str">
            <v>failed</v>
          </cell>
          <cell r="G3228" t="str">
            <v>US</v>
          </cell>
          <cell r="H3228" t="str">
            <v>USD</v>
          </cell>
          <cell r="I3228">
            <v>1339273208</v>
          </cell>
          <cell r="J3228">
            <v>1334089208</v>
          </cell>
          <cell r="K3228" t="b">
            <v>0</v>
          </cell>
          <cell r="L3228">
            <v>10</v>
          </cell>
          <cell r="M3228" t="b">
            <v>0</v>
          </cell>
          <cell r="N3228" t="str">
            <v>games/video games</v>
          </cell>
          <cell r="O3228">
            <v>0</v>
          </cell>
          <cell r="P3228">
            <v>17.850000000000001</v>
          </cell>
        </row>
        <row r="3229">
          <cell r="B3229" t="str">
            <v>Medieval Village</v>
          </cell>
          <cell r="C3229" t="str">
            <v>Experience the Medieval in your own village. Increase your village into a city and walk through the streets.</v>
          </cell>
          <cell r="D3229">
            <v>1000</v>
          </cell>
          <cell r="E3229">
            <v>83</v>
          </cell>
          <cell r="F3229" t="str">
            <v>failed</v>
          </cell>
          <cell r="G3229" t="str">
            <v>DE</v>
          </cell>
          <cell r="H3229" t="str">
            <v>EUR</v>
          </cell>
          <cell r="I3229">
            <v>1451053313</v>
          </cell>
          <cell r="J3229">
            <v>1448461313</v>
          </cell>
          <cell r="K3229" t="b">
            <v>0</v>
          </cell>
          <cell r="L3229">
            <v>8</v>
          </cell>
          <cell r="M3229" t="b">
            <v>0</v>
          </cell>
          <cell r="N3229" t="str">
            <v>games/video games</v>
          </cell>
          <cell r="O3229">
            <v>8</v>
          </cell>
          <cell r="P3229">
            <v>10.38</v>
          </cell>
        </row>
        <row r="3230">
          <cell r="B3230" t="str">
            <v>Battle-Buddy â€“ Bringing gamers together</v>
          </cell>
          <cell r="C3230" t="str">
            <v>Ideal for social players as well as a tool for esports teams, Battle Buddy will help organise and coordinate, pugs, scrims, wars &amp; you!</v>
          </cell>
          <cell r="D3230">
            <v>4500</v>
          </cell>
          <cell r="E3230">
            <v>109</v>
          </cell>
          <cell r="F3230" t="str">
            <v>failed</v>
          </cell>
          <cell r="G3230" t="str">
            <v>AU</v>
          </cell>
          <cell r="H3230" t="str">
            <v>AUD</v>
          </cell>
          <cell r="I3230">
            <v>1396666779</v>
          </cell>
          <cell r="J3230">
            <v>1394078379</v>
          </cell>
          <cell r="K3230" t="b">
            <v>0</v>
          </cell>
          <cell r="L3230">
            <v>3</v>
          </cell>
          <cell r="M3230" t="b">
            <v>0</v>
          </cell>
          <cell r="N3230" t="str">
            <v>games/video games</v>
          </cell>
          <cell r="O3230">
            <v>2</v>
          </cell>
          <cell r="P3230">
            <v>36.33</v>
          </cell>
        </row>
        <row r="3231">
          <cell r="B3231" t="str">
            <v>Island of Paws - A Dog and Cat RPG Game    0==]=====&gt;</v>
          </cell>
          <cell r="C3231" t="str">
            <v>Dog people and cat people unit!! Help save Paw Island from the monsters in this milti-player (50-100 Person at a time) online RPG game</v>
          </cell>
          <cell r="D3231">
            <v>2100</v>
          </cell>
          <cell r="E3231">
            <v>5</v>
          </cell>
          <cell r="F3231" t="str">
            <v>failed</v>
          </cell>
          <cell r="G3231" t="str">
            <v>US</v>
          </cell>
          <cell r="H3231" t="str">
            <v>USD</v>
          </cell>
          <cell r="I3231">
            <v>1396810864</v>
          </cell>
          <cell r="J3231">
            <v>1395687664</v>
          </cell>
          <cell r="K3231" t="b">
            <v>0</v>
          </cell>
          <cell r="L3231">
            <v>1</v>
          </cell>
          <cell r="M3231" t="b">
            <v>0</v>
          </cell>
          <cell r="N3231" t="str">
            <v>games/video games</v>
          </cell>
          <cell r="O3231">
            <v>0</v>
          </cell>
          <cell r="P3231">
            <v>5</v>
          </cell>
        </row>
        <row r="3232">
          <cell r="B3232" t="str">
            <v>PlanEt Ninjahwah</v>
          </cell>
          <cell r="C3232" t="str">
            <v>Planet Ninjahwah is a highly anticipated futuristic action adventure game that will blow your mind!!</v>
          </cell>
          <cell r="D3232">
            <v>25000</v>
          </cell>
          <cell r="E3232">
            <v>0</v>
          </cell>
          <cell r="F3232" t="str">
            <v>failed</v>
          </cell>
          <cell r="G3232" t="str">
            <v>US</v>
          </cell>
          <cell r="H3232" t="str">
            <v>USD</v>
          </cell>
          <cell r="I3232">
            <v>1319835400</v>
          </cell>
          <cell r="J3232">
            <v>1315947400</v>
          </cell>
          <cell r="K3232" t="b">
            <v>0</v>
          </cell>
          <cell r="L3232">
            <v>0</v>
          </cell>
          <cell r="M3232" t="b">
            <v>0</v>
          </cell>
          <cell r="N3232" t="str">
            <v>games/video games</v>
          </cell>
          <cell r="O3232">
            <v>0</v>
          </cell>
          <cell r="P3232">
            <v>0</v>
          </cell>
        </row>
        <row r="3233">
          <cell r="B3233" t="str">
            <v>Pwincess</v>
          </cell>
          <cell r="C3233" t="str">
            <v>An action packed, side scrolling, platform jumping, laser shooting ADVENTURE that will be fun for everyone.</v>
          </cell>
          <cell r="D3233">
            <v>250000</v>
          </cell>
          <cell r="E3233">
            <v>29</v>
          </cell>
          <cell r="F3233" t="str">
            <v>failed</v>
          </cell>
          <cell r="G3233" t="str">
            <v>US</v>
          </cell>
          <cell r="H3233" t="str">
            <v>USD</v>
          </cell>
          <cell r="I3233">
            <v>1457904316</v>
          </cell>
          <cell r="J3233">
            <v>1455315916</v>
          </cell>
          <cell r="K3233" t="b">
            <v>0</v>
          </cell>
          <cell r="L3233">
            <v>5</v>
          </cell>
          <cell r="M3233" t="b">
            <v>0</v>
          </cell>
          <cell r="N3233" t="str">
            <v>games/video games</v>
          </cell>
          <cell r="O3233">
            <v>0</v>
          </cell>
          <cell r="P3233">
            <v>5.8</v>
          </cell>
        </row>
        <row r="3234">
          <cell r="B3234" t="str">
            <v>Funny Monsters (Mobile Game)</v>
          </cell>
          <cell r="C3234" t="str">
            <v>Mobile game featuring lots of funny little monsters on the run from their mad creator. Lots of gameplay elements will keep user bussy.</v>
          </cell>
          <cell r="D3234">
            <v>3200</v>
          </cell>
          <cell r="E3234">
            <v>0</v>
          </cell>
          <cell r="F3234" t="str">
            <v>failed</v>
          </cell>
          <cell r="G3234" t="str">
            <v>GB</v>
          </cell>
          <cell r="H3234" t="str">
            <v>GBP</v>
          </cell>
          <cell r="I3234">
            <v>1369932825</v>
          </cell>
          <cell r="J3234">
            <v>1368723225</v>
          </cell>
          <cell r="K3234" t="b">
            <v>0</v>
          </cell>
          <cell r="L3234">
            <v>0</v>
          </cell>
          <cell r="M3234" t="b">
            <v>0</v>
          </cell>
          <cell r="N3234" t="str">
            <v>games/video games</v>
          </cell>
          <cell r="O3234">
            <v>0</v>
          </cell>
          <cell r="P3234">
            <v>0</v>
          </cell>
        </row>
        <row r="3235">
          <cell r="B3235" t="str">
            <v>Droplets</v>
          </cell>
          <cell r="C3235" t="str">
            <v>Fast paced mobile game where you control a rain drop by tilting your screen. Absorb other rain drops to go faster, but avoid clouds.</v>
          </cell>
          <cell r="D3235">
            <v>5000</v>
          </cell>
          <cell r="E3235">
            <v>11</v>
          </cell>
          <cell r="F3235" t="str">
            <v>failed</v>
          </cell>
          <cell r="G3235" t="str">
            <v>US</v>
          </cell>
          <cell r="H3235" t="str">
            <v>USD</v>
          </cell>
          <cell r="I3235">
            <v>1397910848</v>
          </cell>
          <cell r="J3235">
            <v>1395318848</v>
          </cell>
          <cell r="K3235" t="b">
            <v>0</v>
          </cell>
          <cell r="L3235">
            <v>3</v>
          </cell>
          <cell r="M3235" t="b">
            <v>0</v>
          </cell>
          <cell r="N3235" t="str">
            <v>games/video games</v>
          </cell>
          <cell r="O3235">
            <v>0</v>
          </cell>
          <cell r="P3235">
            <v>3.67</v>
          </cell>
        </row>
        <row r="3236">
          <cell r="B3236" t="str">
            <v>Legend of Decay</v>
          </cell>
          <cell r="C3236" t="str">
            <v>Join us on an epic journey to discover a millennia old secret which will change the world forever.</v>
          </cell>
          <cell r="D3236">
            <v>50000</v>
          </cell>
          <cell r="E3236">
            <v>284</v>
          </cell>
          <cell r="F3236" t="str">
            <v>failed</v>
          </cell>
          <cell r="G3236" t="str">
            <v>CH</v>
          </cell>
          <cell r="H3236" t="str">
            <v>CHF</v>
          </cell>
          <cell r="I3236">
            <v>1484156948</v>
          </cell>
          <cell r="J3236">
            <v>1481564948</v>
          </cell>
          <cell r="K3236" t="b">
            <v>0</v>
          </cell>
          <cell r="L3236">
            <v>10</v>
          </cell>
          <cell r="M3236" t="b">
            <v>0</v>
          </cell>
          <cell r="N3236" t="str">
            <v>games/video games</v>
          </cell>
          <cell r="O3236">
            <v>1</v>
          </cell>
          <cell r="P3236">
            <v>28.4</v>
          </cell>
        </row>
        <row r="3237">
          <cell r="B3237" t="str">
            <v>CapitÃ¡n Kalani y el sindicato robÃ³tico</v>
          </cell>
          <cell r="C3237" t="str">
            <v>Captain Kalani it's a retro game full of nostalgia for the old gamers but interesting for the new ones</v>
          </cell>
          <cell r="D3237">
            <v>80000</v>
          </cell>
          <cell r="E3237">
            <v>310</v>
          </cell>
          <cell r="F3237" t="str">
            <v>failed</v>
          </cell>
          <cell r="G3237" t="str">
            <v>MX</v>
          </cell>
          <cell r="H3237" t="str">
            <v>MXN</v>
          </cell>
          <cell r="I3237">
            <v>1483773169</v>
          </cell>
          <cell r="J3237">
            <v>1481181169</v>
          </cell>
          <cell r="K3237" t="b">
            <v>0</v>
          </cell>
          <cell r="L3237">
            <v>3</v>
          </cell>
          <cell r="M3237" t="b">
            <v>0</v>
          </cell>
          <cell r="N3237" t="str">
            <v>games/video games</v>
          </cell>
          <cell r="O3237">
            <v>0</v>
          </cell>
          <cell r="P3237">
            <v>103.33</v>
          </cell>
        </row>
        <row r="3238">
          <cell r="B3238" t="str">
            <v>3D Art for "Extreme Hugtime Simulation Challenge"</v>
          </cell>
          <cell r="C3238" t="str">
            <v>Indie developer boredom's products' Xbox 360 game about a Japanese-inspired hug-themed game show needs funding for animation and environmental models.</v>
          </cell>
          <cell r="D3238">
            <v>500</v>
          </cell>
          <cell r="E3238">
            <v>50</v>
          </cell>
          <cell r="F3238" t="str">
            <v>failed</v>
          </cell>
          <cell r="G3238" t="str">
            <v>US</v>
          </cell>
          <cell r="H3238" t="str">
            <v>USD</v>
          </cell>
          <cell r="I3238">
            <v>1268636340</v>
          </cell>
          <cell r="J3238">
            <v>1263982307</v>
          </cell>
          <cell r="K3238" t="b">
            <v>0</v>
          </cell>
          <cell r="L3238">
            <v>5</v>
          </cell>
          <cell r="M3238" t="b">
            <v>0</v>
          </cell>
          <cell r="N3238" t="str">
            <v>games/video games</v>
          </cell>
          <cell r="O3238">
            <v>10</v>
          </cell>
          <cell r="P3238">
            <v>10</v>
          </cell>
        </row>
        <row r="3239">
          <cell r="B3239" t="str">
            <v>AZAMAR</v>
          </cell>
          <cell r="C3239" t="str">
            <v>AZAMAR is a Role Playing Game world involving fantasy and high magic, based on the popular OpenD6 OGL using the Cinema6 RPG Framework.</v>
          </cell>
          <cell r="D3239">
            <v>1100</v>
          </cell>
          <cell r="E3239">
            <v>115</v>
          </cell>
          <cell r="F3239" t="str">
            <v>failed</v>
          </cell>
          <cell r="G3239" t="str">
            <v>US</v>
          </cell>
          <cell r="H3239" t="str">
            <v>USD</v>
          </cell>
          <cell r="I3239">
            <v>1291093200</v>
          </cell>
          <cell r="J3239">
            <v>1286930435</v>
          </cell>
          <cell r="K3239" t="b">
            <v>0</v>
          </cell>
          <cell r="L3239">
            <v>5</v>
          </cell>
          <cell r="M3239" t="b">
            <v>0</v>
          </cell>
          <cell r="N3239" t="str">
            <v>games/video games</v>
          </cell>
          <cell r="O3239">
            <v>10</v>
          </cell>
          <cell r="P3239">
            <v>23</v>
          </cell>
        </row>
        <row r="3240">
          <cell r="B3240" t="str">
            <v>Becoming - A Metaphysical Game About Mental Illness</v>
          </cell>
          <cell r="C3240" t="str">
            <v>Becoming is a video game that aims to portray mental illness through a metaphysical and emotional story.</v>
          </cell>
          <cell r="D3240">
            <v>60000</v>
          </cell>
          <cell r="E3240">
            <v>852</v>
          </cell>
          <cell r="F3240" t="str">
            <v>failed</v>
          </cell>
          <cell r="G3240" t="str">
            <v>US</v>
          </cell>
          <cell r="H3240" t="str">
            <v>USD</v>
          </cell>
          <cell r="I3240">
            <v>1438734833</v>
          </cell>
          <cell r="J3240">
            <v>1436142833</v>
          </cell>
          <cell r="K3240" t="b">
            <v>0</v>
          </cell>
          <cell r="L3240">
            <v>27</v>
          </cell>
          <cell r="M3240" t="b">
            <v>0</v>
          </cell>
          <cell r="N3240" t="str">
            <v>games/video games</v>
          </cell>
          <cell r="O3240">
            <v>1</v>
          </cell>
          <cell r="P3240">
            <v>31.56</v>
          </cell>
        </row>
        <row r="3241">
          <cell r="B3241" t="str">
            <v>DodgeBall Blitz</v>
          </cell>
          <cell r="C3241" t="str">
            <v>Lead your team to victory in this fast-paced, action, sports game! Use Power-ups and avoid attacks as you fight for victory!</v>
          </cell>
          <cell r="D3241">
            <v>20000</v>
          </cell>
          <cell r="E3241">
            <v>10</v>
          </cell>
          <cell r="F3241" t="str">
            <v>failed</v>
          </cell>
          <cell r="G3241" t="str">
            <v>US</v>
          </cell>
          <cell r="H3241" t="str">
            <v>USD</v>
          </cell>
          <cell r="I3241">
            <v>1418080887</v>
          </cell>
          <cell r="J3241">
            <v>1415488887</v>
          </cell>
          <cell r="K3241" t="b">
            <v>0</v>
          </cell>
          <cell r="L3241">
            <v>2</v>
          </cell>
          <cell r="M3241" t="b">
            <v>0</v>
          </cell>
          <cell r="N3241" t="str">
            <v>games/video games</v>
          </cell>
          <cell r="O3241">
            <v>0</v>
          </cell>
          <cell r="P3241">
            <v>5</v>
          </cell>
        </row>
        <row r="3242">
          <cell r="B3242" t="str">
            <v>Three Monkeys - Part 1: Into the Abyss</v>
          </cell>
          <cell r="C3242" t="str">
            <v>Three Monkeys is an audio adventure game for PC.</v>
          </cell>
          <cell r="D3242">
            <v>28000</v>
          </cell>
          <cell r="E3242">
            <v>8076</v>
          </cell>
          <cell r="F3242" t="str">
            <v>failed</v>
          </cell>
          <cell r="G3242" t="str">
            <v>GB</v>
          </cell>
          <cell r="H3242" t="str">
            <v>GBP</v>
          </cell>
          <cell r="I3242">
            <v>1426158463</v>
          </cell>
          <cell r="J3242">
            <v>1423570063</v>
          </cell>
          <cell r="K3242" t="b">
            <v>0</v>
          </cell>
          <cell r="L3242">
            <v>236</v>
          </cell>
          <cell r="M3242" t="b">
            <v>0</v>
          </cell>
          <cell r="N3242" t="str">
            <v>games/video games</v>
          </cell>
          <cell r="O3242">
            <v>29</v>
          </cell>
          <cell r="P3242">
            <v>34.22</v>
          </cell>
        </row>
        <row r="3243">
          <cell r="B3243" t="str">
            <v>Makayla's Quest</v>
          </cell>
          <cell r="C3243" t="str">
            <v>The Royal Snail has misdelivered all the invitations to the Royal Ball.  It's up to Makayla to set things right in the Fairy Forest</v>
          </cell>
          <cell r="D3243">
            <v>15000</v>
          </cell>
          <cell r="E3243">
            <v>25</v>
          </cell>
          <cell r="F3243" t="str">
            <v>failed</v>
          </cell>
          <cell r="G3243" t="str">
            <v>CA</v>
          </cell>
          <cell r="H3243" t="str">
            <v>CAD</v>
          </cell>
          <cell r="I3243">
            <v>1411324369</v>
          </cell>
          <cell r="J3243">
            <v>1406140369</v>
          </cell>
          <cell r="K3243" t="b">
            <v>0</v>
          </cell>
          <cell r="L3243">
            <v>1</v>
          </cell>
          <cell r="M3243" t="b">
            <v>0</v>
          </cell>
          <cell r="N3243" t="str">
            <v>games/video games</v>
          </cell>
          <cell r="O3243">
            <v>0</v>
          </cell>
          <cell r="P3243">
            <v>25</v>
          </cell>
        </row>
        <row r="3244">
          <cell r="B3244" t="str">
            <v>Pretty Kitty Fuzzy</v>
          </cell>
          <cell r="C3244" t="str">
            <v>PKF is a Cat-Tastic 2D side-scrolling shooter! Stand up to all the big meanies with the power of positivity and save the universe!</v>
          </cell>
          <cell r="D3244">
            <v>2000</v>
          </cell>
          <cell r="E3244">
            <v>236</v>
          </cell>
          <cell r="F3244" t="str">
            <v>failed</v>
          </cell>
          <cell r="G3244" t="str">
            <v>US</v>
          </cell>
          <cell r="H3244" t="str">
            <v>USD</v>
          </cell>
          <cell r="I3244">
            <v>1457570100</v>
          </cell>
          <cell r="J3244">
            <v>1454978100</v>
          </cell>
          <cell r="K3244" t="b">
            <v>0</v>
          </cell>
          <cell r="L3244">
            <v>12</v>
          </cell>
          <cell r="M3244" t="b">
            <v>0</v>
          </cell>
          <cell r="N3244" t="str">
            <v>games/video games</v>
          </cell>
          <cell r="O3244">
            <v>12</v>
          </cell>
          <cell r="P3244">
            <v>19.670000000000002</v>
          </cell>
        </row>
        <row r="3245">
          <cell r="B3245" t="str">
            <v>Wondrous Adventures: A Kid's Game</v>
          </cell>
          <cell r="C3245" t="str">
            <v>You are the hero tasked to save your home from the villainous Sanword.</v>
          </cell>
          <cell r="D3245">
            <v>42000</v>
          </cell>
          <cell r="E3245">
            <v>85</v>
          </cell>
          <cell r="F3245" t="str">
            <v>failed</v>
          </cell>
          <cell r="G3245" t="str">
            <v>US</v>
          </cell>
          <cell r="H3245" t="str">
            <v>USD</v>
          </cell>
          <cell r="I3245">
            <v>1408154663</v>
          </cell>
          <cell r="J3245">
            <v>1405130663</v>
          </cell>
          <cell r="K3245" t="b">
            <v>0</v>
          </cell>
          <cell r="L3245">
            <v>4</v>
          </cell>
          <cell r="M3245" t="b">
            <v>0</v>
          </cell>
          <cell r="N3245" t="str">
            <v>games/video games</v>
          </cell>
          <cell r="O3245">
            <v>0</v>
          </cell>
          <cell r="P3245">
            <v>21.25</v>
          </cell>
        </row>
        <row r="3246">
          <cell r="B3246" t="str">
            <v>Scout's Honor</v>
          </cell>
          <cell r="C3246" t="str">
            <v>From frightened girl to empowered woman, Scout's Honor is a tale about facing your fears and overcoming odds.</v>
          </cell>
          <cell r="D3246">
            <v>500</v>
          </cell>
          <cell r="E3246">
            <v>25</v>
          </cell>
          <cell r="F3246" t="str">
            <v>failed</v>
          </cell>
          <cell r="G3246" t="str">
            <v>US</v>
          </cell>
          <cell r="H3246" t="str">
            <v>USD</v>
          </cell>
          <cell r="I3246">
            <v>1436677091</v>
          </cell>
          <cell r="J3246">
            <v>1434085091</v>
          </cell>
          <cell r="K3246" t="b">
            <v>0</v>
          </cell>
          <cell r="L3246">
            <v>3</v>
          </cell>
          <cell r="M3246" t="b">
            <v>0</v>
          </cell>
          <cell r="N3246" t="str">
            <v>games/video games</v>
          </cell>
          <cell r="O3246">
            <v>5</v>
          </cell>
          <cell r="P3246">
            <v>8.33</v>
          </cell>
        </row>
        <row r="3247">
          <cell r="B3247" t="str">
            <v>Universe Rush</v>
          </cell>
          <cell r="C3247" t="str">
            <v>Fight your way to dominate the universe. Be the first to try our engaging cross-platform mmo-strategy and bring it closer to reality.</v>
          </cell>
          <cell r="D3247">
            <v>100000</v>
          </cell>
          <cell r="E3247">
            <v>2112.9899999999998</v>
          </cell>
          <cell r="F3247" t="str">
            <v>failed</v>
          </cell>
          <cell r="G3247" t="str">
            <v>US</v>
          </cell>
          <cell r="H3247" t="str">
            <v>USD</v>
          </cell>
          <cell r="I3247">
            <v>1391427692</v>
          </cell>
          <cell r="J3247">
            <v>1388835692</v>
          </cell>
          <cell r="K3247" t="b">
            <v>0</v>
          </cell>
          <cell r="L3247">
            <v>99</v>
          </cell>
          <cell r="M3247" t="b">
            <v>0</v>
          </cell>
          <cell r="N3247" t="str">
            <v>games/video games</v>
          </cell>
          <cell r="O3247">
            <v>2</v>
          </cell>
          <cell r="P3247">
            <v>21.34</v>
          </cell>
        </row>
        <row r="3248">
          <cell r="B3248" t="str">
            <v>Waddle Slide - An App for iPhone and Android</v>
          </cell>
          <cell r="C3248" t="str">
            <v>Waddle Slide is an iPhone/Android application. The app is based around a penguin, who's objective is to find his way back to his igloo.</v>
          </cell>
          <cell r="D3248">
            <v>1000</v>
          </cell>
          <cell r="E3248">
            <v>16</v>
          </cell>
          <cell r="F3248" t="str">
            <v>failed</v>
          </cell>
          <cell r="G3248" t="str">
            <v>US</v>
          </cell>
          <cell r="H3248" t="str">
            <v>USD</v>
          </cell>
          <cell r="I3248">
            <v>1303628340</v>
          </cell>
          <cell r="J3248">
            <v>1300328399</v>
          </cell>
          <cell r="K3248" t="b">
            <v>0</v>
          </cell>
          <cell r="L3248">
            <v>3</v>
          </cell>
          <cell r="M3248" t="b">
            <v>0</v>
          </cell>
          <cell r="N3248" t="str">
            <v>games/video games</v>
          </cell>
          <cell r="O3248">
            <v>2</v>
          </cell>
          <cell r="P3248">
            <v>5.33</v>
          </cell>
        </row>
        <row r="3249">
          <cell r="B3249" t="str">
            <v>Prehistoric Landing</v>
          </cell>
          <cell r="C3249" t="str">
            <v>1st person Action Survivalist Rpg game. You get sent to a deadly Island to die not knowing that your not alone on the island.</v>
          </cell>
          <cell r="D3249">
            <v>6000</v>
          </cell>
          <cell r="E3249">
            <v>104</v>
          </cell>
          <cell r="F3249" t="str">
            <v>failed</v>
          </cell>
          <cell r="G3249" t="str">
            <v>US</v>
          </cell>
          <cell r="H3249" t="str">
            <v>USD</v>
          </cell>
          <cell r="I3249">
            <v>1367097391</v>
          </cell>
          <cell r="J3249">
            <v>1364505391</v>
          </cell>
          <cell r="K3249" t="b">
            <v>0</v>
          </cell>
          <cell r="L3249">
            <v>3</v>
          </cell>
          <cell r="M3249" t="b">
            <v>0</v>
          </cell>
          <cell r="N3249" t="str">
            <v>games/video games</v>
          </cell>
          <cell r="O3249">
            <v>2</v>
          </cell>
          <cell r="P3249">
            <v>34.67</v>
          </cell>
        </row>
        <row r="3250">
          <cell r="B3250" t="str">
            <v>Tesla's Electric Mist</v>
          </cell>
          <cell r="C3250" t="str">
            <v>Point-and-click adventure: The mysterious Nikola Tesla, a time traveling device, and an experiment gone wrong in Colorado Springs</v>
          </cell>
          <cell r="D3250">
            <v>5000</v>
          </cell>
          <cell r="E3250">
            <v>478</v>
          </cell>
          <cell r="F3250" t="str">
            <v>failed</v>
          </cell>
          <cell r="G3250" t="str">
            <v>US</v>
          </cell>
          <cell r="H3250" t="str">
            <v>USD</v>
          </cell>
          <cell r="I3250">
            <v>1349392033</v>
          </cell>
          <cell r="J3250">
            <v>1346800033</v>
          </cell>
          <cell r="K3250" t="b">
            <v>0</v>
          </cell>
          <cell r="L3250">
            <v>22</v>
          </cell>
          <cell r="M3250" t="b">
            <v>0</v>
          </cell>
          <cell r="N3250" t="str">
            <v>games/video games</v>
          </cell>
          <cell r="O3250">
            <v>10</v>
          </cell>
          <cell r="P3250">
            <v>21.73</v>
          </cell>
        </row>
        <row r="3251">
          <cell r="B3251" t="str">
            <v>Dark Paradise</v>
          </cell>
          <cell r="C3251" t="str">
            <v>A dark and twisted game with physiological madness and corruption as a man becomes the ultimate bio weapon.</v>
          </cell>
          <cell r="D3251">
            <v>80000</v>
          </cell>
          <cell r="E3251">
            <v>47.69</v>
          </cell>
          <cell r="F3251" t="str">
            <v>failed</v>
          </cell>
          <cell r="G3251" t="str">
            <v>US</v>
          </cell>
          <cell r="H3251" t="str">
            <v>USD</v>
          </cell>
          <cell r="I3251">
            <v>1382184786</v>
          </cell>
          <cell r="J3251">
            <v>1379592786</v>
          </cell>
          <cell r="K3251" t="b">
            <v>0</v>
          </cell>
          <cell r="L3251">
            <v>4</v>
          </cell>
          <cell r="M3251" t="b">
            <v>0</v>
          </cell>
          <cell r="N3251" t="str">
            <v>games/video games</v>
          </cell>
          <cell r="O3251">
            <v>0</v>
          </cell>
          <cell r="P3251">
            <v>11.92</v>
          </cell>
        </row>
        <row r="3252">
          <cell r="B3252" t="str">
            <v>Late To The Party : A Cold War Espionage RPG in the Baltics</v>
          </cell>
          <cell r="C3252" t="str">
            <v>Arrest, interrogate, and uncover the truth as a local woman recruited by the KGB. For Windows, Mac &amp; Linux.</v>
          </cell>
          <cell r="D3252">
            <v>50000</v>
          </cell>
          <cell r="E3252">
            <v>14203</v>
          </cell>
          <cell r="F3252" t="str">
            <v>failed</v>
          </cell>
          <cell r="G3252" t="str">
            <v>CA</v>
          </cell>
          <cell r="H3252" t="str">
            <v>CAD</v>
          </cell>
          <cell r="I3252">
            <v>1417804229</v>
          </cell>
          <cell r="J3252">
            <v>1415212229</v>
          </cell>
          <cell r="K3252" t="b">
            <v>0</v>
          </cell>
          <cell r="L3252">
            <v>534</v>
          </cell>
          <cell r="M3252" t="b">
            <v>0</v>
          </cell>
          <cell r="N3252" t="str">
            <v>games/video games</v>
          </cell>
          <cell r="O3252">
            <v>28</v>
          </cell>
          <cell r="P3252">
            <v>26.6</v>
          </cell>
        </row>
        <row r="3253">
          <cell r="B3253" t="str">
            <v>Tales Of Tameria - Dawning Light</v>
          </cell>
          <cell r="C3253" t="str">
            <v>A game with a mixture of a few genres from RPG, Simulation and to adventure elements.</v>
          </cell>
          <cell r="D3253">
            <v>1000</v>
          </cell>
          <cell r="E3253">
            <v>128</v>
          </cell>
          <cell r="F3253" t="str">
            <v>failed</v>
          </cell>
          <cell r="G3253" t="str">
            <v>GB</v>
          </cell>
          <cell r="H3253" t="str">
            <v>GBP</v>
          </cell>
          <cell r="I3253">
            <v>1383959939</v>
          </cell>
          <cell r="J3253">
            <v>1381364339</v>
          </cell>
          <cell r="K3253" t="b">
            <v>0</v>
          </cell>
          <cell r="L3253">
            <v>12</v>
          </cell>
          <cell r="M3253" t="b">
            <v>0</v>
          </cell>
          <cell r="N3253" t="str">
            <v>games/video games</v>
          </cell>
          <cell r="O3253">
            <v>13</v>
          </cell>
          <cell r="P3253">
            <v>10.67</v>
          </cell>
        </row>
        <row r="3254">
          <cell r="B3254" t="str">
            <v>Manorkept</v>
          </cell>
          <cell r="C3254" t="str">
            <v>An adventuring RPG with ghosts, mysteries, and flexible gameplay paths, Manorkept is a game that promises an unforgettable experience.</v>
          </cell>
          <cell r="D3254">
            <v>30000</v>
          </cell>
          <cell r="E3254">
            <v>1626</v>
          </cell>
          <cell r="F3254" t="str">
            <v>failed</v>
          </cell>
          <cell r="G3254" t="str">
            <v>US</v>
          </cell>
          <cell r="H3254" t="str">
            <v>USD</v>
          </cell>
          <cell r="I3254">
            <v>1478196008</v>
          </cell>
          <cell r="J3254">
            <v>1475604008</v>
          </cell>
          <cell r="K3254" t="b">
            <v>0</v>
          </cell>
          <cell r="L3254">
            <v>56</v>
          </cell>
          <cell r="M3254" t="b">
            <v>0</v>
          </cell>
          <cell r="N3254" t="str">
            <v>games/video games</v>
          </cell>
          <cell r="O3254">
            <v>5</v>
          </cell>
          <cell r="P3254">
            <v>29.04</v>
          </cell>
        </row>
        <row r="3255">
          <cell r="B3255" t="str">
            <v>Huevos Rancheros Video Game "The Sabroso Showdown "</v>
          </cell>
          <cell r="C3255" t="str">
            <v>COOKIN UP ONE HOT ENTREE! BobToons USA is gathering the ingredients to create a hot new video game "The Sabroso Showdown"</v>
          </cell>
          <cell r="D3255">
            <v>500000</v>
          </cell>
          <cell r="E3255">
            <v>560</v>
          </cell>
          <cell r="F3255" t="str">
            <v>failed</v>
          </cell>
          <cell r="G3255" t="str">
            <v>US</v>
          </cell>
          <cell r="H3255" t="str">
            <v>USD</v>
          </cell>
          <cell r="I3255">
            <v>1357934424</v>
          </cell>
          <cell r="J3255">
            <v>1355342424</v>
          </cell>
          <cell r="K3255" t="b">
            <v>0</v>
          </cell>
          <cell r="L3255">
            <v>11</v>
          </cell>
          <cell r="M3255" t="b">
            <v>0</v>
          </cell>
          <cell r="N3255" t="str">
            <v>games/video games</v>
          </cell>
          <cell r="O3255">
            <v>0</v>
          </cell>
          <cell r="P3255">
            <v>50.91</v>
          </cell>
        </row>
        <row r="3256">
          <cell r="B3256" t="str">
            <v>King of Consoles</v>
          </cell>
          <cell r="C3256" t="str">
            <v>A place where people can test out the latest video games, for an hourly fee. It's cheaper than wasting money on a $60 game that sucked</v>
          </cell>
          <cell r="D3256">
            <v>15000</v>
          </cell>
          <cell r="E3256">
            <v>0</v>
          </cell>
          <cell r="F3256" t="str">
            <v>failed</v>
          </cell>
          <cell r="G3256" t="str">
            <v>US</v>
          </cell>
          <cell r="H3256" t="str">
            <v>USD</v>
          </cell>
          <cell r="I3256">
            <v>1415947159</v>
          </cell>
          <cell r="J3256">
            <v>1413351559</v>
          </cell>
          <cell r="K3256" t="b">
            <v>0</v>
          </cell>
          <cell r="L3256">
            <v>0</v>
          </cell>
          <cell r="M3256" t="b">
            <v>0</v>
          </cell>
          <cell r="N3256" t="str">
            <v>games/video games</v>
          </cell>
          <cell r="O3256">
            <v>0</v>
          </cell>
          <cell r="P3256">
            <v>0</v>
          </cell>
        </row>
        <row r="3257">
          <cell r="B3257" t="str">
            <v>MEDiAN - The Colony (sci-fi exploration adventure game)</v>
          </cell>
          <cell r="C3257" t="str">
            <v>a third-person exploration adventure game developed by yetanotherIndie will be released on August 2016 for PC, Linux and XBox one.</v>
          </cell>
          <cell r="D3257">
            <v>10500</v>
          </cell>
          <cell r="E3257">
            <v>601</v>
          </cell>
          <cell r="F3257" t="str">
            <v>failed</v>
          </cell>
          <cell r="G3257" t="str">
            <v>DE</v>
          </cell>
          <cell r="H3257" t="str">
            <v>EUR</v>
          </cell>
          <cell r="I3257">
            <v>1451494210</v>
          </cell>
          <cell r="J3257">
            <v>1449075010</v>
          </cell>
          <cell r="K3257" t="b">
            <v>0</v>
          </cell>
          <cell r="L3257">
            <v>12</v>
          </cell>
          <cell r="M3257" t="b">
            <v>0</v>
          </cell>
          <cell r="N3257" t="str">
            <v>games/video games</v>
          </cell>
          <cell r="O3257">
            <v>6</v>
          </cell>
          <cell r="P3257">
            <v>50.08</v>
          </cell>
        </row>
        <row r="3258">
          <cell r="B3258" t="str">
            <v>Head Cap - a 3rd party Iphone, Ipad, and touch app for the Battletech board game</v>
          </cell>
          <cell r="C3258" t="str">
            <v>Head Cap will provide easy access to tables, dice rollers and record sheet management to streamline your tabletop Battletech games.</v>
          </cell>
          <cell r="D3258">
            <v>2000</v>
          </cell>
          <cell r="E3258">
            <v>225</v>
          </cell>
          <cell r="F3258" t="str">
            <v>failed</v>
          </cell>
          <cell r="G3258" t="str">
            <v>US</v>
          </cell>
          <cell r="H3258" t="str">
            <v>USD</v>
          </cell>
          <cell r="I3258">
            <v>1279738800</v>
          </cell>
          <cell r="J3258">
            <v>1275599812</v>
          </cell>
          <cell r="K3258" t="b">
            <v>0</v>
          </cell>
          <cell r="L3258">
            <v>5</v>
          </cell>
          <cell r="M3258" t="b">
            <v>0</v>
          </cell>
          <cell r="N3258" t="str">
            <v>games/video games</v>
          </cell>
          <cell r="O3258">
            <v>11</v>
          </cell>
          <cell r="P3258">
            <v>45</v>
          </cell>
        </row>
        <row r="3259">
          <cell r="B3259" t="str">
            <v>Project Starborn</v>
          </cell>
          <cell r="C3259" t="str">
            <v>A thousand community-built sandbox games (and more!) with a fully-customizable game engine.</v>
          </cell>
          <cell r="D3259">
            <v>35500</v>
          </cell>
          <cell r="E3259">
            <v>607</v>
          </cell>
          <cell r="F3259" t="str">
            <v>failed</v>
          </cell>
          <cell r="G3259" t="str">
            <v>US</v>
          </cell>
          <cell r="H3259" t="str">
            <v>USD</v>
          </cell>
          <cell r="I3259">
            <v>1379164040</v>
          </cell>
          <cell r="J3259">
            <v>1376399240</v>
          </cell>
          <cell r="K3259" t="b">
            <v>0</v>
          </cell>
          <cell r="L3259">
            <v>24</v>
          </cell>
          <cell r="M3259" t="b">
            <v>0</v>
          </cell>
          <cell r="N3259" t="str">
            <v>games/video games</v>
          </cell>
          <cell r="O3259">
            <v>2</v>
          </cell>
          <cell r="P3259">
            <v>25.29</v>
          </cell>
        </row>
        <row r="3260">
          <cell r="B3260" t="str">
            <v>Theocalypse - Mythology and Modern day collide in this RPG</v>
          </cell>
          <cell r="C3260" t="str">
            <v>When the gods of religions and days passed return to our modern world, humanity must fight for its survival and future.</v>
          </cell>
          <cell r="D3260">
            <v>15000</v>
          </cell>
          <cell r="E3260">
            <v>4565</v>
          </cell>
          <cell r="F3260" t="str">
            <v>failed</v>
          </cell>
          <cell r="G3260" t="str">
            <v>US</v>
          </cell>
          <cell r="H3260" t="str">
            <v>USD</v>
          </cell>
          <cell r="I3260">
            <v>1385534514</v>
          </cell>
          <cell r="J3260">
            <v>1382938914</v>
          </cell>
          <cell r="K3260" t="b">
            <v>0</v>
          </cell>
          <cell r="L3260">
            <v>89</v>
          </cell>
          <cell r="M3260" t="b">
            <v>0</v>
          </cell>
          <cell r="N3260" t="str">
            <v>games/video games</v>
          </cell>
          <cell r="O3260">
            <v>30</v>
          </cell>
          <cell r="P3260">
            <v>51.29</v>
          </cell>
        </row>
        <row r="3261">
          <cell r="B3261" t="str">
            <v>Nanaue eSports</v>
          </cell>
          <cell r="C3261" t="str">
            <v>New professional gaming organization with a tournament winning Dota 2 team, &amp; divisions in all eSports games looking to re brand/expand</v>
          </cell>
          <cell r="D3261">
            <v>5000</v>
          </cell>
          <cell r="E3261">
            <v>1</v>
          </cell>
          <cell r="F3261" t="str">
            <v>failed</v>
          </cell>
          <cell r="G3261" t="str">
            <v>US</v>
          </cell>
          <cell r="H3261" t="str">
            <v>USD</v>
          </cell>
          <cell r="I3261">
            <v>1455207510</v>
          </cell>
          <cell r="J3261">
            <v>1453997910</v>
          </cell>
          <cell r="K3261" t="b">
            <v>0</v>
          </cell>
          <cell r="L3261">
            <v>1</v>
          </cell>
          <cell r="M3261" t="b">
            <v>0</v>
          </cell>
          <cell r="N3261" t="str">
            <v>games/video games</v>
          </cell>
          <cell r="O3261">
            <v>0</v>
          </cell>
          <cell r="P3261">
            <v>1</v>
          </cell>
        </row>
        <row r="3262">
          <cell r="B3262" t="str">
            <v>Johnny Rocketfingers 3</v>
          </cell>
          <cell r="C3262" t="str">
            <v>A Point and Click Adventure on Steroids.</v>
          </cell>
          <cell r="D3262">
            <v>390000</v>
          </cell>
          <cell r="E3262">
            <v>2716</v>
          </cell>
          <cell r="F3262" t="str">
            <v>failed</v>
          </cell>
          <cell r="G3262" t="str">
            <v>US</v>
          </cell>
          <cell r="H3262" t="str">
            <v>USD</v>
          </cell>
          <cell r="I3262">
            <v>1416125148</v>
          </cell>
          <cell r="J3262">
            <v>1413356748</v>
          </cell>
          <cell r="K3262" t="b">
            <v>0</v>
          </cell>
          <cell r="L3262">
            <v>55</v>
          </cell>
          <cell r="M3262" t="b">
            <v>0</v>
          </cell>
          <cell r="N3262" t="str">
            <v>games/video games</v>
          </cell>
          <cell r="O3262">
            <v>1</v>
          </cell>
          <cell r="P3262">
            <v>49.38</v>
          </cell>
        </row>
        <row r="3263">
          <cell r="B3263" t="str">
            <v>ZomBlock's</v>
          </cell>
          <cell r="C3263" t="str">
            <v>zomblock's is a online zombie survival game where you can craft new weapons,find food and water to keep yourself alive.</v>
          </cell>
          <cell r="D3263">
            <v>100</v>
          </cell>
          <cell r="E3263">
            <v>2</v>
          </cell>
          <cell r="F3263" t="str">
            <v>failed</v>
          </cell>
          <cell r="G3263" t="str">
            <v>GB</v>
          </cell>
          <cell r="H3263" t="str">
            <v>GBP</v>
          </cell>
          <cell r="I3263">
            <v>1427992582</v>
          </cell>
          <cell r="J3263">
            <v>1425404182</v>
          </cell>
          <cell r="K3263" t="b">
            <v>0</v>
          </cell>
          <cell r="L3263">
            <v>2</v>
          </cell>
          <cell r="M3263" t="b">
            <v>0</v>
          </cell>
          <cell r="N3263" t="str">
            <v>games/video games</v>
          </cell>
          <cell r="O3263">
            <v>2</v>
          </cell>
          <cell r="P3263">
            <v>1</v>
          </cell>
        </row>
        <row r="3264">
          <cell r="B3264" t="str">
            <v xml:space="preserve">Project Gert on Xbox Live </v>
          </cell>
          <cell r="C3264" t="str">
            <v xml:space="preserve">Project Gert is a sequel to the Android game Project Gert, for Xbox Live.  One character embodying two personality's, and sets of abilities.  </v>
          </cell>
          <cell r="D3264">
            <v>2000</v>
          </cell>
          <cell r="E3264">
            <v>0</v>
          </cell>
          <cell r="F3264" t="str">
            <v>failed</v>
          </cell>
          <cell r="G3264" t="str">
            <v>US</v>
          </cell>
          <cell r="H3264" t="str">
            <v>USD</v>
          </cell>
          <cell r="I3264">
            <v>1280534400</v>
          </cell>
          <cell r="J3264">
            <v>1277512556</v>
          </cell>
          <cell r="K3264" t="b">
            <v>0</v>
          </cell>
          <cell r="L3264">
            <v>0</v>
          </cell>
          <cell r="M3264" t="b">
            <v>0</v>
          </cell>
          <cell r="N3264" t="str">
            <v>games/video games</v>
          </cell>
          <cell r="O3264">
            <v>0</v>
          </cell>
          <cell r="P3264">
            <v>0</v>
          </cell>
        </row>
        <row r="3265">
          <cell r="B3265" t="str">
            <v>The Unknown Door</v>
          </cell>
          <cell r="C3265" t="str">
            <v>A pixel styled open world detective game.</v>
          </cell>
          <cell r="D3265">
            <v>50000</v>
          </cell>
          <cell r="E3265">
            <v>405</v>
          </cell>
          <cell r="F3265" t="str">
            <v>failed</v>
          </cell>
          <cell r="G3265" t="str">
            <v>NO</v>
          </cell>
          <cell r="H3265" t="str">
            <v>NOK</v>
          </cell>
          <cell r="I3265">
            <v>1468392599</v>
          </cell>
          <cell r="J3265">
            <v>1465800599</v>
          </cell>
          <cell r="K3265" t="b">
            <v>0</v>
          </cell>
          <cell r="L3265">
            <v>4</v>
          </cell>
          <cell r="M3265" t="b">
            <v>0</v>
          </cell>
          <cell r="N3265" t="str">
            <v>games/video games</v>
          </cell>
          <cell r="O3265">
            <v>1</v>
          </cell>
          <cell r="P3265">
            <v>101.25</v>
          </cell>
        </row>
        <row r="3266">
          <cell r="B3266" t="str">
            <v>Handee Job for PS4 Gets on Shark Tank</v>
          </cell>
          <cell r="C3266" t="str">
            <v>Crazy Artist makes gaming more comfortable and fun for Playstation 4 users. I really want to give you a Handee Job!</v>
          </cell>
          <cell r="D3266">
            <v>45000</v>
          </cell>
          <cell r="E3266">
            <v>118</v>
          </cell>
          <cell r="F3266" t="str">
            <v>failed</v>
          </cell>
          <cell r="G3266" t="str">
            <v>US</v>
          </cell>
          <cell r="H3266" t="str">
            <v>USD</v>
          </cell>
          <cell r="I3266">
            <v>1467231614</v>
          </cell>
          <cell r="J3266">
            <v>1464639614</v>
          </cell>
          <cell r="K3266" t="b">
            <v>0</v>
          </cell>
          <cell r="L3266">
            <v>6</v>
          </cell>
          <cell r="M3266" t="b">
            <v>0</v>
          </cell>
          <cell r="N3266" t="str">
            <v>games/video games</v>
          </cell>
          <cell r="O3266">
            <v>0</v>
          </cell>
          <cell r="P3266">
            <v>19.670000000000002</v>
          </cell>
        </row>
        <row r="3267">
          <cell r="B3267" t="str">
            <v>Space Shooter RPG+</v>
          </cell>
          <cell r="C3267" t="str">
            <v>Our game is going to be a space shooter that has RPG elements with New Game+! It will be unlike any space shooter ever played.</v>
          </cell>
          <cell r="D3267">
            <v>30000</v>
          </cell>
          <cell r="E3267">
            <v>50</v>
          </cell>
          <cell r="F3267" t="str">
            <v>failed</v>
          </cell>
          <cell r="G3267" t="str">
            <v>US</v>
          </cell>
          <cell r="H3267" t="str">
            <v>USD</v>
          </cell>
          <cell r="I3267">
            <v>1394909909</v>
          </cell>
          <cell r="J3267">
            <v>1392321509</v>
          </cell>
          <cell r="K3267" t="b">
            <v>0</v>
          </cell>
          <cell r="L3267">
            <v>4</v>
          </cell>
          <cell r="M3267" t="b">
            <v>0</v>
          </cell>
          <cell r="N3267" t="str">
            <v>games/video games</v>
          </cell>
          <cell r="O3267">
            <v>0</v>
          </cell>
          <cell r="P3267">
            <v>12.5</v>
          </cell>
        </row>
        <row r="3268">
          <cell r="B3268" t="str">
            <v>It's The GOD Complex</v>
          </cell>
          <cell r="C3268" t="str">
            <v>Crowdfunding the Gamers Way. An online game with real world consequences.Do you dare to play? Can you turn the world around?</v>
          </cell>
          <cell r="D3268">
            <v>372625</v>
          </cell>
          <cell r="E3268">
            <v>34</v>
          </cell>
          <cell r="F3268" t="str">
            <v>failed</v>
          </cell>
          <cell r="G3268" t="str">
            <v>US</v>
          </cell>
          <cell r="H3268" t="str">
            <v>USD</v>
          </cell>
          <cell r="I3268">
            <v>1420876740</v>
          </cell>
          <cell r="J3268">
            <v>1417470718</v>
          </cell>
          <cell r="K3268" t="b">
            <v>0</v>
          </cell>
          <cell r="L3268">
            <v>4</v>
          </cell>
          <cell r="M3268" t="b">
            <v>0</v>
          </cell>
          <cell r="N3268" t="str">
            <v>games/video games</v>
          </cell>
          <cell r="O3268">
            <v>0</v>
          </cell>
          <cell r="P3268">
            <v>8.5</v>
          </cell>
        </row>
        <row r="3269">
          <cell r="B3269" t="str">
            <v>Demigods - Rise of the Children - Part 1 (Design)</v>
          </cell>
          <cell r="C3269" t="str">
            <v>A Real Time Strategy game based on Greek mythology in a fictional world.</v>
          </cell>
          <cell r="D3269">
            <v>250</v>
          </cell>
          <cell r="E3269">
            <v>2</v>
          </cell>
          <cell r="F3269" t="str">
            <v>failed</v>
          </cell>
          <cell r="G3269" t="str">
            <v>US</v>
          </cell>
          <cell r="H3269" t="str">
            <v>USD</v>
          </cell>
          <cell r="I3269">
            <v>1390921827</v>
          </cell>
          <cell r="J3269">
            <v>1389193827</v>
          </cell>
          <cell r="K3269" t="b">
            <v>0</v>
          </cell>
          <cell r="L3269">
            <v>2</v>
          </cell>
          <cell r="M3269" t="b">
            <v>0</v>
          </cell>
          <cell r="N3269" t="str">
            <v>games/video games</v>
          </cell>
          <cell r="O3269">
            <v>1</v>
          </cell>
          <cell r="P3269">
            <v>1</v>
          </cell>
        </row>
        <row r="3270">
          <cell r="B3270" t="str">
            <v>VoxelMaze</v>
          </cell>
          <cell r="C3270" t="str">
            <v>A Level Editor, Turned up to eleven. Infinite creativity in one package, solo or with up to 16 of your friends.</v>
          </cell>
          <cell r="D3270">
            <v>5000</v>
          </cell>
          <cell r="E3270">
            <v>115</v>
          </cell>
          <cell r="F3270" t="str">
            <v>failed</v>
          </cell>
          <cell r="G3270" t="str">
            <v>GB</v>
          </cell>
          <cell r="H3270" t="str">
            <v>GBP</v>
          </cell>
          <cell r="I3270">
            <v>1459443385</v>
          </cell>
          <cell r="J3270">
            <v>1456854985</v>
          </cell>
          <cell r="K3270" t="b">
            <v>0</v>
          </cell>
          <cell r="L3270">
            <v>5</v>
          </cell>
          <cell r="M3270" t="b">
            <v>0</v>
          </cell>
          <cell r="N3270" t="str">
            <v>games/video games</v>
          </cell>
          <cell r="O3270">
            <v>2</v>
          </cell>
          <cell r="P3270">
            <v>23</v>
          </cell>
        </row>
        <row r="3271">
          <cell r="B3271" t="str">
            <v>Beyond Black Space</v>
          </cell>
          <cell r="C3271" t="str">
            <v>Captain and manage your ship along with your crew in this deep space adventure! (PC/Linux/Mac)</v>
          </cell>
          <cell r="D3271">
            <v>56000</v>
          </cell>
          <cell r="E3271">
            <v>1493</v>
          </cell>
          <cell r="F3271" t="str">
            <v>failed</v>
          </cell>
          <cell r="G3271" t="str">
            <v>US</v>
          </cell>
          <cell r="H3271" t="str">
            <v>USD</v>
          </cell>
          <cell r="I3271">
            <v>1379363406</v>
          </cell>
          <cell r="J3271">
            <v>1375475406</v>
          </cell>
          <cell r="K3271" t="b">
            <v>0</v>
          </cell>
          <cell r="L3271">
            <v>83</v>
          </cell>
          <cell r="M3271" t="b">
            <v>0</v>
          </cell>
          <cell r="N3271" t="str">
            <v>games/video games</v>
          </cell>
          <cell r="O3271">
            <v>3</v>
          </cell>
          <cell r="P3271">
            <v>17.989999999999998</v>
          </cell>
        </row>
        <row r="3272">
          <cell r="B3272" t="str">
            <v>Nin</v>
          </cell>
          <cell r="C3272" t="str">
            <v>Gamers and 90's fans unite in this small tale of epic proportions!</v>
          </cell>
          <cell r="D3272">
            <v>75000</v>
          </cell>
          <cell r="E3272">
            <v>21144</v>
          </cell>
          <cell r="F3272" t="str">
            <v>failed</v>
          </cell>
          <cell r="G3272" t="str">
            <v>US</v>
          </cell>
          <cell r="H3272" t="str">
            <v>USD</v>
          </cell>
          <cell r="I3272">
            <v>1482479940</v>
          </cell>
          <cell r="J3272">
            <v>1479684783</v>
          </cell>
          <cell r="K3272" t="b">
            <v>0</v>
          </cell>
          <cell r="L3272">
            <v>57</v>
          </cell>
          <cell r="M3272" t="b">
            <v>0</v>
          </cell>
          <cell r="N3272" t="str">
            <v>games/video games</v>
          </cell>
          <cell r="O3272">
            <v>28</v>
          </cell>
          <cell r="P3272">
            <v>370.95</v>
          </cell>
        </row>
        <row r="3273">
          <cell r="B3273" t="str">
            <v>PerfectGolf</v>
          </cell>
          <cell r="C3273" t="str">
            <v>A next generation golf game with a course designer and a massively multiplayer online tour. Join the fun and help us create it</v>
          </cell>
          <cell r="D3273">
            <v>300000</v>
          </cell>
          <cell r="E3273">
            <v>19770.11</v>
          </cell>
          <cell r="F3273" t="str">
            <v>failed</v>
          </cell>
          <cell r="G3273" t="str">
            <v>US</v>
          </cell>
          <cell r="H3273" t="str">
            <v>USD</v>
          </cell>
          <cell r="I3273">
            <v>1360009774</v>
          </cell>
          <cell r="J3273">
            <v>1356121774</v>
          </cell>
          <cell r="K3273" t="b">
            <v>0</v>
          </cell>
          <cell r="L3273">
            <v>311</v>
          </cell>
          <cell r="M3273" t="b">
            <v>0</v>
          </cell>
          <cell r="N3273" t="str">
            <v>games/video games</v>
          </cell>
          <cell r="O3273">
            <v>7</v>
          </cell>
          <cell r="P3273">
            <v>63.57</v>
          </cell>
        </row>
        <row r="3274">
          <cell r="B3274" t="str">
            <v>DeadRealm RPG Series for Android and iOS</v>
          </cell>
          <cell r="C3274" t="str">
            <v>The world is dead, humans are nearly extinct.
Vampires and Werewolves hunt the survivors. Zombies hunt us all.
How will you survive?</v>
          </cell>
          <cell r="D3274">
            <v>3600</v>
          </cell>
          <cell r="E3274">
            <v>26</v>
          </cell>
          <cell r="F3274" t="str">
            <v>failed</v>
          </cell>
          <cell r="G3274" t="str">
            <v>US</v>
          </cell>
          <cell r="H3274" t="str">
            <v>USD</v>
          </cell>
          <cell r="I3274">
            <v>1310837574</v>
          </cell>
          <cell r="J3274">
            <v>1308245574</v>
          </cell>
          <cell r="K3274" t="b">
            <v>0</v>
          </cell>
          <cell r="L3274">
            <v>2</v>
          </cell>
          <cell r="M3274" t="b">
            <v>0</v>
          </cell>
          <cell r="N3274" t="str">
            <v>games/video games</v>
          </cell>
          <cell r="O3274">
            <v>1</v>
          </cell>
          <cell r="P3274">
            <v>13</v>
          </cell>
        </row>
        <row r="3275">
          <cell r="B3275" t="str">
            <v>Army vs Aliens - Currently in Alpha</v>
          </cell>
          <cell r="C3275" t="str">
            <v>An awesome side-scroller tower defense game.  Think "Plants vs Zombies" but from a side-on perspective.</v>
          </cell>
          <cell r="D3275">
            <v>10000</v>
          </cell>
          <cell r="E3275">
            <v>85</v>
          </cell>
          <cell r="F3275" t="str">
            <v>failed</v>
          </cell>
          <cell r="G3275" t="str">
            <v>US</v>
          </cell>
          <cell r="H3275" t="str">
            <v>USD</v>
          </cell>
          <cell r="I3275">
            <v>1337447105</v>
          </cell>
          <cell r="J3275">
            <v>1334855105</v>
          </cell>
          <cell r="K3275" t="b">
            <v>0</v>
          </cell>
          <cell r="L3275">
            <v>16</v>
          </cell>
          <cell r="M3275" t="b">
            <v>0</v>
          </cell>
          <cell r="N3275" t="str">
            <v>games/video games</v>
          </cell>
          <cell r="O3275">
            <v>1</v>
          </cell>
          <cell r="P3275">
            <v>5.31</v>
          </cell>
        </row>
        <row r="3276">
          <cell r="B3276" t="str">
            <v>Broken Contract Rulebook Relaunch</v>
          </cell>
          <cell r="C3276" t="str">
            <v>Broken Contract is a sci-fi, action/adventure, miniature based game of sci-fi worker insurrection in a dystopian future for 2+ players.</v>
          </cell>
          <cell r="D3276">
            <v>2000</v>
          </cell>
          <cell r="E3276">
            <v>3062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1487635653</v>
          </cell>
          <cell r="J3276">
            <v>1486426053</v>
          </cell>
          <cell r="K3276" t="b">
            <v>0</v>
          </cell>
          <cell r="L3276">
            <v>53</v>
          </cell>
          <cell r="M3276" t="b">
            <v>1</v>
          </cell>
          <cell r="N3276" t="str">
            <v>games/tabletop games</v>
          </cell>
          <cell r="O3276">
            <v>153</v>
          </cell>
          <cell r="P3276">
            <v>57.77</v>
          </cell>
        </row>
        <row r="3277">
          <cell r="B3277" t="str">
            <v>Broken World - A Post-Apocalypse Tabletop RPG</v>
          </cell>
          <cell r="C3277" t="str">
            <v>An incredibly comprehensive tabletop rpg book for the post apocalypse, inspired by Dungeon World.</v>
          </cell>
          <cell r="D3277">
            <v>3000</v>
          </cell>
          <cell r="E3277">
            <v>15725</v>
          </cell>
          <cell r="F3277" t="str">
            <v>successful</v>
          </cell>
          <cell r="G3277" t="str">
            <v>CA</v>
          </cell>
          <cell r="H3277" t="str">
            <v>CAD</v>
          </cell>
          <cell r="I3277">
            <v>1412285825</v>
          </cell>
          <cell r="J3277">
            <v>1409261825</v>
          </cell>
          <cell r="K3277" t="b">
            <v>0</v>
          </cell>
          <cell r="L3277">
            <v>356</v>
          </cell>
          <cell r="M3277" t="b">
            <v>1</v>
          </cell>
          <cell r="N3277" t="str">
            <v>games/tabletop games</v>
          </cell>
          <cell r="O3277">
            <v>524</v>
          </cell>
          <cell r="P3277">
            <v>44.17</v>
          </cell>
        </row>
        <row r="3278">
          <cell r="B3278" t="str">
            <v>D12 Trap Dice + Trapped The Dice Game</v>
          </cell>
          <cell r="C3278" t="str">
            <v>Don't just kill them, let the dice decide what kills'em. As a Bonus Get the game TRAPPED free, a Fast paced Dice game for 2-8 Players.</v>
          </cell>
          <cell r="D3278">
            <v>1800</v>
          </cell>
          <cell r="E3278">
            <v>8807</v>
          </cell>
          <cell r="F3278" t="str">
            <v>successful</v>
          </cell>
          <cell r="G3278" t="str">
            <v>US</v>
          </cell>
          <cell r="H3278" t="str">
            <v>USD</v>
          </cell>
          <cell r="I3278">
            <v>1486616400</v>
          </cell>
          <cell r="J3278">
            <v>1484037977</v>
          </cell>
          <cell r="K3278" t="b">
            <v>0</v>
          </cell>
          <cell r="L3278">
            <v>279</v>
          </cell>
          <cell r="M3278" t="b">
            <v>1</v>
          </cell>
          <cell r="N3278" t="str">
            <v>games/tabletop games</v>
          </cell>
          <cell r="O3278">
            <v>489</v>
          </cell>
          <cell r="P3278">
            <v>31.57</v>
          </cell>
        </row>
        <row r="3279">
          <cell r="B3279" t="str">
            <v>Liguria</v>
          </cell>
          <cell r="C3279" t="str">
            <v>Trading beautiful colors on behalf of the bishop! Become the best merchant of the Fresco World in this innovative game by Queen Games.</v>
          </cell>
          <cell r="D3279">
            <v>10000</v>
          </cell>
          <cell r="E3279">
            <v>28474</v>
          </cell>
          <cell r="F3279" t="str">
            <v>successful</v>
          </cell>
          <cell r="G3279" t="str">
            <v>US</v>
          </cell>
          <cell r="H3279" t="str">
            <v>USD</v>
          </cell>
          <cell r="I3279">
            <v>1453737600</v>
          </cell>
          <cell r="J3279">
            <v>1452530041</v>
          </cell>
          <cell r="K3279" t="b">
            <v>1</v>
          </cell>
          <cell r="L3279">
            <v>266</v>
          </cell>
          <cell r="M3279" t="b">
            <v>1</v>
          </cell>
          <cell r="N3279" t="str">
            <v>games/tabletop games</v>
          </cell>
          <cell r="O3279">
            <v>285</v>
          </cell>
          <cell r="P3279">
            <v>107.05</v>
          </cell>
        </row>
        <row r="3280">
          <cell r="B3280" t="str">
            <v>Empire of the Dead: REQUIEM</v>
          </cell>
          <cell r="C3280" t="str">
            <v>Empire of the Dead-Requiem is a miniatures expansion to our 28mm tabletop game set in a Dark and Gothic, Steampunk Victorian Empire.</v>
          </cell>
          <cell r="D3280">
            <v>5000</v>
          </cell>
          <cell r="E3280">
            <v>92848.5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1364286239</v>
          </cell>
          <cell r="J3280">
            <v>1360830239</v>
          </cell>
          <cell r="K3280" t="b">
            <v>0</v>
          </cell>
          <cell r="L3280">
            <v>623</v>
          </cell>
          <cell r="M3280" t="b">
            <v>1</v>
          </cell>
          <cell r="N3280" t="str">
            <v>games/tabletop games</v>
          </cell>
          <cell r="O3280">
            <v>1857</v>
          </cell>
          <cell r="P3280">
            <v>149.03</v>
          </cell>
        </row>
        <row r="3281">
          <cell r="B3281" t="str">
            <v>Latitude 90Â° : The Origin</v>
          </cell>
          <cell r="C3281" t="str">
            <v>The real-time digital social deduction game where there's no moderator, no sleeping, and no dying.</v>
          </cell>
          <cell r="D3281">
            <v>20000</v>
          </cell>
          <cell r="E3281">
            <v>21935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1473213600</v>
          </cell>
          <cell r="J3281">
            <v>1470062743</v>
          </cell>
          <cell r="K3281" t="b">
            <v>0</v>
          </cell>
          <cell r="L3281">
            <v>392</v>
          </cell>
          <cell r="M3281" t="b">
            <v>1</v>
          </cell>
          <cell r="N3281" t="str">
            <v>games/tabletop games</v>
          </cell>
          <cell r="O3281">
            <v>110</v>
          </cell>
          <cell r="P3281">
            <v>55.96</v>
          </cell>
        </row>
        <row r="3282">
          <cell r="B3282" t="str">
            <v>Tesla vs. Edison</v>
          </cell>
          <cell r="C3282" t="str">
            <v>The War of Currents! 2-5 electricity innovators build routes, grow tech trees, and play the stock market in 20 minutes per player.</v>
          </cell>
          <cell r="D3282">
            <v>20000</v>
          </cell>
          <cell r="E3282">
            <v>202928.5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1428033540</v>
          </cell>
          <cell r="J3282">
            <v>1425531666</v>
          </cell>
          <cell r="K3282" t="b">
            <v>1</v>
          </cell>
          <cell r="L3282">
            <v>3562</v>
          </cell>
          <cell r="M3282" t="b">
            <v>1</v>
          </cell>
          <cell r="N3282" t="str">
            <v>games/tabletop games</v>
          </cell>
          <cell r="O3282">
            <v>1015</v>
          </cell>
          <cell r="P3282">
            <v>56.97</v>
          </cell>
        </row>
        <row r="3283">
          <cell r="B3283" t="str">
            <v>PHOENIX DICE: A New Approach to an Outdated Gaming Tool</v>
          </cell>
          <cell r="C3283" t="str">
            <v>Beautifully unique, precision cut, metal gaming dice derived from a passion in tabletop gaming and engineering design.</v>
          </cell>
          <cell r="D3283">
            <v>5494</v>
          </cell>
          <cell r="E3283">
            <v>22645</v>
          </cell>
          <cell r="F3283" t="str">
            <v>successful</v>
          </cell>
          <cell r="G3283" t="str">
            <v>AU</v>
          </cell>
          <cell r="H3283" t="str">
            <v>AUD</v>
          </cell>
          <cell r="I3283">
            <v>1477414800</v>
          </cell>
          <cell r="J3283">
            <v>1474380241</v>
          </cell>
          <cell r="K3283" t="b">
            <v>0</v>
          </cell>
          <cell r="L3283">
            <v>514</v>
          </cell>
          <cell r="M3283" t="b">
            <v>1</v>
          </cell>
          <cell r="N3283" t="str">
            <v>games/tabletop games</v>
          </cell>
          <cell r="O3283">
            <v>412</v>
          </cell>
          <cell r="P3283">
            <v>44.06</v>
          </cell>
        </row>
        <row r="3284">
          <cell r="B3284" t="str">
            <v>Odyssey: ARGONAUTS</v>
          </cell>
          <cell r="C3284" t="str">
            <v>Help me fund the Argonauts! Sculpted by Dave Kidd, based on concept art from Roberto Cirillo, created by Fet Milner and myself!</v>
          </cell>
          <cell r="D3284">
            <v>1200</v>
          </cell>
          <cell r="E3284">
            <v>6039</v>
          </cell>
          <cell r="F3284" t="str">
            <v>successful</v>
          </cell>
          <cell r="G3284" t="str">
            <v>GB</v>
          </cell>
          <cell r="H3284" t="str">
            <v>GBP</v>
          </cell>
          <cell r="I3284">
            <v>1461276000</v>
          </cell>
          <cell r="J3284">
            <v>1460055300</v>
          </cell>
          <cell r="K3284" t="b">
            <v>0</v>
          </cell>
          <cell r="L3284">
            <v>88</v>
          </cell>
          <cell r="M3284" t="b">
            <v>1</v>
          </cell>
          <cell r="N3284" t="str">
            <v>games/tabletop games</v>
          </cell>
          <cell r="O3284">
            <v>503</v>
          </cell>
          <cell r="P3284">
            <v>68.63</v>
          </cell>
        </row>
        <row r="3285">
          <cell r="B3285" t="str">
            <v>Overlords of Infamy - A Board Game of Silly Super-Villainy!</v>
          </cell>
          <cell r="C3285" t="str">
            <v>You are an evil Overlord.  Your mission?  To make everyone as miserable as possible.  Can you achieve world domination?</v>
          </cell>
          <cell r="D3285">
            <v>19000</v>
          </cell>
          <cell r="E3285">
            <v>35076</v>
          </cell>
          <cell r="F3285" t="str">
            <v>successful</v>
          </cell>
          <cell r="G3285" t="str">
            <v>US</v>
          </cell>
          <cell r="H3285" t="str">
            <v>USD</v>
          </cell>
          <cell r="I3285">
            <v>1458716340</v>
          </cell>
          <cell r="J3285">
            <v>1455721204</v>
          </cell>
          <cell r="K3285" t="b">
            <v>0</v>
          </cell>
          <cell r="L3285">
            <v>537</v>
          </cell>
          <cell r="M3285" t="b">
            <v>1</v>
          </cell>
          <cell r="N3285" t="str">
            <v>games/tabletop games</v>
          </cell>
          <cell r="O3285">
            <v>185</v>
          </cell>
          <cell r="P3285">
            <v>65.319999999999993</v>
          </cell>
        </row>
        <row r="3286">
          <cell r="B3286" t="str">
            <v>SpecForce Rangers: Outlanders Phase 4</v>
          </cell>
          <cell r="C3286" t="str">
            <v>This campaign features the Government Special Forces on Outland. 28mm scale white metal miniatures for Sci-Fi games in any setting.</v>
          </cell>
          <cell r="D3286">
            <v>750</v>
          </cell>
          <cell r="E3286">
            <v>898</v>
          </cell>
          <cell r="F3286" t="str">
            <v>successful</v>
          </cell>
          <cell r="G3286" t="str">
            <v>GB</v>
          </cell>
          <cell r="H3286" t="str">
            <v>GBP</v>
          </cell>
          <cell r="I3286">
            <v>1487102427</v>
          </cell>
          <cell r="J3286">
            <v>1486065627</v>
          </cell>
          <cell r="K3286" t="b">
            <v>0</v>
          </cell>
          <cell r="L3286">
            <v>25</v>
          </cell>
          <cell r="M3286" t="b">
            <v>1</v>
          </cell>
          <cell r="N3286" t="str">
            <v>games/tabletop games</v>
          </cell>
          <cell r="O3286">
            <v>120</v>
          </cell>
          <cell r="P3286">
            <v>35.92</v>
          </cell>
        </row>
        <row r="3287">
          <cell r="B3287" t="str">
            <v>Legends Untold: As deep as an RPG, as fast as a card game!</v>
          </cell>
          <cell r="C3287" t="str">
            <v>Legends Untold; A cooperative adventure game for 1-4 players.  5 minutes setup, 1 hour play time. Supported by an immersive campaign.</v>
          </cell>
          <cell r="D3287">
            <v>12000</v>
          </cell>
          <cell r="E3287">
            <v>129748.82</v>
          </cell>
          <cell r="F3287" t="str">
            <v>successful</v>
          </cell>
          <cell r="G3287" t="str">
            <v>GB</v>
          </cell>
          <cell r="H3287" t="str">
            <v>GBP</v>
          </cell>
          <cell r="I3287">
            <v>1481842800</v>
          </cell>
          <cell r="J3287">
            <v>1479414344</v>
          </cell>
          <cell r="K3287" t="b">
            <v>0</v>
          </cell>
          <cell r="L3287">
            <v>3238</v>
          </cell>
          <cell r="M3287" t="b">
            <v>1</v>
          </cell>
          <cell r="N3287" t="str">
            <v>games/tabletop games</v>
          </cell>
          <cell r="O3287">
            <v>1081</v>
          </cell>
          <cell r="P3287">
            <v>40.07</v>
          </cell>
        </row>
        <row r="3288">
          <cell r="B3288" t="str">
            <v>Astonishing Swordsmen &amp; Sorcerers of Hyperborea 2E</v>
          </cell>
          <cell r="C3288" t="str">
            <v>The premier sword-and-sorcery RPG now in 2E hardback format! Inspired by Robert E. Howard, H.P. Lovecraft, and Clark Ashton Smith!</v>
          </cell>
          <cell r="D3288">
            <v>15000</v>
          </cell>
          <cell r="E3288">
            <v>67856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1479704340</v>
          </cell>
          <cell r="J3288">
            <v>1477043072</v>
          </cell>
          <cell r="K3288" t="b">
            <v>0</v>
          </cell>
          <cell r="L3288">
            <v>897</v>
          </cell>
          <cell r="M3288" t="b">
            <v>1</v>
          </cell>
          <cell r="N3288" t="str">
            <v>games/tabletop games</v>
          </cell>
          <cell r="O3288">
            <v>452</v>
          </cell>
          <cell r="P3288">
            <v>75.650000000000006</v>
          </cell>
        </row>
        <row r="3289">
          <cell r="B3289" t="str">
            <v>Monster Lab</v>
          </cell>
          <cell r="C3289" t="str">
            <v>LAST CHANCE! A fast paced card game for people who like to play god, build hybrid cat monsters and add flamethrowers to space dragons.</v>
          </cell>
          <cell r="D3289">
            <v>10000</v>
          </cell>
          <cell r="E3289">
            <v>53737</v>
          </cell>
          <cell r="F3289" t="str">
            <v>successful</v>
          </cell>
          <cell r="G3289" t="str">
            <v>US</v>
          </cell>
          <cell r="H3289" t="str">
            <v>USD</v>
          </cell>
          <cell r="I3289">
            <v>1459012290</v>
          </cell>
          <cell r="J3289">
            <v>1456423890</v>
          </cell>
          <cell r="K3289" t="b">
            <v>0</v>
          </cell>
          <cell r="L3289">
            <v>878</v>
          </cell>
          <cell r="M3289" t="b">
            <v>1</v>
          </cell>
          <cell r="N3289" t="str">
            <v>games/tabletop games</v>
          </cell>
          <cell r="O3289">
            <v>537</v>
          </cell>
          <cell r="P3289">
            <v>61.2</v>
          </cell>
        </row>
        <row r="3290">
          <cell r="B3290" t="str">
            <v>Purgatoria: City of Angels</v>
          </cell>
          <cell r="C3290" t="str">
            <v>A gritty, noir tabletop RPG with a fast-paced combo-based battle system.</v>
          </cell>
          <cell r="D3290">
            <v>4600</v>
          </cell>
          <cell r="E3290">
            <v>5535</v>
          </cell>
          <cell r="F3290" t="str">
            <v>successful</v>
          </cell>
          <cell r="G3290" t="str">
            <v>US</v>
          </cell>
          <cell r="H3290" t="str">
            <v>USD</v>
          </cell>
          <cell r="I3290">
            <v>1439317900</v>
          </cell>
          <cell r="J3290">
            <v>1436725900</v>
          </cell>
          <cell r="K3290" t="b">
            <v>0</v>
          </cell>
          <cell r="L3290">
            <v>115</v>
          </cell>
          <cell r="M3290" t="b">
            <v>1</v>
          </cell>
          <cell r="N3290" t="str">
            <v>games/tabletop games</v>
          </cell>
          <cell r="O3290">
            <v>120</v>
          </cell>
          <cell r="P3290">
            <v>48.13</v>
          </cell>
        </row>
        <row r="3291">
          <cell r="B3291" t="str">
            <v>LACORSA Grand Prix Game (relaunch)</v>
          </cell>
          <cell r="C3291" t="str">
            <v>Race your friends in style with this classic Grand Prix game.</v>
          </cell>
          <cell r="D3291">
            <v>14000</v>
          </cell>
          <cell r="E3291">
            <v>15937</v>
          </cell>
          <cell r="F3291" t="str">
            <v>successful</v>
          </cell>
          <cell r="G3291" t="str">
            <v>US</v>
          </cell>
          <cell r="H3291" t="str">
            <v>USD</v>
          </cell>
          <cell r="I3291">
            <v>1480662000</v>
          </cell>
          <cell r="J3291">
            <v>1478000502</v>
          </cell>
          <cell r="K3291" t="b">
            <v>0</v>
          </cell>
          <cell r="L3291">
            <v>234</v>
          </cell>
          <cell r="M3291" t="b">
            <v>1</v>
          </cell>
          <cell r="N3291" t="str">
            <v>games/tabletop games</v>
          </cell>
          <cell r="O3291">
            <v>114</v>
          </cell>
          <cell r="P3291">
            <v>68.11</v>
          </cell>
        </row>
        <row r="3292">
          <cell r="B3292" t="str">
            <v>Trickerion - Legends of Illusion</v>
          </cell>
          <cell r="C3292" t="str">
            <v>A strategy game of magic and deception, where aspiring  Illusionists clash in a grand contest for fame and fortune.</v>
          </cell>
          <cell r="D3292">
            <v>30000</v>
          </cell>
          <cell r="E3292">
            <v>285309.33</v>
          </cell>
          <cell r="F3292" t="str">
            <v>successful</v>
          </cell>
          <cell r="G3292" t="str">
            <v>US</v>
          </cell>
          <cell r="H3292" t="str">
            <v>USD</v>
          </cell>
          <cell r="I3292">
            <v>1425132059</v>
          </cell>
          <cell r="J3292">
            <v>1422540059</v>
          </cell>
          <cell r="K3292" t="b">
            <v>0</v>
          </cell>
          <cell r="L3292">
            <v>4330</v>
          </cell>
          <cell r="M3292" t="b">
            <v>1</v>
          </cell>
          <cell r="N3292" t="str">
            <v>games/tabletop games</v>
          </cell>
          <cell r="O3292">
            <v>951</v>
          </cell>
          <cell r="P3292">
            <v>65.89</v>
          </cell>
        </row>
        <row r="3293">
          <cell r="B3293" t="str">
            <v>Rivals: Masters of the Deep</v>
          </cell>
          <cell r="C3293" t="str">
            <v>A tactical Miniatures board game for 2-4 players set in a mysterious underwater realm where 4 factions battle for supremacy.</v>
          </cell>
          <cell r="D3293">
            <v>40000</v>
          </cell>
          <cell r="E3293">
            <v>53157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1447507200</v>
          </cell>
          <cell r="J3293">
            <v>1444911600</v>
          </cell>
          <cell r="K3293" t="b">
            <v>0</v>
          </cell>
          <cell r="L3293">
            <v>651</v>
          </cell>
          <cell r="M3293" t="b">
            <v>1</v>
          </cell>
          <cell r="N3293" t="str">
            <v>games/tabletop games</v>
          </cell>
          <cell r="O3293">
            <v>133</v>
          </cell>
          <cell r="P3293">
            <v>81.650000000000006</v>
          </cell>
        </row>
        <row r="3294">
          <cell r="B3294" t="str">
            <v>Decadolo. Flip it!</v>
          </cell>
          <cell r="C3294" t="str">
            <v>A new strategic board game designed to flip out your opponent.</v>
          </cell>
          <cell r="D3294">
            <v>9000</v>
          </cell>
          <cell r="E3294">
            <v>13228</v>
          </cell>
          <cell r="F3294" t="str">
            <v>successful</v>
          </cell>
          <cell r="G3294" t="str">
            <v>IE</v>
          </cell>
          <cell r="H3294" t="str">
            <v>EUR</v>
          </cell>
          <cell r="I3294">
            <v>1444903198</v>
          </cell>
          <cell r="J3294">
            <v>1442311198</v>
          </cell>
          <cell r="K3294" t="b">
            <v>1</v>
          </cell>
          <cell r="L3294">
            <v>251</v>
          </cell>
          <cell r="M3294" t="b">
            <v>1</v>
          </cell>
          <cell r="N3294" t="str">
            <v>games/tabletop games</v>
          </cell>
          <cell r="O3294">
            <v>147</v>
          </cell>
          <cell r="P3294">
            <v>52.7</v>
          </cell>
        </row>
        <row r="3295">
          <cell r="B3295" t="str">
            <v>Concept Cards for Fantasy RPGs -Monsters, Treasures and more</v>
          </cell>
          <cell r="C3295" t="str">
            <v>Adding 4 new sets of inspiration tools, detailing creatures and items, to the current 7 that detail locations, npcs, and plots for RPGs</v>
          </cell>
          <cell r="D3295">
            <v>2000</v>
          </cell>
          <cell r="E3295">
            <v>10843</v>
          </cell>
          <cell r="F3295" t="str">
            <v>successful</v>
          </cell>
          <cell r="G3295" t="str">
            <v>GB</v>
          </cell>
          <cell r="H3295" t="str">
            <v>GBP</v>
          </cell>
          <cell r="I3295">
            <v>1436151600</v>
          </cell>
          <cell r="J3295">
            <v>1433775668</v>
          </cell>
          <cell r="K3295" t="b">
            <v>0</v>
          </cell>
          <cell r="L3295">
            <v>263</v>
          </cell>
          <cell r="M3295" t="b">
            <v>1</v>
          </cell>
          <cell r="N3295" t="str">
            <v>games/tabletop games</v>
          </cell>
          <cell r="O3295">
            <v>542</v>
          </cell>
          <cell r="P3295">
            <v>41.23</v>
          </cell>
        </row>
        <row r="3296">
          <cell r="B3296" t="str">
            <v>Dice Bazaar - Dice rolling, card trading, family fun</v>
          </cell>
          <cell r="C3296" t="str">
            <v>Welcome to the Dice Bazaar! Roll dice to buy &amp; trade products at the bazaar, block opponents, tame cobras, and score points!</v>
          </cell>
          <cell r="D3296">
            <v>7500</v>
          </cell>
          <cell r="E3296">
            <v>8109</v>
          </cell>
          <cell r="F3296" t="str">
            <v>successful</v>
          </cell>
          <cell r="G3296" t="str">
            <v>US</v>
          </cell>
          <cell r="H3296" t="str">
            <v>USD</v>
          </cell>
          <cell r="I3296">
            <v>1461369600</v>
          </cell>
          <cell r="J3296">
            <v>1458748809</v>
          </cell>
          <cell r="K3296" t="b">
            <v>0</v>
          </cell>
          <cell r="L3296">
            <v>218</v>
          </cell>
          <cell r="M3296" t="b">
            <v>1</v>
          </cell>
          <cell r="N3296" t="str">
            <v>games/tabletop games</v>
          </cell>
          <cell r="O3296">
            <v>108</v>
          </cell>
          <cell r="P3296">
            <v>37.200000000000003</v>
          </cell>
        </row>
        <row r="3297">
          <cell r="B3297" t="str">
            <v>Passing Shot: Dice Tennis Game</v>
          </cell>
          <cell r="C3297" t="str">
            <v>Passing Shot is a tennis dice game for two players. Strategic use of the dice rolls allow you to score points to win game, set &amp; match.</v>
          </cell>
          <cell r="D3297">
            <v>500</v>
          </cell>
          <cell r="E3297">
            <v>813</v>
          </cell>
          <cell r="F3297" t="str">
            <v>successful</v>
          </cell>
          <cell r="G3297" t="str">
            <v>US</v>
          </cell>
          <cell r="H3297" t="str">
            <v>USD</v>
          </cell>
          <cell r="I3297">
            <v>1327776847</v>
          </cell>
          <cell r="J3297">
            <v>1325184847</v>
          </cell>
          <cell r="K3297" t="b">
            <v>0</v>
          </cell>
          <cell r="L3297">
            <v>30</v>
          </cell>
          <cell r="M3297" t="b">
            <v>1</v>
          </cell>
          <cell r="N3297" t="str">
            <v>games/tabletop games</v>
          </cell>
          <cell r="O3297">
            <v>163</v>
          </cell>
          <cell r="P3297">
            <v>27.1</v>
          </cell>
        </row>
        <row r="3298">
          <cell r="B3298" t="str">
            <v>M4 Collapsible Cardboard Scenery</v>
          </cell>
          <cell r="C3298" t="str">
            <v>Cardboard scenery for Sci-Fi 28-32mm miniature games. Easy to assemble, disassemble and transport. Supplied unpainted. By MCSTUDIO.</v>
          </cell>
          <cell r="D3298">
            <v>19500</v>
          </cell>
          <cell r="E3298">
            <v>20631</v>
          </cell>
          <cell r="F3298" t="str">
            <v>successful</v>
          </cell>
          <cell r="G3298" t="str">
            <v>CA</v>
          </cell>
          <cell r="H3298" t="str">
            <v>CAD</v>
          </cell>
          <cell r="I3298">
            <v>1435418568</v>
          </cell>
          <cell r="J3298">
            <v>1432826568</v>
          </cell>
          <cell r="K3298" t="b">
            <v>0</v>
          </cell>
          <cell r="L3298">
            <v>100</v>
          </cell>
          <cell r="M3298" t="b">
            <v>1</v>
          </cell>
          <cell r="N3298" t="str">
            <v>games/tabletop games</v>
          </cell>
          <cell r="O3298">
            <v>106</v>
          </cell>
          <cell r="P3298">
            <v>206.31</v>
          </cell>
        </row>
        <row r="3299">
          <cell r="B3299" t="str">
            <v>The Dread House (Pathfinder/5th Edition/Call of Cthulhu)</v>
          </cell>
          <cell r="C3299" t="str">
            <v>The most haunted house in the world, presented with multiple storylines, in multiple time periods, and for multiple RPG systems.</v>
          </cell>
          <cell r="D3299">
            <v>10000</v>
          </cell>
          <cell r="E3299">
            <v>24315</v>
          </cell>
          <cell r="F3299" t="str">
            <v>successful</v>
          </cell>
          <cell r="G3299" t="str">
            <v>US</v>
          </cell>
          <cell r="H3299" t="str">
            <v>USD</v>
          </cell>
          <cell r="I3299">
            <v>1477767600</v>
          </cell>
          <cell r="J3299">
            <v>1475337675</v>
          </cell>
          <cell r="K3299" t="b">
            <v>0</v>
          </cell>
          <cell r="L3299">
            <v>296</v>
          </cell>
          <cell r="M3299" t="b">
            <v>1</v>
          </cell>
          <cell r="N3299" t="str">
            <v>games/tabletop games</v>
          </cell>
          <cell r="O3299">
            <v>243</v>
          </cell>
          <cell r="P3299">
            <v>82.15</v>
          </cell>
        </row>
        <row r="3300">
          <cell r="B3300" t="str">
            <v>Battle Systemsâ„¢ Fantasy Dungeon Terrain</v>
          </cell>
          <cell r="C3300" t="str">
            <v>Fantasy Dungeon terrain for 28mm tabletop games. This is pre-punched card that is easy to assemble with no painting required.</v>
          </cell>
          <cell r="D3300">
            <v>21000</v>
          </cell>
          <cell r="E3300">
            <v>198415.01</v>
          </cell>
          <cell r="F3300" t="str">
            <v>successful</v>
          </cell>
          <cell r="G3300" t="str">
            <v>GB</v>
          </cell>
          <cell r="H3300" t="str">
            <v>GBP</v>
          </cell>
          <cell r="I3300">
            <v>1411326015</v>
          </cell>
          <cell r="J3300">
            <v>1408734015</v>
          </cell>
          <cell r="K3300" t="b">
            <v>0</v>
          </cell>
          <cell r="L3300">
            <v>1204</v>
          </cell>
          <cell r="M3300" t="b">
            <v>1</v>
          </cell>
          <cell r="N3300" t="str">
            <v>games/tabletop games</v>
          </cell>
          <cell r="O3300">
            <v>945</v>
          </cell>
          <cell r="P3300">
            <v>164.8</v>
          </cell>
        </row>
        <row r="3301">
          <cell r="B3301" t="str">
            <v>Street Kings Boardgame</v>
          </cell>
          <cell r="C3301" t="str">
            <v>Missed the Kickstarter? Contact your local gaming store before going online. Or click on the order button. Thanks for the support!</v>
          </cell>
          <cell r="D3301">
            <v>18000</v>
          </cell>
          <cell r="E3301">
            <v>19523.310000000001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1455253140</v>
          </cell>
          <cell r="J3301">
            <v>1452625822</v>
          </cell>
          <cell r="K3301" t="b">
            <v>0</v>
          </cell>
          <cell r="L3301">
            <v>321</v>
          </cell>
          <cell r="M3301" t="b">
            <v>1</v>
          </cell>
          <cell r="N3301" t="str">
            <v>games/tabletop games</v>
          </cell>
          <cell r="O3301">
            <v>108</v>
          </cell>
          <cell r="P3301">
            <v>60.82</v>
          </cell>
        </row>
        <row r="3302">
          <cell r="B3302" t="str">
            <v>Mechabrick - A Minifig/Mecha board game and models</v>
          </cell>
          <cell r="C3302" t="str">
            <v>Mechabrick is a set of precision plastic kits to convert your Minifigs into robots then battle with them in an exciting board game.</v>
          </cell>
          <cell r="D3302">
            <v>13000</v>
          </cell>
          <cell r="E3302">
            <v>20459</v>
          </cell>
          <cell r="F3302" t="str">
            <v>successful</v>
          </cell>
          <cell r="G3302" t="str">
            <v>GB</v>
          </cell>
          <cell r="H3302" t="str">
            <v>GBP</v>
          </cell>
          <cell r="I3302">
            <v>1384374155</v>
          </cell>
          <cell r="J3302">
            <v>1381778555</v>
          </cell>
          <cell r="K3302" t="b">
            <v>0</v>
          </cell>
          <cell r="L3302">
            <v>301</v>
          </cell>
          <cell r="M3302" t="b">
            <v>1</v>
          </cell>
          <cell r="N3302" t="str">
            <v>games/tabletop games</v>
          </cell>
          <cell r="O3302">
            <v>157</v>
          </cell>
          <cell r="P3302">
            <v>67.97</v>
          </cell>
        </row>
        <row r="3303">
          <cell r="B3303" t="str">
            <v>Tournament &amp; Transport Solution for X-Wing, STAW and D&amp;D AW</v>
          </cell>
          <cell r="C3303" t="str">
            <v>Modular system for storage and transport of ships &amp; game essentials + acrylic maneuver templates and tokens for 3 popular space games.</v>
          </cell>
          <cell r="D3303">
            <v>1000</v>
          </cell>
          <cell r="E3303">
            <v>11744.9</v>
          </cell>
          <cell r="F3303" t="str">
            <v>successful</v>
          </cell>
          <cell r="G3303" t="str">
            <v>DE</v>
          </cell>
          <cell r="H3303" t="str">
            <v>EUR</v>
          </cell>
          <cell r="I3303">
            <v>1439707236</v>
          </cell>
          <cell r="J3303">
            <v>1437115236</v>
          </cell>
          <cell r="K3303" t="b">
            <v>0</v>
          </cell>
          <cell r="L3303">
            <v>144</v>
          </cell>
          <cell r="M3303" t="b">
            <v>1</v>
          </cell>
          <cell r="N3303" t="str">
            <v>games/tabletop games</v>
          </cell>
          <cell r="O3303">
            <v>1174</v>
          </cell>
          <cell r="P3303">
            <v>81.56</v>
          </cell>
        </row>
        <row r="3304">
          <cell r="B3304" t="str">
            <v>Tessen - A quick-playing card game set in feudal Japan</v>
          </cell>
          <cell r="C3304" t="str">
            <v>Tessen is an exciting 15 minute card game. Gather mystical animals and use your warriors to defend or steal animals from your opponent.</v>
          </cell>
          <cell r="D3304">
            <v>8012</v>
          </cell>
          <cell r="E3304">
            <v>13704.33</v>
          </cell>
          <cell r="F3304" t="str">
            <v>successful</v>
          </cell>
          <cell r="G3304" t="str">
            <v>US</v>
          </cell>
          <cell r="H3304" t="str">
            <v>USD</v>
          </cell>
          <cell r="I3304">
            <v>1378180800</v>
          </cell>
          <cell r="J3304">
            <v>1375113391</v>
          </cell>
          <cell r="K3304" t="b">
            <v>0</v>
          </cell>
          <cell r="L3304">
            <v>539</v>
          </cell>
          <cell r="M3304" t="b">
            <v>1</v>
          </cell>
          <cell r="N3304" t="str">
            <v>games/tabletop games</v>
          </cell>
          <cell r="O3304">
            <v>171</v>
          </cell>
          <cell r="P3304">
            <v>25.43</v>
          </cell>
        </row>
        <row r="3305">
          <cell r="B3305" t="str">
            <v>Little Dungeon: Turtle Rock</v>
          </cell>
          <cell r="C3305" t="str">
            <v>Dungeon Crawl for All! A card game of swords, monsters and LOOT! Adventurers as young as 5 and "seasoned" warriors are all welcomed.</v>
          </cell>
          <cell r="D3305">
            <v>8500</v>
          </cell>
          <cell r="E3305">
            <v>10706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1398460127</v>
          </cell>
          <cell r="J3305">
            <v>1395868127</v>
          </cell>
          <cell r="K3305" t="b">
            <v>0</v>
          </cell>
          <cell r="L3305">
            <v>498</v>
          </cell>
          <cell r="M3305" t="b">
            <v>1</v>
          </cell>
          <cell r="N3305" t="str">
            <v>games/tabletop games</v>
          </cell>
          <cell r="O3305">
            <v>126</v>
          </cell>
          <cell r="P3305">
            <v>21.5</v>
          </cell>
        </row>
        <row r="3306">
          <cell r="B3306" t="str">
            <v>Kingdom</v>
          </cell>
          <cell r="C3306" t="str">
            <v>A game about communities by Ben Robbins, creator of Microscope. Do you change the Kingdom or does the Kingdom change you?</v>
          </cell>
          <cell r="D3306">
            <v>2500</v>
          </cell>
          <cell r="E3306">
            <v>30303.24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1372136400</v>
          </cell>
          <cell r="J3306">
            <v>1369864301</v>
          </cell>
          <cell r="K3306" t="b">
            <v>0</v>
          </cell>
          <cell r="L3306">
            <v>1113</v>
          </cell>
          <cell r="M3306" t="b">
            <v>1</v>
          </cell>
          <cell r="N3306" t="str">
            <v>games/tabletop games</v>
          </cell>
          <cell r="O3306">
            <v>1212</v>
          </cell>
          <cell r="P3306">
            <v>27.23</v>
          </cell>
        </row>
        <row r="3307">
          <cell r="B3307" t="str">
            <v>Backstory Cards</v>
          </cell>
          <cell r="C3307" t="str">
            <v>Backstory Cards help you and your friends create vibrant backstories for roleplaying games, no matter the system or genre.</v>
          </cell>
          <cell r="D3307">
            <v>5000</v>
          </cell>
          <cell r="E3307">
            <v>24790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1405738800</v>
          </cell>
          <cell r="J3307">
            <v>1402945408</v>
          </cell>
          <cell r="K3307" t="b">
            <v>0</v>
          </cell>
          <cell r="L3307">
            <v>988</v>
          </cell>
          <cell r="M3307" t="b">
            <v>1</v>
          </cell>
          <cell r="N3307" t="str">
            <v>games/tabletop games</v>
          </cell>
          <cell r="O3307">
            <v>496</v>
          </cell>
          <cell r="P3307">
            <v>25.09</v>
          </cell>
        </row>
        <row r="3308">
          <cell r="B3308" t="str">
            <v>Cadaver - A Card Game For Aspiring Necromancers</v>
          </cell>
          <cell r="C3308" t="str">
            <v>Cadaver is a lighthearted game of friendly necromancy! Players compete to resurrect as many bodies as possible!</v>
          </cell>
          <cell r="D3308">
            <v>2500</v>
          </cell>
          <cell r="E3308">
            <v>8301</v>
          </cell>
          <cell r="F3308" t="str">
            <v>successful</v>
          </cell>
          <cell r="G3308" t="str">
            <v>GB</v>
          </cell>
          <cell r="H3308" t="str">
            <v>GBP</v>
          </cell>
          <cell r="I3308">
            <v>1450051200</v>
          </cell>
          <cell r="J3308">
            <v>1448269539</v>
          </cell>
          <cell r="K3308" t="b">
            <v>0</v>
          </cell>
          <cell r="L3308">
            <v>391</v>
          </cell>
          <cell r="M3308" t="b">
            <v>1</v>
          </cell>
          <cell r="N3308" t="str">
            <v>games/tabletop games</v>
          </cell>
          <cell r="O3308">
            <v>332</v>
          </cell>
          <cell r="P3308">
            <v>21.23</v>
          </cell>
        </row>
        <row r="3309">
          <cell r="B3309" t="str">
            <v>Pine Tar Baseball: 1936 Negro League + 1960 Season</v>
          </cell>
          <cell r="C3309" t="str">
            <v>Pine Tar Baseball is a fun and fast paced dice and card game for 1 to 2 players. The game features fast streamlined game play.</v>
          </cell>
          <cell r="D3309">
            <v>100</v>
          </cell>
          <cell r="E3309">
            <v>1165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1483645647</v>
          </cell>
          <cell r="J3309">
            <v>1481053647</v>
          </cell>
          <cell r="K3309" t="b">
            <v>0</v>
          </cell>
          <cell r="L3309">
            <v>28</v>
          </cell>
          <cell r="M3309" t="b">
            <v>1</v>
          </cell>
          <cell r="N3309" t="str">
            <v>games/tabletop games</v>
          </cell>
          <cell r="O3309">
            <v>1165</v>
          </cell>
          <cell r="P3309">
            <v>41.61</v>
          </cell>
        </row>
        <row r="3310">
          <cell r="B3310" t="str">
            <v>Miniature Scenery Terrain for Tabletop gaming and Wargames</v>
          </cell>
          <cell r="C3310" t="str">
            <v>An amazing set of sceneries to create unique atmospheres for your tabletop gaming.</v>
          </cell>
          <cell r="D3310">
            <v>13000</v>
          </cell>
          <cell r="E3310">
            <v>19931</v>
          </cell>
          <cell r="F3310" t="str">
            <v>successful</v>
          </cell>
          <cell r="G3310" t="str">
            <v>CA</v>
          </cell>
          <cell r="H3310" t="str">
            <v>CAD</v>
          </cell>
          <cell r="I3310">
            <v>1427585511</v>
          </cell>
          <cell r="J3310">
            <v>1424997111</v>
          </cell>
          <cell r="K3310" t="b">
            <v>0</v>
          </cell>
          <cell r="L3310">
            <v>147</v>
          </cell>
          <cell r="M3310" t="b">
            <v>1</v>
          </cell>
          <cell r="N3310" t="str">
            <v>games/tabletop games</v>
          </cell>
          <cell r="O3310">
            <v>153</v>
          </cell>
          <cell r="P3310">
            <v>135.59</v>
          </cell>
        </row>
        <row r="3311">
          <cell r="B3311" t="str">
            <v>Alienation - an intergalactic card drafting game</v>
          </cell>
          <cell r="C3311" t="str">
            <v>Assume the role of an intergalactic real-estate agent attempting to satisfy various creature clientele!</v>
          </cell>
          <cell r="D3311">
            <v>2800</v>
          </cell>
          <cell r="E3311">
            <v>15039</v>
          </cell>
          <cell r="F3311" t="str">
            <v>successful</v>
          </cell>
          <cell r="G3311" t="str">
            <v>US</v>
          </cell>
          <cell r="H3311" t="str">
            <v>USD</v>
          </cell>
          <cell r="I3311">
            <v>1454338123</v>
          </cell>
          <cell r="J3311">
            <v>1451746123</v>
          </cell>
          <cell r="K3311" t="b">
            <v>0</v>
          </cell>
          <cell r="L3311">
            <v>680</v>
          </cell>
          <cell r="M3311" t="b">
            <v>1</v>
          </cell>
          <cell r="N3311" t="str">
            <v>games/tabletop games</v>
          </cell>
          <cell r="O3311">
            <v>537</v>
          </cell>
          <cell r="P3311">
            <v>22.12</v>
          </cell>
        </row>
        <row r="3312">
          <cell r="B3312" t="str">
            <v>Monster Mansion</v>
          </cell>
          <cell r="C3312" t="str">
            <v>A real-time cooperative adventure for 2-8 players. Defeat legendary monsters to earn gold and escape before the time RUNS OUT!</v>
          </cell>
          <cell r="D3312">
            <v>18000</v>
          </cell>
          <cell r="E3312">
            <v>63527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1415779140</v>
          </cell>
          <cell r="J3312">
            <v>1412294683</v>
          </cell>
          <cell r="K3312" t="b">
            <v>0</v>
          </cell>
          <cell r="L3312">
            <v>983</v>
          </cell>
          <cell r="M3312" t="b">
            <v>1</v>
          </cell>
          <cell r="N3312" t="str">
            <v>games/tabletop games</v>
          </cell>
          <cell r="O3312">
            <v>353</v>
          </cell>
          <cell r="P3312">
            <v>64.63</v>
          </cell>
        </row>
        <row r="3313">
          <cell r="B3313" t="str">
            <v>28mm Fantasy Miniature range Feral Orcs!</v>
          </cell>
          <cell r="C3313" t="str">
            <v>28mm Fantasy Miniature Range in leadfree white metal: Orcs, wolves and more.</v>
          </cell>
          <cell r="D3313">
            <v>4000</v>
          </cell>
          <cell r="E3313">
            <v>5496</v>
          </cell>
          <cell r="F3313" t="str">
            <v>successful</v>
          </cell>
          <cell r="G3313" t="str">
            <v>DE</v>
          </cell>
          <cell r="H3313" t="str">
            <v>EUR</v>
          </cell>
          <cell r="I3313">
            <v>1489157716</v>
          </cell>
          <cell r="J3313">
            <v>1486565716</v>
          </cell>
          <cell r="K3313" t="b">
            <v>0</v>
          </cell>
          <cell r="L3313">
            <v>79</v>
          </cell>
          <cell r="M3313" t="b">
            <v>1</v>
          </cell>
          <cell r="N3313" t="str">
            <v>games/tabletop games</v>
          </cell>
          <cell r="O3313">
            <v>137</v>
          </cell>
          <cell r="P3313">
            <v>69.569999999999993</v>
          </cell>
        </row>
        <row r="3314">
          <cell r="B3314" t="str">
            <v>Pro Tabletop Gaming Audio Collection</v>
          </cell>
          <cell r="C3314" t="str">
            <v>Next stretch goal unlocks at $33,000 and/or 500 backers unlocks 2 bonus stretch goals.</v>
          </cell>
          <cell r="D3314">
            <v>25000</v>
          </cell>
          <cell r="E3314">
            <v>32006.67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1385870520</v>
          </cell>
          <cell r="J3314">
            <v>1382742014</v>
          </cell>
          <cell r="K3314" t="b">
            <v>0</v>
          </cell>
          <cell r="L3314">
            <v>426</v>
          </cell>
          <cell r="M3314" t="b">
            <v>1</v>
          </cell>
          <cell r="N3314" t="str">
            <v>games/tabletop games</v>
          </cell>
          <cell r="O3314">
            <v>128</v>
          </cell>
          <cell r="P3314">
            <v>75.13</v>
          </cell>
        </row>
        <row r="3315">
          <cell r="B3315" t="str">
            <v>Dice Base 2: Vault - Case - Rolling Surface</v>
          </cell>
          <cell r="C3315" t="str">
            <v>Protect, store, organize and display 225 of your favorite dice in this modular and easy to use dice vault system. Oak and leather.</v>
          </cell>
          <cell r="D3315">
            <v>5000</v>
          </cell>
          <cell r="E3315">
            <v>13534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1461354544</v>
          </cell>
          <cell r="J3315">
            <v>1458762544</v>
          </cell>
          <cell r="K3315" t="b">
            <v>0</v>
          </cell>
          <cell r="L3315">
            <v>96</v>
          </cell>
          <cell r="M3315" t="b">
            <v>1</v>
          </cell>
          <cell r="N3315" t="str">
            <v>games/tabletop games</v>
          </cell>
          <cell r="O3315">
            <v>271</v>
          </cell>
          <cell r="P3315">
            <v>140.97999999999999</v>
          </cell>
        </row>
        <row r="3316">
          <cell r="B3316" t="str">
            <v>Savage Worlds Zombie Squad</v>
          </cell>
          <cell r="C3316" t="str">
            <v>You are Ex- Military criminals sent on suicide missions on the edge of space. Science Fiction Tabletop RPG using Savage Worlds</v>
          </cell>
          <cell r="D3316">
            <v>1000</v>
          </cell>
          <cell r="E3316">
            <v>8064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1488484300</v>
          </cell>
          <cell r="J3316">
            <v>1485892300</v>
          </cell>
          <cell r="K3316" t="b">
            <v>0</v>
          </cell>
          <cell r="L3316">
            <v>163</v>
          </cell>
          <cell r="M3316" t="b">
            <v>1</v>
          </cell>
          <cell r="N3316" t="str">
            <v>games/tabletop games</v>
          </cell>
          <cell r="O3316">
            <v>806</v>
          </cell>
          <cell r="P3316">
            <v>49.47</v>
          </cell>
        </row>
        <row r="3317">
          <cell r="B3317" t="str">
            <v>The Princess Bride Playing Cards from USPCC</v>
          </cell>
          <cell r="C3317" t="str">
            <v>Inconceivable! An amazing new illustrative deck based on The Princess Bride movie.</v>
          </cell>
          <cell r="D3317">
            <v>10000</v>
          </cell>
          <cell r="E3317">
            <v>136009.76</v>
          </cell>
          <cell r="F3317" t="str">
            <v>successful</v>
          </cell>
          <cell r="G3317" t="str">
            <v>US</v>
          </cell>
          <cell r="H3317" t="str">
            <v>USD</v>
          </cell>
          <cell r="I3317">
            <v>1385521320</v>
          </cell>
          <cell r="J3317">
            <v>1382449733</v>
          </cell>
          <cell r="K3317" t="b">
            <v>0</v>
          </cell>
          <cell r="L3317">
            <v>2525</v>
          </cell>
          <cell r="M3317" t="b">
            <v>1</v>
          </cell>
          <cell r="N3317" t="str">
            <v>games/tabletop games</v>
          </cell>
          <cell r="O3317">
            <v>1360</v>
          </cell>
          <cell r="P3317">
            <v>53.87</v>
          </cell>
        </row>
        <row r="3318">
          <cell r="B3318" t="str">
            <v>Innocents, a truly terrifying roleplaying game</v>
          </cell>
          <cell r="C3318" t="str">
            <v>1 Week Only! A game starring children, but it's not a childâ€™s game: it's for adults willing to experience horror as only children can.</v>
          </cell>
          <cell r="D3318">
            <v>1</v>
          </cell>
          <cell r="E3318">
            <v>9302.5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1489374000</v>
          </cell>
          <cell r="J3318">
            <v>1488823290</v>
          </cell>
          <cell r="K3318" t="b">
            <v>0</v>
          </cell>
          <cell r="L3318">
            <v>2035</v>
          </cell>
          <cell r="M3318" t="b">
            <v>1</v>
          </cell>
          <cell r="N3318" t="str">
            <v>games/tabletop games</v>
          </cell>
          <cell r="O3318">
            <v>930250</v>
          </cell>
          <cell r="P3318">
            <v>4.57</v>
          </cell>
        </row>
        <row r="3319">
          <cell r="B3319" t="str">
            <v>Warbands of the Cold North III</v>
          </cell>
          <cell r="C3319" t="str">
            <v>Finely sculpted 28mm Classic Fantasy metal and resin miniatures perfectly themed for use as a warband or adventuring party.</v>
          </cell>
          <cell r="D3319">
            <v>5000</v>
          </cell>
          <cell r="E3319">
            <v>18851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1476649800</v>
          </cell>
          <cell r="J3319">
            <v>1475609946</v>
          </cell>
          <cell r="K3319" t="b">
            <v>0</v>
          </cell>
          <cell r="L3319">
            <v>290</v>
          </cell>
          <cell r="M3319" t="b">
            <v>1</v>
          </cell>
          <cell r="N3319" t="str">
            <v>games/tabletop games</v>
          </cell>
          <cell r="O3319">
            <v>377</v>
          </cell>
          <cell r="P3319">
            <v>65</v>
          </cell>
        </row>
        <row r="3320">
          <cell r="B3320" t="str">
            <v>TimeWatch: GUMSHOE Investigative Time Travel RPG</v>
          </cell>
          <cell r="C3320" t="str">
            <v>You've got a time machine, high-powered weapons and a whole lot of history to save. Welcome to TimeWatch!</v>
          </cell>
          <cell r="D3320">
            <v>4000</v>
          </cell>
          <cell r="E3320">
            <v>105881</v>
          </cell>
          <cell r="F3320" t="str">
            <v>successful</v>
          </cell>
          <cell r="G3320" t="str">
            <v>US</v>
          </cell>
          <cell r="H3320" t="str">
            <v>USD</v>
          </cell>
          <cell r="I3320">
            <v>1393005600</v>
          </cell>
          <cell r="J3320">
            <v>1390323617</v>
          </cell>
          <cell r="K3320" t="b">
            <v>0</v>
          </cell>
          <cell r="L3320">
            <v>1980</v>
          </cell>
          <cell r="M3320" t="b">
            <v>1</v>
          </cell>
          <cell r="N3320" t="str">
            <v>games/tabletop games</v>
          </cell>
          <cell r="O3320">
            <v>2647</v>
          </cell>
          <cell r="P3320">
            <v>53.48</v>
          </cell>
        </row>
        <row r="3321">
          <cell r="B3321" t="str">
            <v>The BESPOKE GEEK: Cosplay for Everyday</v>
          </cell>
          <cell r="C3321" t="str">
            <v>The BESPOKE GEEK is a brand new clothing company from Bletchley, England producing handmade and individual hoodies for geeks.</v>
          </cell>
          <cell r="D3321">
            <v>2500</v>
          </cell>
          <cell r="E3321">
            <v>2503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1441393210</v>
          </cell>
          <cell r="J3321">
            <v>1438801210</v>
          </cell>
          <cell r="K3321" t="b">
            <v>0</v>
          </cell>
          <cell r="L3321">
            <v>57</v>
          </cell>
          <cell r="M3321" t="b">
            <v>1</v>
          </cell>
          <cell r="N3321" t="str">
            <v>games/tabletop games</v>
          </cell>
          <cell r="O3321">
            <v>100</v>
          </cell>
          <cell r="P3321">
            <v>43.91</v>
          </cell>
        </row>
        <row r="3322">
          <cell r="B3322" t="str">
            <v>Foragers</v>
          </cell>
          <cell r="C3322" t="str">
            <v>Take on the role of an ancient forager in this fun strategy game from the designer of Biblios.</v>
          </cell>
          <cell r="D3322">
            <v>18500</v>
          </cell>
          <cell r="E3322">
            <v>19324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1438185565</v>
          </cell>
          <cell r="J3322">
            <v>1436975965</v>
          </cell>
          <cell r="K3322" t="b">
            <v>0</v>
          </cell>
          <cell r="L3322">
            <v>380</v>
          </cell>
          <cell r="M3322" t="b">
            <v>1</v>
          </cell>
          <cell r="N3322" t="str">
            <v>games/tabletop games</v>
          </cell>
          <cell r="O3322">
            <v>104</v>
          </cell>
          <cell r="P3322">
            <v>50.85</v>
          </cell>
        </row>
        <row r="3323">
          <cell r="B3323" t="str">
            <v>The Roots of Magic Miniatures Game: Students of Sorcery</v>
          </cell>
          <cell r="C3323" t="str">
            <v>Select your Wizard, determine your rivals, and then duel to the death to demonstrate your superiority wielding the Roots of Magic!</v>
          </cell>
          <cell r="D3323">
            <v>7000</v>
          </cell>
          <cell r="E3323">
            <v>7505</v>
          </cell>
          <cell r="F3323" t="str">
            <v>successful</v>
          </cell>
          <cell r="G3323" t="str">
            <v>GB</v>
          </cell>
          <cell r="H3323" t="str">
            <v>GBP</v>
          </cell>
          <cell r="I3323">
            <v>1481749278</v>
          </cell>
          <cell r="J3323">
            <v>1479157278</v>
          </cell>
          <cell r="K3323" t="b">
            <v>0</v>
          </cell>
          <cell r="L3323">
            <v>128</v>
          </cell>
          <cell r="M3323" t="b">
            <v>1</v>
          </cell>
          <cell r="N3323" t="str">
            <v>games/tabletop games</v>
          </cell>
          <cell r="O3323">
            <v>107</v>
          </cell>
          <cell r="P3323">
            <v>58.63</v>
          </cell>
        </row>
        <row r="3324">
          <cell r="B3324" t="str">
            <v>Centurion: Legionaries of Rome</v>
          </cell>
          <cell r="C3324" t="str">
            <v>March with the legions against the enemies of Rome in this role-playing game of military adventures.</v>
          </cell>
          <cell r="D3324">
            <v>3500</v>
          </cell>
          <cell r="E3324">
            <v>5907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1364917965</v>
          </cell>
          <cell r="J3324">
            <v>1362329565</v>
          </cell>
          <cell r="K3324" t="b">
            <v>0</v>
          </cell>
          <cell r="L3324">
            <v>180</v>
          </cell>
          <cell r="M3324" t="b">
            <v>1</v>
          </cell>
          <cell r="N3324" t="str">
            <v>games/tabletop games</v>
          </cell>
          <cell r="O3324">
            <v>169</v>
          </cell>
          <cell r="P3324">
            <v>32.82</v>
          </cell>
        </row>
        <row r="3325">
          <cell r="B3325" t="str">
            <v>The Game Anywhere Table</v>
          </cell>
          <cell r="C3325" t="str">
            <v>A customizable gaming table, for the best gaming experience, portable, storable and lightweight, that can be taken anywhere</v>
          </cell>
          <cell r="D3325">
            <v>25000</v>
          </cell>
          <cell r="E3325">
            <v>243778</v>
          </cell>
          <cell r="F3325" t="str">
            <v>successful</v>
          </cell>
          <cell r="G3325" t="str">
            <v>US</v>
          </cell>
          <cell r="H3325" t="str">
            <v>USD</v>
          </cell>
          <cell r="I3325">
            <v>1480727273</v>
          </cell>
          <cell r="J3325">
            <v>1478131673</v>
          </cell>
          <cell r="K3325" t="b">
            <v>0</v>
          </cell>
          <cell r="L3325">
            <v>571</v>
          </cell>
          <cell r="M3325" t="b">
            <v>1</v>
          </cell>
          <cell r="N3325" t="str">
            <v>games/tabletop games</v>
          </cell>
          <cell r="O3325">
            <v>975</v>
          </cell>
          <cell r="P3325">
            <v>426.93</v>
          </cell>
        </row>
        <row r="3326">
          <cell r="B3326" t="str">
            <v>Werewolf: Full Moon Expansion</v>
          </cell>
          <cell r="C3326" t="str">
            <v>A great game full of lying, scheming, and werewolves.  Now with additional characters to add even more mayhem!</v>
          </cell>
          <cell r="D3326">
            <v>8500</v>
          </cell>
          <cell r="E3326">
            <v>11428.19</v>
          </cell>
          <cell r="F3326" t="str">
            <v>successful</v>
          </cell>
          <cell r="G3326" t="str">
            <v>US</v>
          </cell>
          <cell r="H3326" t="str">
            <v>USD</v>
          </cell>
          <cell r="I3326">
            <v>1408177077</v>
          </cell>
          <cell r="J3326">
            <v>1406362677</v>
          </cell>
          <cell r="K3326" t="b">
            <v>0</v>
          </cell>
          <cell r="L3326">
            <v>480</v>
          </cell>
          <cell r="M3326" t="b">
            <v>1</v>
          </cell>
          <cell r="N3326" t="str">
            <v>games/tabletop games</v>
          </cell>
          <cell r="O3326">
            <v>134</v>
          </cell>
          <cell r="P3326">
            <v>23.81</v>
          </cell>
        </row>
        <row r="3327">
          <cell r="B3327" t="str">
            <v>Punkapocalyptic - Black Blood Children Band</v>
          </cell>
          <cell r="C3327" t="str">
            <v>A new faction for the 30 mm scale wargame, featuring skirmishes between gangs in a pimp and lethal post-apocalyptic world.</v>
          </cell>
          <cell r="D3327">
            <v>9000</v>
          </cell>
          <cell r="E3327">
            <v>24505</v>
          </cell>
          <cell r="F3327" t="str">
            <v>successful</v>
          </cell>
          <cell r="G3327" t="str">
            <v>ES</v>
          </cell>
          <cell r="H3327" t="str">
            <v>EUR</v>
          </cell>
          <cell r="I3327">
            <v>1470469938</v>
          </cell>
          <cell r="J3327">
            <v>1469173938</v>
          </cell>
          <cell r="K3327" t="b">
            <v>0</v>
          </cell>
          <cell r="L3327">
            <v>249</v>
          </cell>
          <cell r="M3327" t="b">
            <v>1</v>
          </cell>
          <cell r="N3327" t="str">
            <v>games/tabletop games</v>
          </cell>
          <cell r="O3327">
            <v>272</v>
          </cell>
          <cell r="P3327">
            <v>98.41</v>
          </cell>
        </row>
        <row r="3328">
          <cell r="B3328" t="str">
            <v>ZoMbushed! - A Zombie Co-Op Survival Card Game</v>
          </cell>
          <cell r="C3328" t="str">
            <v>ZoMbushed! - a solo/co-op action zombie survival card game where players must fight to survive by overcoming obstacles and monsters.</v>
          </cell>
          <cell r="D3328">
            <v>8000</v>
          </cell>
          <cell r="E3328">
            <v>9015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1447862947</v>
          </cell>
          <cell r="J3328">
            <v>1445267347</v>
          </cell>
          <cell r="K3328" t="b">
            <v>0</v>
          </cell>
          <cell r="L3328">
            <v>84</v>
          </cell>
          <cell r="M3328" t="b">
            <v>1</v>
          </cell>
          <cell r="N3328" t="str">
            <v>games/tabletop games</v>
          </cell>
          <cell r="O3328">
            <v>113</v>
          </cell>
          <cell r="P3328">
            <v>107.32</v>
          </cell>
        </row>
        <row r="3329">
          <cell r="B3329" t="str">
            <v>Green Couch Games Limited: FrogFlip!</v>
          </cell>
          <cell r="C3329" t="str">
            <v>A dexterity microgame by father/daughter team, Jason and Claire Kotarski. Make 100 project.</v>
          </cell>
          <cell r="D3329">
            <v>500</v>
          </cell>
          <cell r="E3329">
            <v>2299</v>
          </cell>
          <cell r="F3329" t="str">
            <v>successful</v>
          </cell>
          <cell r="G3329" t="str">
            <v>US</v>
          </cell>
          <cell r="H3329" t="str">
            <v>USD</v>
          </cell>
          <cell r="I3329">
            <v>1485271968</v>
          </cell>
          <cell r="J3329">
            <v>1484667168</v>
          </cell>
          <cell r="K3329" t="b">
            <v>0</v>
          </cell>
          <cell r="L3329">
            <v>197</v>
          </cell>
          <cell r="M3329" t="b">
            <v>1</v>
          </cell>
          <cell r="N3329" t="str">
            <v>games/tabletop games</v>
          </cell>
          <cell r="O3329">
            <v>460</v>
          </cell>
          <cell r="P3329">
            <v>11.67</v>
          </cell>
        </row>
        <row r="3330">
          <cell r="B3330" t="str">
            <v>Jumbo Jets - Jet Set Expansion Set #2</v>
          </cell>
          <cell r="C3330" t="str">
            <v>This is the second set of 5 expansions for our route-building game, Jet Set!</v>
          </cell>
          <cell r="D3330">
            <v>3950</v>
          </cell>
          <cell r="E3330">
            <v>11323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1462661451</v>
          </cell>
          <cell r="J3330">
            <v>1460069451</v>
          </cell>
          <cell r="K3330" t="b">
            <v>0</v>
          </cell>
          <cell r="L3330">
            <v>271</v>
          </cell>
          <cell r="M3330" t="b">
            <v>1</v>
          </cell>
          <cell r="N3330" t="str">
            <v>games/tabletop games</v>
          </cell>
          <cell r="O3330">
            <v>287</v>
          </cell>
          <cell r="P3330">
            <v>41.78</v>
          </cell>
        </row>
        <row r="3331">
          <cell r="B3331" t="str">
            <v>Bitcoin Empire</v>
          </cell>
          <cell r="C3331" t="str">
            <v>Build your crypto-currency empire and sabotage your opponents. A deck building, card game. 2-4 players. 15 minutes.</v>
          </cell>
          <cell r="D3331">
            <v>480</v>
          </cell>
          <cell r="E3331">
            <v>1069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1479811846</v>
          </cell>
          <cell r="J3331">
            <v>1478602246</v>
          </cell>
          <cell r="K3331" t="b">
            <v>0</v>
          </cell>
          <cell r="L3331">
            <v>50</v>
          </cell>
          <cell r="M3331" t="b">
            <v>1</v>
          </cell>
          <cell r="N3331" t="str">
            <v>games/tabletop games</v>
          </cell>
          <cell r="O3331">
            <v>223</v>
          </cell>
          <cell r="P3331">
            <v>21.38</v>
          </cell>
        </row>
        <row r="3332">
          <cell r="B3332" t="str">
            <v>"The Hab Block" multi build 28mm gaming terrain building</v>
          </cell>
          <cell r="C3332" t="str">
            <v>Our Wargame Hab Block is a very versatile &amp; modular product, an ideal piece of terrain for most 28mm Sc-fi gaming system you would play</v>
          </cell>
          <cell r="D3332">
            <v>2500</v>
          </cell>
          <cell r="E3332">
            <v>15903.5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1466377200</v>
          </cell>
          <cell r="J3332">
            <v>1463351329</v>
          </cell>
          <cell r="K3332" t="b">
            <v>0</v>
          </cell>
          <cell r="L3332">
            <v>169</v>
          </cell>
          <cell r="M3332" t="b">
            <v>1</v>
          </cell>
          <cell r="N3332" t="str">
            <v>games/tabletop games</v>
          </cell>
          <cell r="O3332">
            <v>636</v>
          </cell>
          <cell r="P3332">
            <v>94.1</v>
          </cell>
        </row>
        <row r="3333">
          <cell r="B3333" t="str">
            <v>A Sundered World</v>
          </cell>
          <cell r="C3333" t="str">
            <v>A Dungeon World campaign setting that takes place after the end of the worlds.</v>
          </cell>
          <cell r="D3333">
            <v>2200</v>
          </cell>
          <cell r="E3333">
            <v>3223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1434045687</v>
          </cell>
          <cell r="J3333">
            <v>1431453687</v>
          </cell>
          <cell r="K3333" t="b">
            <v>0</v>
          </cell>
          <cell r="L3333">
            <v>205</v>
          </cell>
          <cell r="M3333" t="b">
            <v>1</v>
          </cell>
          <cell r="N3333" t="str">
            <v>games/tabletop games</v>
          </cell>
          <cell r="O3333">
            <v>147</v>
          </cell>
          <cell r="P3333">
            <v>15.72</v>
          </cell>
        </row>
        <row r="3334">
          <cell r="B3334" t="str">
            <v>The Second Breakfast</v>
          </cell>
          <cell r="C3334" t="str">
            <v>More Halfmen, more goats, more guns, and most of all some neat buildings and structures for the little fellas to hang out in!</v>
          </cell>
          <cell r="D3334">
            <v>1000</v>
          </cell>
          <cell r="E3334">
            <v>18671</v>
          </cell>
          <cell r="F3334" t="str">
            <v>successful</v>
          </cell>
          <cell r="G3334" t="str">
            <v>GB</v>
          </cell>
          <cell r="H3334" t="str">
            <v>GBP</v>
          </cell>
          <cell r="I3334">
            <v>1481224736</v>
          </cell>
          <cell r="J3334">
            <v>1480360736</v>
          </cell>
          <cell r="K3334" t="b">
            <v>0</v>
          </cell>
          <cell r="L3334">
            <v>206</v>
          </cell>
          <cell r="M3334" t="b">
            <v>1</v>
          </cell>
          <cell r="N3334" t="str">
            <v>games/tabletop games</v>
          </cell>
          <cell r="O3334">
            <v>1867</v>
          </cell>
          <cell r="P3334">
            <v>90.64</v>
          </cell>
        </row>
        <row r="3335">
          <cell r="B3335" t="str">
            <v>Cryptex Dice Vault</v>
          </cell>
          <cell r="C3335" t="str">
            <v>A fine wood cryptex dice vault to store your favorite dice. Designed to hold a standard set of 7 polyhedrals for your favorite RPG.</v>
          </cell>
          <cell r="D3335">
            <v>2500</v>
          </cell>
          <cell r="E3335">
            <v>8173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1395876250</v>
          </cell>
          <cell r="J3335">
            <v>1393287850</v>
          </cell>
          <cell r="K3335" t="b">
            <v>0</v>
          </cell>
          <cell r="L3335">
            <v>84</v>
          </cell>
          <cell r="M3335" t="b">
            <v>1</v>
          </cell>
          <cell r="N3335" t="str">
            <v>games/tabletop games</v>
          </cell>
          <cell r="O3335">
            <v>327</v>
          </cell>
          <cell r="P3335">
            <v>97.3</v>
          </cell>
        </row>
        <row r="3336">
          <cell r="B3336" t="str">
            <v>Hero: Aluminum dice inspired by super heroes :)</v>
          </cell>
          <cell r="C3336" t="str">
            <v>When you think about super heroes, you think of their stunning colorful outfits. Hero dice is great for super hero or anyother games :)</v>
          </cell>
          <cell r="D3336">
            <v>1000</v>
          </cell>
          <cell r="E3336">
            <v>7795</v>
          </cell>
          <cell r="F3336" t="str">
            <v>successful</v>
          </cell>
          <cell r="G3336" t="str">
            <v>AU</v>
          </cell>
          <cell r="H3336" t="str">
            <v>AUD</v>
          </cell>
          <cell r="I3336">
            <v>1487093020</v>
          </cell>
          <cell r="J3336">
            <v>1485278620</v>
          </cell>
          <cell r="K3336" t="b">
            <v>0</v>
          </cell>
          <cell r="L3336">
            <v>210</v>
          </cell>
          <cell r="M3336" t="b">
            <v>1</v>
          </cell>
          <cell r="N3336" t="str">
            <v>games/tabletop games</v>
          </cell>
          <cell r="O3336">
            <v>780</v>
          </cell>
          <cell r="P3336">
            <v>37.119999999999997</v>
          </cell>
        </row>
        <row r="3337">
          <cell r="B3337" t="str">
            <v>Riders: A Game About Cheating Doomsday</v>
          </cell>
          <cell r="C3337" t="str">
            <v>An RPG about mortal servants of the Horsemen of the Apocalypse deciding to not end the world.</v>
          </cell>
          <cell r="D3337">
            <v>3300</v>
          </cell>
          <cell r="E3337">
            <v>5087</v>
          </cell>
          <cell r="F3337" t="str">
            <v>successful</v>
          </cell>
          <cell r="G3337" t="str">
            <v>US</v>
          </cell>
          <cell r="H3337" t="str">
            <v>USD</v>
          </cell>
          <cell r="I3337">
            <v>1416268800</v>
          </cell>
          <cell r="J3337">
            <v>1413295358</v>
          </cell>
          <cell r="K3337" t="b">
            <v>0</v>
          </cell>
          <cell r="L3337">
            <v>181</v>
          </cell>
          <cell r="M3337" t="b">
            <v>1</v>
          </cell>
          <cell r="N3337" t="str">
            <v>games/tabletop games</v>
          </cell>
          <cell r="O3337">
            <v>154</v>
          </cell>
          <cell r="P3337">
            <v>28.1</v>
          </cell>
        </row>
        <row r="3338">
          <cell r="B3338" t="str">
            <v>Corvus Corax Miniatures - Outcasts</v>
          </cell>
          <cell r="C3338" t="str">
            <v>These are degenerated men who have, since birth, suffered the effect of mutation and turned into something wicked!</v>
          </cell>
          <cell r="D3338">
            <v>7500</v>
          </cell>
          <cell r="E3338">
            <v>8666</v>
          </cell>
          <cell r="F3338" t="str">
            <v>successful</v>
          </cell>
          <cell r="G3338" t="str">
            <v>SE</v>
          </cell>
          <cell r="H3338" t="str">
            <v>SEK</v>
          </cell>
          <cell r="I3338">
            <v>1422734313</v>
          </cell>
          <cell r="J3338">
            <v>1420919913</v>
          </cell>
          <cell r="K3338" t="b">
            <v>0</v>
          </cell>
          <cell r="L3338">
            <v>60</v>
          </cell>
          <cell r="M3338" t="b">
            <v>1</v>
          </cell>
          <cell r="N3338" t="str">
            <v>games/tabletop games</v>
          </cell>
          <cell r="O3338">
            <v>116</v>
          </cell>
          <cell r="P3338">
            <v>144.43</v>
          </cell>
        </row>
        <row r="3339">
          <cell r="B3339" t="str">
            <v>Thunder Alley : Crew Chief by Richard Launius - Final Lap!</v>
          </cell>
          <cell r="C3339" t="str">
            <v>Thunder Alley Crew Chief Expansion from Nothing Now Games. Add Strategy and Control to your racing team. Get Your Crew Chief Today!</v>
          </cell>
          <cell r="D3339">
            <v>6000</v>
          </cell>
          <cell r="E3339">
            <v>10802</v>
          </cell>
          <cell r="F3339" t="str">
            <v>successful</v>
          </cell>
          <cell r="G3339" t="str">
            <v>US</v>
          </cell>
          <cell r="H3339" t="str">
            <v>USD</v>
          </cell>
          <cell r="I3339">
            <v>1463972400</v>
          </cell>
          <cell r="J3339">
            <v>1462543114</v>
          </cell>
          <cell r="K3339" t="b">
            <v>0</v>
          </cell>
          <cell r="L3339">
            <v>445</v>
          </cell>
          <cell r="M3339" t="b">
            <v>1</v>
          </cell>
          <cell r="N3339" t="str">
            <v>games/tabletop games</v>
          </cell>
          <cell r="O3339">
            <v>180</v>
          </cell>
          <cell r="P3339">
            <v>24.27</v>
          </cell>
        </row>
        <row r="3340">
          <cell r="B3340" t="str">
            <v>Blind Beggar Miniatures presents Second Chance Specials!</v>
          </cell>
          <cell r="C3340" t="str">
            <v>A second chance to get the deals from earlier campaigns just in time for the Holiday season. Pulp, Cthulhu, Sci-Fi, Old West and more!</v>
          </cell>
          <cell r="D3340">
            <v>200</v>
          </cell>
          <cell r="E3340">
            <v>597</v>
          </cell>
          <cell r="F3340" t="str">
            <v>successful</v>
          </cell>
          <cell r="G3340" t="str">
            <v>GB</v>
          </cell>
          <cell r="H3340" t="str">
            <v>GBP</v>
          </cell>
          <cell r="I3340">
            <v>1479846507</v>
          </cell>
          <cell r="J3340">
            <v>1479241707</v>
          </cell>
          <cell r="K3340" t="b">
            <v>0</v>
          </cell>
          <cell r="L3340">
            <v>17</v>
          </cell>
          <cell r="M3340" t="b">
            <v>1</v>
          </cell>
          <cell r="N3340" t="str">
            <v>games/tabletop games</v>
          </cell>
          <cell r="O3340">
            <v>299</v>
          </cell>
          <cell r="P3340">
            <v>35.119999999999997</v>
          </cell>
        </row>
        <row r="3341">
          <cell r="B3341" t="str">
            <v>GOAT LORDS.</v>
          </cell>
          <cell r="C3341" t="str">
            <v>Want to be LORD OF THE GOATS? Start building your herd using thievery, magic, bombs and mostly goats.</v>
          </cell>
          <cell r="D3341">
            <v>1500</v>
          </cell>
          <cell r="E3341">
            <v>4804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1461722400</v>
          </cell>
          <cell r="J3341">
            <v>1460235592</v>
          </cell>
          <cell r="K3341" t="b">
            <v>0</v>
          </cell>
          <cell r="L3341">
            <v>194</v>
          </cell>
          <cell r="M3341" t="b">
            <v>1</v>
          </cell>
          <cell r="N3341" t="str">
            <v>games/tabletop games</v>
          </cell>
          <cell r="O3341">
            <v>320</v>
          </cell>
          <cell r="P3341">
            <v>24.76</v>
          </cell>
        </row>
        <row r="3342">
          <cell r="B3342" t="str">
            <v>Stones Dungeon Tiles</v>
          </cell>
          <cell r="C3342" t="str">
            <v>Highly-detailed 2x2" dungeon tiles made of a durable polymer-plastic &amp; VERY affordable cost. Perfect for tabletop &amp; role-playing games.</v>
          </cell>
          <cell r="D3342">
            <v>20000</v>
          </cell>
          <cell r="E3342">
            <v>76105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1419123600</v>
          </cell>
          <cell r="J3342">
            <v>1416945297</v>
          </cell>
          <cell r="K3342" t="b">
            <v>0</v>
          </cell>
          <cell r="L3342">
            <v>404</v>
          </cell>
          <cell r="M3342" t="b">
            <v>1</v>
          </cell>
          <cell r="N3342" t="str">
            <v>games/tabletop games</v>
          </cell>
          <cell r="O3342">
            <v>381</v>
          </cell>
          <cell r="P3342">
            <v>188.38</v>
          </cell>
        </row>
        <row r="3343">
          <cell r="B3343" t="str">
            <v>Chardonnay Go</v>
          </cell>
          <cell r="C3343" t="str">
            <v>Chardonnay Go, the viral video with 23 million views, is now a hilarious board game for wine lovers, moms and other shameless people.</v>
          </cell>
          <cell r="D3343">
            <v>28000</v>
          </cell>
          <cell r="E3343">
            <v>28728</v>
          </cell>
          <cell r="F3343" t="str">
            <v>successful</v>
          </cell>
          <cell r="G3343" t="str">
            <v>US</v>
          </cell>
          <cell r="H3343" t="str">
            <v>USD</v>
          </cell>
          <cell r="I3343">
            <v>1489283915</v>
          </cell>
          <cell r="J3343">
            <v>1486691915</v>
          </cell>
          <cell r="K3343" t="b">
            <v>0</v>
          </cell>
          <cell r="L3343">
            <v>194</v>
          </cell>
          <cell r="M3343" t="b">
            <v>1</v>
          </cell>
          <cell r="N3343" t="str">
            <v>games/tabletop games</v>
          </cell>
          <cell r="O3343">
            <v>103</v>
          </cell>
          <cell r="P3343">
            <v>148.08000000000001</v>
          </cell>
        </row>
        <row r="3344">
          <cell r="B3344" t="str">
            <v>Treasure Decks for 5th Edition - Only $12!</v>
          </cell>
          <cell r="C3344" t="str">
            <v>Add exciting loot drops to your CR 1-4, 5-8, 9-12, 13-16, and 17-20 encounters! Each deck has over 200 possible outcomes!</v>
          </cell>
          <cell r="D3344">
            <v>2500</v>
          </cell>
          <cell r="E3344">
            <v>45041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1488862800</v>
          </cell>
          <cell r="J3344">
            <v>1486745663</v>
          </cell>
          <cell r="K3344" t="b">
            <v>0</v>
          </cell>
          <cell r="L3344">
            <v>902</v>
          </cell>
          <cell r="M3344" t="b">
            <v>1</v>
          </cell>
          <cell r="N3344" t="str">
            <v>games/tabletop games</v>
          </cell>
          <cell r="O3344">
            <v>1802</v>
          </cell>
          <cell r="P3344">
            <v>49.93</v>
          </cell>
        </row>
        <row r="3345">
          <cell r="B3345" t="str">
            <v>MCG Premium Sleeves &amp; Accessories</v>
          </cell>
          <cell r="C3345" t="str">
            <v>MCG Premium Sleeves offer excellent protection for your cards. This line is about to be expanded with new sleeves sizes!</v>
          </cell>
          <cell r="D3345">
            <v>25000</v>
          </cell>
          <cell r="E3345">
            <v>180062</v>
          </cell>
          <cell r="F3345" t="str">
            <v>successful</v>
          </cell>
          <cell r="G3345" t="str">
            <v>US</v>
          </cell>
          <cell r="H3345" t="str">
            <v>USD</v>
          </cell>
          <cell r="I3345">
            <v>1484085540</v>
          </cell>
          <cell r="J3345">
            <v>1482353513</v>
          </cell>
          <cell r="K3345" t="b">
            <v>0</v>
          </cell>
          <cell r="L3345">
            <v>1670</v>
          </cell>
          <cell r="M3345" t="b">
            <v>1</v>
          </cell>
          <cell r="N3345" t="str">
            <v>games/tabletop games</v>
          </cell>
          <cell r="O3345">
            <v>720</v>
          </cell>
          <cell r="P3345">
            <v>107.82</v>
          </cell>
        </row>
        <row r="3346">
          <cell r="B3346" t="str">
            <v>Man vs Meeple Season One Kickstarter</v>
          </cell>
          <cell r="C3346" t="str">
            <v>Man vs Meeple is the show where we talk about all things board game related. Help us make the very most of our channel for you.</v>
          </cell>
          <cell r="D3346">
            <v>20000</v>
          </cell>
          <cell r="E3346">
            <v>56618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1481328004</v>
          </cell>
          <cell r="J3346">
            <v>1478736004</v>
          </cell>
          <cell r="K3346" t="b">
            <v>0</v>
          </cell>
          <cell r="L3346">
            <v>1328</v>
          </cell>
          <cell r="M3346" t="b">
            <v>1</v>
          </cell>
          <cell r="N3346" t="str">
            <v>games/tabletop games</v>
          </cell>
          <cell r="O3346">
            <v>283</v>
          </cell>
          <cell r="P3346">
            <v>42.63</v>
          </cell>
        </row>
        <row r="3347">
          <cell r="B3347" t="str">
            <v>Pick the Lock</v>
          </cell>
          <cell r="C3347" t="str">
            <v>Pick the Lock is a game of chance and strategy. Attempt to obtain priceless treasures and outwit the other players.</v>
          </cell>
          <cell r="D3347">
            <v>1000</v>
          </cell>
          <cell r="E3347">
            <v>13566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1449506836</v>
          </cell>
          <cell r="J3347">
            <v>1446914836</v>
          </cell>
          <cell r="K3347" t="b">
            <v>0</v>
          </cell>
          <cell r="L3347">
            <v>944</v>
          </cell>
          <cell r="M3347" t="b">
            <v>1</v>
          </cell>
          <cell r="N3347" t="str">
            <v>games/tabletop games</v>
          </cell>
          <cell r="O3347">
            <v>1357</v>
          </cell>
          <cell r="P3347">
            <v>14.37</v>
          </cell>
        </row>
        <row r="3348">
          <cell r="B3348" t="str">
            <v>Get Adler! Premium Edition</v>
          </cell>
          <cell r="C3348" t="str">
            <v>London, 1937. Top-Secret docs are missing. So, too, is Agent Adler! Intelligence has 7 hrs to find him. Deduction, Deception &amp; Action!</v>
          </cell>
          <cell r="D3348">
            <v>2500</v>
          </cell>
          <cell r="E3348">
            <v>5509</v>
          </cell>
          <cell r="F3348" t="str">
            <v>successful</v>
          </cell>
          <cell r="G3348" t="str">
            <v>CA</v>
          </cell>
          <cell r="H3348" t="str">
            <v>CAD</v>
          </cell>
          <cell r="I3348">
            <v>1489320642</v>
          </cell>
          <cell r="J3348">
            <v>1487164242</v>
          </cell>
          <cell r="K3348" t="b">
            <v>0</v>
          </cell>
          <cell r="L3348">
            <v>147</v>
          </cell>
          <cell r="M3348" t="b">
            <v>1</v>
          </cell>
          <cell r="N3348" t="str">
            <v>games/tabletop games</v>
          </cell>
          <cell r="O3348">
            <v>220</v>
          </cell>
          <cell r="P3348">
            <v>37.479999999999997</v>
          </cell>
        </row>
        <row r="3349">
          <cell r="B3349" t="str">
            <v>Ryubix Manor--Madness, Betrayal, Murder, Vengeance... Family</v>
          </cell>
          <cell r="C3349" t="str">
            <v>Ryubix Manor-A system agnostic (OSR/OGL compatible) haunted house module for 4-8 players, scalable to 20th level. 325 area descriptions</v>
          </cell>
          <cell r="D3349">
            <v>2500</v>
          </cell>
          <cell r="E3349">
            <v>2990</v>
          </cell>
          <cell r="F3349" t="str">
            <v>successful</v>
          </cell>
          <cell r="G3349" t="str">
            <v>US</v>
          </cell>
          <cell r="H3349" t="str">
            <v>USD</v>
          </cell>
          <cell r="I3349">
            <v>1393156857</v>
          </cell>
          <cell r="J3349">
            <v>1390564857</v>
          </cell>
          <cell r="K3349" t="b">
            <v>0</v>
          </cell>
          <cell r="L3349">
            <v>99</v>
          </cell>
          <cell r="M3349" t="b">
            <v>1</v>
          </cell>
          <cell r="N3349" t="str">
            <v>games/tabletop games</v>
          </cell>
          <cell r="O3349">
            <v>120</v>
          </cell>
          <cell r="P3349">
            <v>30.2</v>
          </cell>
        </row>
        <row r="3350">
          <cell r="B3350" t="str">
            <v>Samurai Dwarves (Korobokuru)</v>
          </cell>
          <cell r="C3350" t="str">
            <v>The aim of this project is to extend our existing Samurai Dwarf range from 6 to 9. The new sculpts will be done by Bob Olley.</v>
          </cell>
          <cell r="D3350">
            <v>650</v>
          </cell>
          <cell r="E3350">
            <v>2650.5</v>
          </cell>
          <cell r="F3350" t="str">
            <v>successful</v>
          </cell>
          <cell r="G3350" t="str">
            <v>GB</v>
          </cell>
          <cell r="H3350" t="str">
            <v>GBP</v>
          </cell>
          <cell r="I3350">
            <v>1419259679</v>
          </cell>
          <cell r="J3350">
            <v>1416667679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games/tabletop games</v>
          </cell>
          <cell r="O3350">
            <v>408</v>
          </cell>
          <cell r="P3350">
            <v>33.549999999999997</v>
          </cell>
        </row>
        <row r="3351">
          <cell r="B3351" t="str">
            <v>Giggle Chips:  ABC Computer Science Game Cards</v>
          </cell>
          <cell r="C3351" t="str">
            <v>ABC cards include definitions, shapes recognition, robot tangram, a binary concentration and color memory games! Made in the U.S.</v>
          </cell>
          <cell r="D3351">
            <v>4589</v>
          </cell>
          <cell r="E3351">
            <v>4856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1388936289</v>
          </cell>
          <cell r="J3351">
            <v>1386344289</v>
          </cell>
          <cell r="K3351" t="b">
            <v>0</v>
          </cell>
          <cell r="L3351">
            <v>75</v>
          </cell>
          <cell r="M3351" t="b">
            <v>1</v>
          </cell>
          <cell r="N3351" t="str">
            <v>games/tabletop games</v>
          </cell>
          <cell r="O3351">
            <v>106</v>
          </cell>
          <cell r="P3351">
            <v>64.75</v>
          </cell>
        </row>
        <row r="3352">
          <cell r="B3352" t="str">
            <v>Police Precinct</v>
          </cell>
          <cell r="C3352" t="str">
            <v>Police Precinct is a cooperative game where the players take on the roles as police officers, with different areas of expertise.</v>
          </cell>
          <cell r="D3352">
            <v>8500</v>
          </cell>
          <cell r="E3352">
            <v>11992</v>
          </cell>
          <cell r="F3352" t="str">
            <v>successful</v>
          </cell>
          <cell r="G3352" t="str">
            <v>US</v>
          </cell>
          <cell r="H3352" t="str">
            <v>USD</v>
          </cell>
          <cell r="I3352">
            <v>1330359423</v>
          </cell>
          <cell r="J3352">
            <v>1327767423</v>
          </cell>
          <cell r="K3352" t="b">
            <v>0</v>
          </cell>
          <cell r="L3352">
            <v>207</v>
          </cell>
          <cell r="M3352" t="b">
            <v>1</v>
          </cell>
          <cell r="N3352" t="str">
            <v>games/tabletop games</v>
          </cell>
          <cell r="O3352">
            <v>141</v>
          </cell>
          <cell r="P3352">
            <v>57.93</v>
          </cell>
        </row>
        <row r="3353">
          <cell r="B3353" t="str">
            <v>Eternity Dice - Regular and D6 Charms Edition</v>
          </cell>
          <cell r="C3353" t="str">
            <v>Dice forged from stone one by one entirely by hand for demanding Gamers and Collectors.</v>
          </cell>
          <cell r="D3353">
            <v>2000</v>
          </cell>
          <cell r="E3353">
            <v>5414</v>
          </cell>
          <cell r="F3353" t="str">
            <v>successful</v>
          </cell>
          <cell r="G3353" t="str">
            <v>IT</v>
          </cell>
          <cell r="H3353" t="str">
            <v>EUR</v>
          </cell>
          <cell r="I3353">
            <v>1451861940</v>
          </cell>
          <cell r="J3353">
            <v>1448902867</v>
          </cell>
          <cell r="K3353" t="b">
            <v>0</v>
          </cell>
          <cell r="L3353">
            <v>102</v>
          </cell>
          <cell r="M3353" t="b">
            <v>1</v>
          </cell>
          <cell r="N3353" t="str">
            <v>games/tabletop games</v>
          </cell>
          <cell r="O3353">
            <v>271</v>
          </cell>
          <cell r="P3353">
            <v>53.08</v>
          </cell>
        </row>
        <row r="3354">
          <cell r="B3354" t="str">
            <v>Zombie Apocalypse Geocaching</v>
          </cell>
          <cell r="C3354" t="str">
            <v>The Zombie Apocalypse has begun! Fortunately, YOU have your priorities straight. What could be more important than Geocaching?</v>
          </cell>
          <cell r="D3354">
            <v>1000</v>
          </cell>
          <cell r="E3354">
            <v>1538</v>
          </cell>
          <cell r="F3354" t="str">
            <v>successful</v>
          </cell>
          <cell r="G3354" t="str">
            <v>US</v>
          </cell>
          <cell r="H3354" t="str">
            <v>USD</v>
          </cell>
          <cell r="I3354">
            <v>1423022400</v>
          </cell>
          <cell r="J3354">
            <v>1421436099</v>
          </cell>
          <cell r="K3354" t="b">
            <v>0</v>
          </cell>
          <cell r="L3354">
            <v>32</v>
          </cell>
          <cell r="M3354" t="b">
            <v>1</v>
          </cell>
          <cell r="N3354" t="str">
            <v>games/tabletop games</v>
          </cell>
          <cell r="O3354">
            <v>154</v>
          </cell>
          <cell r="P3354">
            <v>48.06</v>
          </cell>
        </row>
        <row r="3355">
          <cell r="B3355" t="str">
            <v>Song of Blades: Hammer and Forge</v>
          </cell>
          <cell r="C3355" t="str">
            <v>A range of highly detailed 28mm fantasy miniatures and supporting gaming rules by Andrea Sfiligoi, creator of Song of Blades and Heroes</v>
          </cell>
          <cell r="D3355">
            <v>9800</v>
          </cell>
          <cell r="E3355">
            <v>39550.5</v>
          </cell>
          <cell r="F3355" t="str">
            <v>successful</v>
          </cell>
          <cell r="G3355" t="str">
            <v>US</v>
          </cell>
          <cell r="H3355" t="str">
            <v>USD</v>
          </cell>
          <cell r="I3355">
            <v>1442501991</v>
          </cell>
          <cell r="J3355">
            <v>1439909991</v>
          </cell>
          <cell r="K3355" t="b">
            <v>0</v>
          </cell>
          <cell r="L3355">
            <v>480</v>
          </cell>
          <cell r="M3355" t="b">
            <v>1</v>
          </cell>
          <cell r="N3355" t="str">
            <v>games/tabletop games</v>
          </cell>
          <cell r="O3355">
            <v>404</v>
          </cell>
          <cell r="P3355">
            <v>82.4</v>
          </cell>
        </row>
        <row r="3356">
          <cell r="B3356" t="str">
            <v>Disaster Defender:Save lives in a game and in the Real World</v>
          </cell>
          <cell r="C3356" t="str">
            <v>Disaster Defender is a Mobile RPG that puts you right into the action of a Disaster, saving lives and property like a real life hero!</v>
          </cell>
          <cell r="D3356">
            <v>90000</v>
          </cell>
          <cell r="E3356">
            <v>425</v>
          </cell>
          <cell r="F3356" t="str">
            <v>failed</v>
          </cell>
          <cell r="G3356" t="str">
            <v>US</v>
          </cell>
          <cell r="H3356" t="str">
            <v>USD</v>
          </cell>
          <cell r="I3356">
            <v>1430409651</v>
          </cell>
          <cell r="J3356">
            <v>1427817651</v>
          </cell>
          <cell r="K3356" t="b">
            <v>0</v>
          </cell>
          <cell r="L3356">
            <v>7</v>
          </cell>
          <cell r="M3356" t="b">
            <v>0</v>
          </cell>
          <cell r="N3356" t="str">
            <v>games/mobile games</v>
          </cell>
          <cell r="O3356">
            <v>0</v>
          </cell>
          <cell r="P3356">
            <v>60.71</v>
          </cell>
        </row>
        <row r="3357">
          <cell r="B3357" t="str">
            <v>Ultimate Supremacy</v>
          </cell>
          <cell r="C3357" t="str">
            <v>Ultimate Supremacy will be the ultimate in mobile gaming, if you love fighting and strategy games, you will love Ultimate Supremacy.</v>
          </cell>
          <cell r="D3357">
            <v>3000</v>
          </cell>
          <cell r="E3357">
            <v>0</v>
          </cell>
          <cell r="F3357" t="str">
            <v>failed</v>
          </cell>
          <cell r="G3357" t="str">
            <v>GB</v>
          </cell>
          <cell r="H3357" t="str">
            <v>GBP</v>
          </cell>
          <cell r="I3357">
            <v>1443193130</v>
          </cell>
          <cell r="J3357">
            <v>1438009130</v>
          </cell>
          <cell r="K3357" t="b">
            <v>0</v>
          </cell>
          <cell r="L3357">
            <v>0</v>
          </cell>
          <cell r="M3357" t="b">
            <v>0</v>
          </cell>
          <cell r="N3357" t="str">
            <v>games/mobile games</v>
          </cell>
          <cell r="O3357">
            <v>0</v>
          </cell>
          <cell r="P3357">
            <v>0</v>
          </cell>
        </row>
        <row r="3358">
          <cell r="B3358" t="str">
            <v>GAMING TO LEARN</v>
          </cell>
          <cell r="C3358" t="str">
            <v>Imagine a science class where the teacher walks in a says "Take out your cell phone and play a game."</v>
          </cell>
          <cell r="D3358">
            <v>2000</v>
          </cell>
          <cell r="E3358">
            <v>10</v>
          </cell>
          <cell r="F3358" t="str">
            <v>failed</v>
          </cell>
          <cell r="G3358" t="str">
            <v>US</v>
          </cell>
          <cell r="H3358" t="str">
            <v>USD</v>
          </cell>
          <cell r="I3358">
            <v>1468482694</v>
          </cell>
          <cell r="J3358">
            <v>1465890694</v>
          </cell>
          <cell r="K3358" t="b">
            <v>0</v>
          </cell>
          <cell r="L3358">
            <v>2</v>
          </cell>
          <cell r="M3358" t="b">
            <v>0</v>
          </cell>
          <cell r="N3358" t="str">
            <v>games/mobile games</v>
          </cell>
          <cell r="O3358">
            <v>1</v>
          </cell>
          <cell r="P3358">
            <v>5</v>
          </cell>
        </row>
        <row r="3359">
          <cell r="B3359" t="str">
            <v>ABRAcaPOCUS!!</v>
          </cell>
          <cell r="C3359" t="str">
            <v>A fast-paced, creepy/cute mobile puzzle game where you draw series of magic symbols to summon &amp; collect demons, monsters, gods, &amp; myths</v>
          </cell>
          <cell r="D3359">
            <v>35000</v>
          </cell>
          <cell r="E3359">
            <v>585</v>
          </cell>
          <cell r="F3359" t="str">
            <v>failed</v>
          </cell>
          <cell r="G3359" t="str">
            <v>US</v>
          </cell>
          <cell r="H3359" t="str">
            <v>USD</v>
          </cell>
          <cell r="I3359">
            <v>1416000600</v>
          </cell>
          <cell r="J3359">
            <v>1413318600</v>
          </cell>
          <cell r="K3359" t="b">
            <v>0</v>
          </cell>
          <cell r="L3359">
            <v>23</v>
          </cell>
          <cell r="M3359" t="b">
            <v>0</v>
          </cell>
          <cell r="N3359" t="str">
            <v>games/mobile games</v>
          </cell>
          <cell r="O3359">
            <v>2</v>
          </cell>
          <cell r="P3359">
            <v>25.43</v>
          </cell>
        </row>
        <row r="3360">
          <cell r="B3360" t="str">
            <v>Flying Turds</v>
          </cell>
          <cell r="C3360" t="str">
            <v>#havingfunFTW</v>
          </cell>
          <cell r="D3360">
            <v>1000</v>
          </cell>
          <cell r="E3360">
            <v>1</v>
          </cell>
          <cell r="F3360" t="str">
            <v>failed</v>
          </cell>
          <cell r="G3360" t="str">
            <v>GB</v>
          </cell>
          <cell r="H3360" t="str">
            <v>GBP</v>
          </cell>
          <cell r="I3360">
            <v>1407425717</v>
          </cell>
          <cell r="J3360">
            <v>1404833717</v>
          </cell>
          <cell r="K3360" t="b">
            <v>0</v>
          </cell>
          <cell r="L3360">
            <v>1</v>
          </cell>
          <cell r="M3360" t="b">
            <v>0</v>
          </cell>
          <cell r="N3360" t="str">
            <v>games/mobile games</v>
          </cell>
          <cell r="O3360">
            <v>0</v>
          </cell>
          <cell r="P3360">
            <v>1</v>
          </cell>
        </row>
        <row r="3361">
          <cell r="B3361" t="str">
            <v>Angry words with Friends</v>
          </cell>
          <cell r="C3361" t="str">
            <v>This app will provide you with the ability to use your most favorite profanities while playing a game with your friends.</v>
          </cell>
          <cell r="D3361">
            <v>20000</v>
          </cell>
          <cell r="E3361">
            <v>21</v>
          </cell>
          <cell r="F3361" t="str">
            <v>failed</v>
          </cell>
          <cell r="G3361" t="str">
            <v>US</v>
          </cell>
          <cell r="H3361" t="str">
            <v>USD</v>
          </cell>
          <cell r="I3361">
            <v>1465107693</v>
          </cell>
          <cell r="J3361">
            <v>1462515693</v>
          </cell>
          <cell r="K3361" t="b">
            <v>0</v>
          </cell>
          <cell r="L3361">
            <v>2</v>
          </cell>
          <cell r="M3361" t="b">
            <v>0</v>
          </cell>
          <cell r="N3361" t="str">
            <v>games/mobile games</v>
          </cell>
          <cell r="O3361">
            <v>0</v>
          </cell>
          <cell r="P3361">
            <v>10.5</v>
          </cell>
        </row>
        <row r="3362">
          <cell r="B3362" t="str">
            <v>Terror Interceptor Mobile Video Game</v>
          </cell>
          <cell r="C3362" t="str">
            <v>A modernized version of the classic aerial combat arcade game 1942.  Use real fighter jets to take down terrorists on a global scale.</v>
          </cell>
          <cell r="D3362">
            <v>5000</v>
          </cell>
          <cell r="E3362">
            <v>11</v>
          </cell>
          <cell r="F3362" t="str">
            <v>failed</v>
          </cell>
          <cell r="G3362" t="str">
            <v>US</v>
          </cell>
          <cell r="H3362" t="str">
            <v>USD</v>
          </cell>
          <cell r="I3362">
            <v>1416963300</v>
          </cell>
          <cell r="J3362">
            <v>1411775700</v>
          </cell>
          <cell r="K3362" t="b">
            <v>0</v>
          </cell>
          <cell r="L3362">
            <v>3</v>
          </cell>
          <cell r="M3362" t="b">
            <v>0</v>
          </cell>
          <cell r="N3362" t="str">
            <v>games/mobile games</v>
          </cell>
          <cell r="O3362">
            <v>0</v>
          </cell>
          <cell r="P3362">
            <v>3.67</v>
          </cell>
        </row>
        <row r="3363">
          <cell r="B3363" t="str">
            <v>Hot Potato - The App</v>
          </cell>
          <cell r="C3363" t="str">
            <v>Don't drop it like it's hot..Hot Potato is a battle between friends. Compete to keep Mr Potato off the ground. Who will drop him first?</v>
          </cell>
          <cell r="D3363">
            <v>40000</v>
          </cell>
          <cell r="E3363">
            <v>0</v>
          </cell>
          <cell r="F3363" t="str">
            <v>failed</v>
          </cell>
          <cell r="G3363" t="str">
            <v>AU</v>
          </cell>
          <cell r="H3363" t="str">
            <v>AUD</v>
          </cell>
          <cell r="I3363">
            <v>1450993668</v>
          </cell>
          <cell r="J3363">
            <v>1448401668</v>
          </cell>
          <cell r="K3363" t="b">
            <v>0</v>
          </cell>
          <cell r="L3363">
            <v>0</v>
          </cell>
          <cell r="M3363" t="b">
            <v>0</v>
          </cell>
          <cell r="N3363" t="str">
            <v>games/mobile games</v>
          </cell>
          <cell r="O3363">
            <v>0</v>
          </cell>
          <cell r="P3363">
            <v>0</v>
          </cell>
        </row>
        <row r="3364">
          <cell r="B3364" t="str">
            <v>One</v>
          </cell>
          <cell r="C3364" t="str">
            <v>One is a simple mobile game about exploring the connections between all living things. Featuring hand-painted art.</v>
          </cell>
          <cell r="D3364">
            <v>10000</v>
          </cell>
          <cell r="E3364">
            <v>1438</v>
          </cell>
          <cell r="F3364" t="str">
            <v>failed</v>
          </cell>
          <cell r="G3364" t="str">
            <v>CA</v>
          </cell>
          <cell r="H3364" t="str">
            <v>CAD</v>
          </cell>
          <cell r="I3364">
            <v>1483238771</v>
          </cell>
          <cell r="J3364">
            <v>1480646771</v>
          </cell>
          <cell r="K3364" t="b">
            <v>0</v>
          </cell>
          <cell r="L3364">
            <v>13</v>
          </cell>
          <cell r="M3364" t="b">
            <v>0</v>
          </cell>
          <cell r="N3364" t="str">
            <v>games/mobile games</v>
          </cell>
          <cell r="O3364">
            <v>14</v>
          </cell>
          <cell r="P3364">
            <v>110.62</v>
          </cell>
        </row>
        <row r="3365">
          <cell r="B3365" t="str">
            <v>Ping</v>
          </cell>
          <cell r="C3365" t="str">
            <v>Ping is a simple game currently in the design process, where the player lives off of the power of their connection to the internet.</v>
          </cell>
          <cell r="D3365">
            <v>3000</v>
          </cell>
          <cell r="E3365">
            <v>20</v>
          </cell>
          <cell r="F3365" t="str">
            <v>failed</v>
          </cell>
          <cell r="G3365" t="str">
            <v>GB</v>
          </cell>
          <cell r="H3365" t="str">
            <v>GBP</v>
          </cell>
          <cell r="I3365">
            <v>1406799981</v>
          </cell>
          <cell r="J3365">
            <v>1404207981</v>
          </cell>
          <cell r="K3365" t="b">
            <v>0</v>
          </cell>
          <cell r="L3365">
            <v>1</v>
          </cell>
          <cell r="M3365" t="b">
            <v>0</v>
          </cell>
          <cell r="N3365" t="str">
            <v>games/mobile games</v>
          </cell>
          <cell r="O3365">
            <v>1</v>
          </cell>
          <cell r="P3365">
            <v>20</v>
          </cell>
        </row>
        <row r="3366">
          <cell r="B3366" t="str">
            <v>New Mario Bro's style game!</v>
          </cell>
          <cell r="C3366" t="str">
            <v>We are creating a new Mario Bro's style game called KFK:Original. It's challenging, fun and totally awesome!!!</v>
          </cell>
          <cell r="D3366">
            <v>25000</v>
          </cell>
          <cell r="E3366">
            <v>1</v>
          </cell>
          <cell r="F3366" t="str">
            <v>failed</v>
          </cell>
          <cell r="G3366" t="str">
            <v>AU</v>
          </cell>
          <cell r="H3366" t="str">
            <v>AUD</v>
          </cell>
          <cell r="I3366">
            <v>1417235580</v>
          </cell>
          <cell r="J3366">
            <v>1416034228</v>
          </cell>
          <cell r="K3366" t="b">
            <v>0</v>
          </cell>
          <cell r="L3366">
            <v>1</v>
          </cell>
          <cell r="M3366" t="b">
            <v>0</v>
          </cell>
          <cell r="N3366" t="str">
            <v>games/mobile games</v>
          </cell>
          <cell r="O3366">
            <v>0</v>
          </cell>
          <cell r="P3366">
            <v>1</v>
          </cell>
        </row>
        <row r="3367">
          <cell r="B3367" t="str">
            <v>Trumperama</v>
          </cell>
          <cell r="C3367" t="str">
            <v>"Trumperama" ist ein Jump 'n' Run Spiel im 8-Bit Stil fÃ¼r Android.
Donald Trump gewinnt die Wahlen und muss gestoppt werden!</v>
          </cell>
          <cell r="D3367">
            <v>1000</v>
          </cell>
          <cell r="E3367">
            <v>50</v>
          </cell>
          <cell r="F3367" t="str">
            <v>failed</v>
          </cell>
          <cell r="G3367" t="str">
            <v>DE</v>
          </cell>
          <cell r="H3367" t="str">
            <v>EUR</v>
          </cell>
          <cell r="I3367">
            <v>1470527094</v>
          </cell>
          <cell r="J3367">
            <v>1467935094</v>
          </cell>
          <cell r="K3367" t="b">
            <v>0</v>
          </cell>
          <cell r="L3367">
            <v>1</v>
          </cell>
          <cell r="M3367" t="b">
            <v>0</v>
          </cell>
          <cell r="N3367" t="str">
            <v>games/mobile games</v>
          </cell>
          <cell r="O3367">
            <v>5</v>
          </cell>
          <cell r="P3367">
            <v>50</v>
          </cell>
        </row>
        <row r="3368">
          <cell r="B3368" t="str">
            <v>OneLifeMen - Jeu d' Aventure smartphone en Voxel Art</v>
          </cell>
          <cell r="C3368" t="str">
            <v>Arpenter pas moins de 50 stages ne sera pas facile avec une seule vie... peut Ãªtre que les potions vous aiderons Ã  survivre ?</v>
          </cell>
          <cell r="D3368">
            <v>4190</v>
          </cell>
          <cell r="E3368">
            <v>270</v>
          </cell>
          <cell r="F3368" t="str">
            <v>failed</v>
          </cell>
          <cell r="G3368" t="str">
            <v>FR</v>
          </cell>
          <cell r="H3368" t="str">
            <v>EUR</v>
          </cell>
          <cell r="I3368">
            <v>1450541229</v>
          </cell>
          <cell r="J3368">
            <v>1447949229</v>
          </cell>
          <cell r="K3368" t="b">
            <v>0</v>
          </cell>
          <cell r="L3368">
            <v>6</v>
          </cell>
          <cell r="M3368" t="b">
            <v>0</v>
          </cell>
          <cell r="N3368" t="str">
            <v>games/mobile games</v>
          </cell>
          <cell r="O3368">
            <v>6</v>
          </cell>
          <cell r="P3368">
            <v>45</v>
          </cell>
        </row>
        <row r="3369">
          <cell r="B3369" t="str">
            <v>Nodiatis RPG: Steam, Android, &amp; iOS Clients</v>
          </cell>
          <cell r="C3369" t="str">
            <v>This classic online RPG is being overhauled to run on more devices with an interface better suited for both mobile and widescreen.</v>
          </cell>
          <cell r="D3369">
            <v>25000</v>
          </cell>
          <cell r="E3369">
            <v>9875</v>
          </cell>
          <cell r="F3369" t="str">
            <v>failed</v>
          </cell>
          <cell r="G3369" t="str">
            <v>US</v>
          </cell>
          <cell r="H3369" t="str">
            <v>USD</v>
          </cell>
          <cell r="I3369">
            <v>1461440421</v>
          </cell>
          <cell r="J3369">
            <v>1458848421</v>
          </cell>
          <cell r="K3369" t="b">
            <v>0</v>
          </cell>
          <cell r="L3369">
            <v>39</v>
          </cell>
          <cell r="M3369" t="b">
            <v>0</v>
          </cell>
          <cell r="N3369" t="str">
            <v>games/mobile games</v>
          </cell>
          <cell r="O3369">
            <v>40</v>
          </cell>
          <cell r="P3369">
            <v>253.21</v>
          </cell>
        </row>
        <row r="3370">
          <cell r="B3370" t="str">
            <v>Slayers of The Dead AR- build your ultimate Zombie Fort</v>
          </cell>
          <cell r="C3370" t="str">
            <v>Have you ever wanted to build your own, ultimate zombie fort in real life? Enjoy a Zombie Apocalypse without the Apocalypse.</v>
          </cell>
          <cell r="D3370">
            <v>35000</v>
          </cell>
          <cell r="E3370">
            <v>125</v>
          </cell>
          <cell r="F3370" t="str">
            <v>failed</v>
          </cell>
          <cell r="G3370" t="str">
            <v>US</v>
          </cell>
          <cell r="H3370" t="str">
            <v>USD</v>
          </cell>
          <cell r="I3370">
            <v>1485035131</v>
          </cell>
          <cell r="J3370">
            <v>1483307131</v>
          </cell>
          <cell r="K3370" t="b">
            <v>0</v>
          </cell>
          <cell r="L3370">
            <v>4</v>
          </cell>
          <cell r="M3370" t="b">
            <v>0</v>
          </cell>
          <cell r="N3370" t="str">
            <v>games/mobile games</v>
          </cell>
          <cell r="O3370">
            <v>0</v>
          </cell>
          <cell r="P3370">
            <v>31.25</v>
          </cell>
        </row>
        <row r="3371">
          <cell r="B3371" t="str">
            <v>Soulwalker</v>
          </cell>
          <cell r="C3371" t="str">
            <v>Take control of the Void and bend it to your will as you perfect your strategy and amass your deck. The light gathers, your power grows</v>
          </cell>
          <cell r="D3371">
            <v>8000</v>
          </cell>
          <cell r="E3371">
            <v>5</v>
          </cell>
          <cell r="F3371" t="str">
            <v>failed</v>
          </cell>
          <cell r="G3371" t="str">
            <v>US</v>
          </cell>
          <cell r="H3371" t="str">
            <v>USD</v>
          </cell>
          <cell r="I3371">
            <v>1420100426</v>
          </cell>
          <cell r="J3371">
            <v>1417508426</v>
          </cell>
          <cell r="K3371" t="b">
            <v>0</v>
          </cell>
          <cell r="L3371">
            <v>1</v>
          </cell>
          <cell r="M3371" t="b">
            <v>0</v>
          </cell>
          <cell r="N3371" t="str">
            <v>games/mobile games</v>
          </cell>
          <cell r="O3371">
            <v>0</v>
          </cell>
          <cell r="P3371">
            <v>5</v>
          </cell>
        </row>
        <row r="3372">
          <cell r="B3372" t="str">
            <v>Medieval Empire by Bear Games</v>
          </cell>
          <cell r="C3372" t="str">
            <v>We are creating the next epic Massive Multiplayer Online-Real Time Strategy game and we want you to be a part of it!</v>
          </cell>
          <cell r="D3372">
            <v>5000</v>
          </cell>
          <cell r="E3372">
            <v>0</v>
          </cell>
          <cell r="F3372" t="str">
            <v>failed</v>
          </cell>
          <cell r="G3372" t="str">
            <v>GB</v>
          </cell>
          <cell r="H3372" t="str">
            <v>GBP</v>
          </cell>
          <cell r="I3372">
            <v>1438859121</v>
          </cell>
          <cell r="J3372">
            <v>1436267121</v>
          </cell>
          <cell r="K3372" t="b">
            <v>0</v>
          </cell>
          <cell r="L3372">
            <v>0</v>
          </cell>
          <cell r="M3372" t="b">
            <v>0</v>
          </cell>
          <cell r="N3372" t="str">
            <v>games/mobile games</v>
          </cell>
          <cell r="O3372">
            <v>0</v>
          </cell>
          <cell r="P3372">
            <v>0</v>
          </cell>
        </row>
        <row r="3373">
          <cell r="B3373" t="str">
            <v>Arena Z - Zombie Survival</v>
          </cell>
          <cell r="C3373" t="str">
            <v>I think this will be a great game!</v>
          </cell>
          <cell r="D3373">
            <v>500</v>
          </cell>
          <cell r="E3373">
            <v>0</v>
          </cell>
          <cell r="F3373" t="str">
            <v>failed</v>
          </cell>
          <cell r="G3373" t="str">
            <v>DE</v>
          </cell>
          <cell r="H3373" t="str">
            <v>EUR</v>
          </cell>
          <cell r="I3373">
            <v>1436460450</v>
          </cell>
          <cell r="J3373">
            <v>1433868450</v>
          </cell>
          <cell r="K3373" t="b">
            <v>0</v>
          </cell>
          <cell r="L3373">
            <v>0</v>
          </cell>
          <cell r="M3373" t="b">
            <v>0</v>
          </cell>
          <cell r="N3373" t="str">
            <v>games/mobile games</v>
          </cell>
          <cell r="O3373">
            <v>0</v>
          </cell>
          <cell r="P3373">
            <v>0</v>
          </cell>
        </row>
        <row r="3374">
          <cell r="B3374" t="str">
            <v>3E Community, a company driven by YOU!</v>
          </cell>
          <cell r="C3374" t="str">
            <v>If only you could help choose and/or create the Top Chart apps with your ideas...
Want that to come true? Well here we are.</v>
          </cell>
          <cell r="D3374">
            <v>4000</v>
          </cell>
          <cell r="E3374">
            <v>0</v>
          </cell>
          <cell r="F3374" t="str">
            <v>failed</v>
          </cell>
          <cell r="G3374" t="str">
            <v>US</v>
          </cell>
          <cell r="H3374" t="str">
            <v>USD</v>
          </cell>
          <cell r="I3374">
            <v>1424131727</v>
          </cell>
          <cell r="J3374">
            <v>1421539727</v>
          </cell>
          <cell r="K3374" t="b">
            <v>0</v>
          </cell>
          <cell r="L3374">
            <v>0</v>
          </cell>
          <cell r="M3374" t="b">
            <v>0</v>
          </cell>
          <cell r="N3374" t="str">
            <v>games/mobile games</v>
          </cell>
          <cell r="O3374">
            <v>0</v>
          </cell>
          <cell r="P3374">
            <v>0</v>
          </cell>
        </row>
        <row r="3375">
          <cell r="B3375" t="str">
            <v>Convergence: Rift Wars</v>
          </cell>
          <cell r="C3375" t="str">
            <v>Convergence: RiftWars is a easy to approach competitive turn-based strategy game, featuring quick game play and military tactics.</v>
          </cell>
          <cell r="D3375">
            <v>45000</v>
          </cell>
          <cell r="E3375">
            <v>186</v>
          </cell>
          <cell r="F3375" t="str">
            <v>failed</v>
          </cell>
          <cell r="G3375" t="str">
            <v>US</v>
          </cell>
          <cell r="H3375" t="str">
            <v>USD</v>
          </cell>
          <cell r="I3375">
            <v>1450327126</v>
          </cell>
          <cell r="J3375">
            <v>1447735126</v>
          </cell>
          <cell r="K3375" t="b">
            <v>0</v>
          </cell>
          <cell r="L3375">
            <v>8</v>
          </cell>
          <cell r="M3375" t="b">
            <v>0</v>
          </cell>
          <cell r="N3375" t="str">
            <v>games/mobile games</v>
          </cell>
          <cell r="O3375">
            <v>0</v>
          </cell>
          <cell r="P3375">
            <v>23.25</v>
          </cell>
        </row>
        <row r="3376">
          <cell r="B3376" t="str">
            <v>Galaxix - Take on the Universe!</v>
          </cell>
          <cell r="C3376" t="str">
            <v>A game for Apple &amp; Android devices that sees you get your own spacecraft, take on the competition, mine asteroids &amp; fight to survive.</v>
          </cell>
          <cell r="D3376">
            <v>250000</v>
          </cell>
          <cell r="E3376">
            <v>0</v>
          </cell>
          <cell r="F3376" t="str">
            <v>failed</v>
          </cell>
          <cell r="G3376" t="str">
            <v>GB</v>
          </cell>
          <cell r="H3376" t="str">
            <v>GBP</v>
          </cell>
          <cell r="I3376">
            <v>1422256341</v>
          </cell>
          <cell r="J3376">
            <v>1419664341</v>
          </cell>
          <cell r="K3376" t="b">
            <v>0</v>
          </cell>
          <cell r="L3376">
            <v>0</v>
          </cell>
          <cell r="M3376" t="b">
            <v>0</v>
          </cell>
          <cell r="N3376" t="str">
            <v>games/mobile games</v>
          </cell>
          <cell r="O3376">
            <v>0</v>
          </cell>
          <cell r="P3376">
            <v>0</v>
          </cell>
        </row>
        <row r="3377">
          <cell r="B3377" t="str">
            <v>Purple Fishing - Trump Supporters/Critics Find Common Ground</v>
          </cell>
          <cell r="C3377" t="str">
            <v>Purple Fishing is an online game and social media platform for Trump Supporters and Critics to have fun finding common ground.</v>
          </cell>
          <cell r="D3377">
            <v>18000</v>
          </cell>
          <cell r="E3377">
            <v>1455</v>
          </cell>
          <cell r="F3377" t="str">
            <v>failed</v>
          </cell>
          <cell r="G3377" t="str">
            <v>US</v>
          </cell>
          <cell r="H3377" t="str">
            <v>USD</v>
          </cell>
          <cell r="I3377">
            <v>1488958200</v>
          </cell>
          <cell r="J3377">
            <v>1484912974</v>
          </cell>
          <cell r="K3377" t="b">
            <v>0</v>
          </cell>
          <cell r="L3377">
            <v>16</v>
          </cell>
          <cell r="M3377" t="b">
            <v>0</v>
          </cell>
          <cell r="N3377" t="str">
            <v>games/mobile games</v>
          </cell>
          <cell r="O3377">
            <v>8</v>
          </cell>
          <cell r="P3377">
            <v>90.94</v>
          </cell>
        </row>
        <row r="3378">
          <cell r="B3378" t="str">
            <v>Project: 20M813</v>
          </cell>
          <cell r="C3378" t="str">
            <v>This is an Android game where you take control of the zombies and try to eat your way to world domination!</v>
          </cell>
          <cell r="D3378">
            <v>2500</v>
          </cell>
          <cell r="E3378">
            <v>10</v>
          </cell>
          <cell r="F3378" t="str">
            <v>failed</v>
          </cell>
          <cell r="G3378" t="str">
            <v>US</v>
          </cell>
          <cell r="H3378" t="str">
            <v>USD</v>
          </cell>
          <cell r="I3378">
            <v>1402600085</v>
          </cell>
          <cell r="J3378">
            <v>1400008085</v>
          </cell>
          <cell r="K3378" t="b">
            <v>0</v>
          </cell>
          <cell r="L3378">
            <v>2</v>
          </cell>
          <cell r="M3378" t="b">
            <v>0</v>
          </cell>
          <cell r="N3378" t="str">
            <v>games/mobile games</v>
          </cell>
          <cell r="O3378">
            <v>0</v>
          </cell>
          <cell r="P3378">
            <v>5</v>
          </cell>
        </row>
        <row r="3379">
          <cell r="B3379" t="str">
            <v>Fat Cheeks the Cannonball - iPhone and Android</v>
          </cell>
          <cell r="C3379" t="str">
            <v>Cannons, Power Gloves, and PUNCHING STUFF!  Help Fat Cheeks collect Acorns for upgrades and customize his gear in this Endless Runner</v>
          </cell>
          <cell r="D3379">
            <v>6500</v>
          </cell>
          <cell r="E3379">
            <v>2788</v>
          </cell>
          <cell r="F3379" t="str">
            <v>failed</v>
          </cell>
          <cell r="G3379" t="str">
            <v>US</v>
          </cell>
          <cell r="H3379" t="str">
            <v>USD</v>
          </cell>
          <cell r="I3379">
            <v>1399223500</v>
          </cell>
          <cell r="J3379">
            <v>1396631500</v>
          </cell>
          <cell r="K3379" t="b">
            <v>0</v>
          </cell>
          <cell r="L3379">
            <v>48</v>
          </cell>
          <cell r="M3379" t="b">
            <v>0</v>
          </cell>
          <cell r="N3379" t="str">
            <v>games/mobile games</v>
          </cell>
          <cell r="O3379">
            <v>43</v>
          </cell>
          <cell r="P3379">
            <v>58.08</v>
          </cell>
        </row>
        <row r="3380">
          <cell r="B3380" t="str">
            <v>THE RUNNING GAME</v>
          </cell>
          <cell r="C3380" t="str">
            <v>This game is an alternative to the boring morning jogs This game will make you excited to workout Following elite footballer movements!</v>
          </cell>
          <cell r="D3380">
            <v>110000</v>
          </cell>
          <cell r="E3380">
            <v>4</v>
          </cell>
          <cell r="F3380" t="str">
            <v>failed</v>
          </cell>
          <cell r="G3380" t="str">
            <v>GB</v>
          </cell>
          <cell r="H3380" t="str">
            <v>GBP</v>
          </cell>
          <cell r="I3380">
            <v>1478425747</v>
          </cell>
          <cell r="J3380">
            <v>1475398147</v>
          </cell>
          <cell r="K3380" t="b">
            <v>0</v>
          </cell>
          <cell r="L3380">
            <v>2</v>
          </cell>
          <cell r="M3380" t="b">
            <v>0</v>
          </cell>
          <cell r="N3380" t="str">
            <v>games/mobile games</v>
          </cell>
          <cell r="O3380">
            <v>0</v>
          </cell>
          <cell r="P3380">
            <v>2</v>
          </cell>
        </row>
        <row r="3381">
          <cell r="B3381" t="str">
            <v>MathPlus Cards (FKA Random Math)</v>
          </cell>
          <cell r="C3381" t="str">
            <v>A mobile application that will allow math learners to practice math operations and improve critical thinking. Ideal for ages 7 to 12.</v>
          </cell>
          <cell r="D3381">
            <v>25000</v>
          </cell>
          <cell r="E3381">
            <v>125</v>
          </cell>
          <cell r="F3381" t="str">
            <v>failed</v>
          </cell>
          <cell r="G3381" t="str">
            <v>US</v>
          </cell>
          <cell r="H3381" t="str">
            <v>USD</v>
          </cell>
          <cell r="I3381">
            <v>1488340800</v>
          </cell>
          <cell r="J3381">
            <v>1483768497</v>
          </cell>
          <cell r="K3381" t="b">
            <v>0</v>
          </cell>
          <cell r="L3381">
            <v>2</v>
          </cell>
          <cell r="M3381" t="b">
            <v>0</v>
          </cell>
          <cell r="N3381" t="str">
            <v>games/mobile games</v>
          </cell>
          <cell r="O3381">
            <v>1</v>
          </cell>
          <cell r="P3381">
            <v>62.5</v>
          </cell>
        </row>
        <row r="3382">
          <cell r="B3382" t="str">
            <v>Meme Wars - Dank Age</v>
          </cell>
          <cell r="C3382" t="str">
            <v>A mix of PokemonGo, Game of War- Fire Age, DragonSoul, &amp; Throwdown. Join a clan, collect meme, upgrade features, fight, &amp; compete.</v>
          </cell>
          <cell r="D3382">
            <v>20000</v>
          </cell>
          <cell r="E3382">
            <v>10</v>
          </cell>
          <cell r="F3382" t="str">
            <v>failed</v>
          </cell>
          <cell r="G3382" t="str">
            <v>US</v>
          </cell>
          <cell r="H3382" t="str">
            <v>USD</v>
          </cell>
          <cell r="I3382">
            <v>1478383912</v>
          </cell>
          <cell r="J3382">
            <v>1475791912</v>
          </cell>
          <cell r="K3382" t="b">
            <v>0</v>
          </cell>
          <cell r="L3382">
            <v>1</v>
          </cell>
          <cell r="M3382" t="b">
            <v>0</v>
          </cell>
          <cell r="N3382" t="str">
            <v>games/mobile games</v>
          </cell>
          <cell r="O3382">
            <v>0</v>
          </cell>
          <cell r="P3382">
            <v>10</v>
          </cell>
        </row>
        <row r="3383">
          <cell r="B3383" t="str">
            <v>Help Build PaperChase Version 3 !</v>
          </cell>
          <cell r="C3383" t="str">
            <v>PaperChase is a popular endless flying game conceived by a 15 year old and loved by millions worldwide.  Help us build version 3!</v>
          </cell>
          <cell r="D3383">
            <v>25000</v>
          </cell>
          <cell r="E3383">
            <v>1217</v>
          </cell>
          <cell r="F3383" t="str">
            <v>failed</v>
          </cell>
          <cell r="G3383" t="str">
            <v>US</v>
          </cell>
          <cell r="H3383" t="str">
            <v>USD</v>
          </cell>
          <cell r="I3383">
            <v>1450166340</v>
          </cell>
          <cell r="J3383">
            <v>1448044925</v>
          </cell>
          <cell r="K3383" t="b">
            <v>0</v>
          </cell>
          <cell r="L3383">
            <v>17</v>
          </cell>
          <cell r="M3383" t="b">
            <v>0</v>
          </cell>
          <cell r="N3383" t="str">
            <v>games/mobile games</v>
          </cell>
          <cell r="O3383">
            <v>5</v>
          </cell>
          <cell r="P3383">
            <v>71.59</v>
          </cell>
        </row>
        <row r="3384">
          <cell r="B3384" t="str">
            <v>Castle Crawler RPG</v>
          </cell>
          <cell r="C3384" t="str">
            <v>CCRPG will be a 2D Pixel Art Game based on similar elements to the SNES game "Zelda: A Link to the Past" with RPG elements added in.</v>
          </cell>
          <cell r="D3384">
            <v>10000</v>
          </cell>
          <cell r="E3384">
            <v>0</v>
          </cell>
          <cell r="F3384" t="str">
            <v>failed</v>
          </cell>
          <cell r="G3384" t="str">
            <v>US</v>
          </cell>
          <cell r="H3384" t="str">
            <v>USD</v>
          </cell>
          <cell r="I3384">
            <v>1483488249</v>
          </cell>
          <cell r="J3384">
            <v>1480896249</v>
          </cell>
          <cell r="K3384" t="b">
            <v>0</v>
          </cell>
          <cell r="L3384">
            <v>0</v>
          </cell>
          <cell r="M3384" t="b">
            <v>0</v>
          </cell>
          <cell r="N3384" t="str">
            <v>games/mobile games</v>
          </cell>
          <cell r="O3384">
            <v>0</v>
          </cell>
          <cell r="P3384">
            <v>0</v>
          </cell>
        </row>
        <row r="3385">
          <cell r="B3385" t="str">
            <v>C.O.V.D.--A brand new board app game</v>
          </cell>
          <cell r="C3385" t="str">
            <v>Conflict of Van Helsing &amp; Dracula (C.O.V.D.) is a board game available as an App based on the story: Dracula. Can you survive?</v>
          </cell>
          <cell r="D3385">
            <v>3500</v>
          </cell>
          <cell r="E3385">
            <v>361</v>
          </cell>
          <cell r="F3385" t="str">
            <v>failed</v>
          </cell>
          <cell r="G3385" t="str">
            <v>US</v>
          </cell>
          <cell r="H3385" t="str">
            <v>USD</v>
          </cell>
          <cell r="I3385">
            <v>1454213820</v>
          </cell>
          <cell r="J3385">
            <v>1451723535</v>
          </cell>
          <cell r="K3385" t="b">
            <v>0</v>
          </cell>
          <cell r="L3385">
            <v>11</v>
          </cell>
          <cell r="M3385" t="b">
            <v>0</v>
          </cell>
          <cell r="N3385" t="str">
            <v>games/mobile games</v>
          </cell>
          <cell r="O3385">
            <v>10</v>
          </cell>
          <cell r="P3385">
            <v>32.82</v>
          </cell>
        </row>
        <row r="3386">
          <cell r="B3386" t="str">
            <v>The Adventures of Bible Bear</v>
          </cell>
          <cell r="C3386" t="str">
            <v>Journey with Bible Bear through each of the books of the Bible, exploring stories while learning verses, songs, and preschool concepts!</v>
          </cell>
          <cell r="D3386">
            <v>6500</v>
          </cell>
          <cell r="E3386">
            <v>4666</v>
          </cell>
          <cell r="F3386" t="str">
            <v>failed</v>
          </cell>
          <cell r="G3386" t="str">
            <v>US</v>
          </cell>
          <cell r="H3386" t="str">
            <v>USD</v>
          </cell>
          <cell r="I3386">
            <v>1416512901</v>
          </cell>
          <cell r="J3386">
            <v>1413053301</v>
          </cell>
          <cell r="K3386" t="b">
            <v>0</v>
          </cell>
          <cell r="L3386">
            <v>95</v>
          </cell>
          <cell r="M3386" t="b">
            <v>0</v>
          </cell>
          <cell r="N3386" t="str">
            <v>games/mobile games</v>
          </cell>
          <cell r="O3386">
            <v>72</v>
          </cell>
          <cell r="P3386">
            <v>49.12</v>
          </cell>
        </row>
        <row r="3387">
          <cell r="B3387" t="str">
            <v>ZombieTime!</v>
          </cell>
          <cell r="C3387" t="str">
            <v>A Top-View Action game where you play as Bob, the FIRST zombie to rise from the grave. Bring chaos to town, feast and don't die again.</v>
          </cell>
          <cell r="D3387">
            <v>20000</v>
          </cell>
          <cell r="E3387">
            <v>212</v>
          </cell>
          <cell r="F3387" t="str">
            <v>failed</v>
          </cell>
          <cell r="G3387" t="str">
            <v>US</v>
          </cell>
          <cell r="H3387" t="str">
            <v>USD</v>
          </cell>
          <cell r="I3387">
            <v>1435633602</v>
          </cell>
          <cell r="J3387">
            <v>1433041602</v>
          </cell>
          <cell r="K3387" t="b">
            <v>0</v>
          </cell>
          <cell r="L3387">
            <v>13</v>
          </cell>
          <cell r="M3387" t="b">
            <v>0</v>
          </cell>
          <cell r="N3387" t="str">
            <v>games/mobile games</v>
          </cell>
          <cell r="O3387">
            <v>1</v>
          </cell>
          <cell r="P3387">
            <v>16.309999999999999</v>
          </cell>
        </row>
        <row r="3388">
          <cell r="B3388" t="str">
            <v>The Red Card Blue Card Game</v>
          </cell>
          <cell r="C3388" t="str">
            <v>It's time for The Red Card Blue Card Game to be available everywhere! Help save the sanity of ALL parent's! Help make it an App!!</v>
          </cell>
          <cell r="D3388">
            <v>8000</v>
          </cell>
          <cell r="E3388">
            <v>36</v>
          </cell>
          <cell r="F3388" t="str">
            <v>failed</v>
          </cell>
          <cell r="G3388" t="str">
            <v>CA</v>
          </cell>
          <cell r="H3388" t="str">
            <v>CAD</v>
          </cell>
          <cell r="I3388">
            <v>1436373900</v>
          </cell>
          <cell r="J3388">
            <v>1433861210</v>
          </cell>
          <cell r="K3388" t="b">
            <v>0</v>
          </cell>
          <cell r="L3388">
            <v>2</v>
          </cell>
          <cell r="M3388" t="b">
            <v>0</v>
          </cell>
          <cell r="N3388" t="str">
            <v>games/mobile games</v>
          </cell>
          <cell r="O3388">
            <v>0</v>
          </cell>
          <cell r="P3388">
            <v>18</v>
          </cell>
        </row>
        <row r="3389">
          <cell r="B3389" t="str">
            <v>PATH to Reading Brain Training</v>
          </cell>
          <cell r="C3389" t="str">
            <v>PATH to Reading (PATH) is a patented break-through technology  that dramatically and permanently improves attention, reading, memory</v>
          </cell>
          <cell r="D3389">
            <v>160000</v>
          </cell>
          <cell r="E3389">
            <v>26</v>
          </cell>
          <cell r="F3389" t="str">
            <v>failed</v>
          </cell>
          <cell r="G3389" t="str">
            <v>US</v>
          </cell>
          <cell r="H3389" t="str">
            <v>USD</v>
          </cell>
          <cell r="I3389">
            <v>1467155733</v>
          </cell>
          <cell r="J3389">
            <v>1465427733</v>
          </cell>
          <cell r="K3389" t="b">
            <v>0</v>
          </cell>
          <cell r="L3389">
            <v>2</v>
          </cell>
          <cell r="M3389" t="b">
            <v>0</v>
          </cell>
          <cell r="N3389" t="str">
            <v>games/mobile games</v>
          </cell>
          <cell r="O3389">
            <v>0</v>
          </cell>
          <cell r="P3389">
            <v>13</v>
          </cell>
        </row>
        <row r="3390">
          <cell r="B3390" t="str">
            <v>Claws &amp; Fins</v>
          </cell>
          <cell r="C3390" t="str">
            <v>Sea opposition of Crab's family and angry fishes. Who is going to win, and who is going to loose ?!</v>
          </cell>
          <cell r="D3390">
            <v>10000</v>
          </cell>
          <cell r="E3390">
            <v>51</v>
          </cell>
          <cell r="F3390" t="str">
            <v>failed</v>
          </cell>
          <cell r="G3390" t="str">
            <v>US</v>
          </cell>
          <cell r="H3390" t="str">
            <v>USD</v>
          </cell>
          <cell r="I3390">
            <v>1470519308</v>
          </cell>
          <cell r="J3390">
            <v>1465335308</v>
          </cell>
          <cell r="K3390" t="b">
            <v>0</v>
          </cell>
          <cell r="L3390">
            <v>3</v>
          </cell>
          <cell r="M3390" t="b">
            <v>0</v>
          </cell>
          <cell r="N3390" t="str">
            <v>games/mobile games</v>
          </cell>
          <cell r="O3390">
            <v>1</v>
          </cell>
          <cell r="P3390">
            <v>17</v>
          </cell>
        </row>
        <row r="3391">
          <cell r="B3391" t="str">
            <v>Migration Madness (Android)</v>
          </cell>
          <cell r="C3391" t="str">
            <v>An arcade styled side scroller. Help Bob the pilot steer his plane through hordes of migrating birds strapped with explosives.</v>
          </cell>
          <cell r="D3391">
            <v>280</v>
          </cell>
          <cell r="E3391">
            <v>0</v>
          </cell>
          <cell r="F3391" t="str">
            <v>failed</v>
          </cell>
          <cell r="G3391" t="str">
            <v>AU</v>
          </cell>
          <cell r="H3391" t="str">
            <v>AUD</v>
          </cell>
          <cell r="I3391">
            <v>1402901405</v>
          </cell>
          <cell r="J3391">
            <v>1400309405</v>
          </cell>
          <cell r="K3391" t="b">
            <v>0</v>
          </cell>
          <cell r="L3391">
            <v>0</v>
          </cell>
          <cell r="M3391" t="b">
            <v>0</v>
          </cell>
          <cell r="N3391" t="str">
            <v>games/mobile games</v>
          </cell>
          <cell r="O3391">
            <v>0</v>
          </cell>
          <cell r="P3391">
            <v>0</v>
          </cell>
        </row>
        <row r="3392">
          <cell r="B3392" t="str">
            <v>Chip Dip II: Son of Chip Dip! - A Terrible, Terrible Game</v>
          </cell>
          <cell r="C3392" t="str">
            <v>It's obvious you won't survive by your wits alone. Unfortunately that's all you've got, Chip. Run!</v>
          </cell>
          <cell r="D3392">
            <v>60</v>
          </cell>
          <cell r="E3392">
            <v>0</v>
          </cell>
          <cell r="F3392" t="str">
            <v>failed</v>
          </cell>
          <cell r="G3392" t="str">
            <v>US</v>
          </cell>
          <cell r="H3392" t="str">
            <v>USD</v>
          </cell>
          <cell r="I3392">
            <v>1425170525</v>
          </cell>
          <cell r="J3392">
            <v>1422664925</v>
          </cell>
          <cell r="K3392" t="b">
            <v>0</v>
          </cell>
          <cell r="L3392">
            <v>0</v>
          </cell>
          <cell r="M3392" t="b">
            <v>0</v>
          </cell>
          <cell r="N3392" t="str">
            <v>games/mobile games</v>
          </cell>
          <cell r="O3392">
            <v>0</v>
          </cell>
          <cell r="P3392">
            <v>0</v>
          </cell>
        </row>
        <row r="3393">
          <cell r="B3393" t="str">
            <v>Aussies versus Zombies</v>
          </cell>
          <cell r="C3393" t="str">
            <v>Action game now playable on Android/iOS platforms and PC browsers. Easy gameplay even for starters yet hard to be skilled. Multi-player</v>
          </cell>
          <cell r="D3393">
            <v>8000</v>
          </cell>
          <cell r="E3393">
            <v>0</v>
          </cell>
          <cell r="F3393" t="str">
            <v>failed</v>
          </cell>
          <cell r="G3393" t="str">
            <v>AU</v>
          </cell>
          <cell r="H3393" t="str">
            <v>AUD</v>
          </cell>
          <cell r="I3393">
            <v>1402618355</v>
          </cell>
          <cell r="J3393">
            <v>1400026355</v>
          </cell>
          <cell r="K3393" t="b">
            <v>0</v>
          </cell>
          <cell r="L3393">
            <v>0</v>
          </cell>
          <cell r="M3393" t="b">
            <v>0</v>
          </cell>
          <cell r="N3393" t="str">
            <v>games/mobile games</v>
          </cell>
          <cell r="O3393">
            <v>0</v>
          </cell>
          <cell r="P3393">
            <v>0</v>
          </cell>
        </row>
        <row r="3394">
          <cell r="B3394" t="str">
            <v>Alex and More</v>
          </cell>
          <cell r="C3394" t="str">
            <v>Juego de plataformas con 20 personajes. Cada personaje tiene cuatro habilidades distintas al resto de personajes y sus propias voces.</v>
          </cell>
          <cell r="D3394">
            <v>5000</v>
          </cell>
          <cell r="E3394">
            <v>6</v>
          </cell>
          <cell r="F3394" t="str">
            <v>failed</v>
          </cell>
          <cell r="G3394" t="str">
            <v>ES</v>
          </cell>
          <cell r="H3394" t="str">
            <v>EUR</v>
          </cell>
          <cell r="I3394">
            <v>1457966129</v>
          </cell>
          <cell r="J3394">
            <v>1455377729</v>
          </cell>
          <cell r="K3394" t="b">
            <v>0</v>
          </cell>
          <cell r="L3394">
            <v>2</v>
          </cell>
          <cell r="M3394" t="b">
            <v>0</v>
          </cell>
          <cell r="N3394" t="str">
            <v>games/mobile games</v>
          </cell>
          <cell r="O3394">
            <v>0</v>
          </cell>
          <cell r="P3394">
            <v>3</v>
          </cell>
        </row>
        <row r="3395">
          <cell r="B3395" t="str">
            <v>Sim Betting Football</v>
          </cell>
          <cell r="C3395" t="str">
            <v>Sim Betting Football is the only football (soccer) betting simulation  game.</v>
          </cell>
          <cell r="D3395">
            <v>5000</v>
          </cell>
          <cell r="E3395">
            <v>1004</v>
          </cell>
          <cell r="F3395" t="str">
            <v>failed</v>
          </cell>
          <cell r="G3395" t="str">
            <v>GB</v>
          </cell>
          <cell r="H3395" t="str">
            <v>GBP</v>
          </cell>
          <cell r="I3395">
            <v>1459341380</v>
          </cell>
          <cell r="J3395">
            <v>1456839380</v>
          </cell>
          <cell r="K3395" t="b">
            <v>0</v>
          </cell>
          <cell r="L3395">
            <v>24</v>
          </cell>
          <cell r="M3395" t="b">
            <v>0</v>
          </cell>
          <cell r="N3395" t="str">
            <v>games/mobile games</v>
          </cell>
          <cell r="O3395">
            <v>20</v>
          </cell>
          <cell r="P3395">
            <v>41.83</v>
          </cell>
        </row>
        <row r="3396">
          <cell r="B3396" t="str">
            <v>WienerWÃ¼rze</v>
          </cell>
          <cell r="C3396" t="str">
            <v>Universal organic liquid seasoning brewed all natural from lupine, oat, salt and water for soups, salads, stews and more</v>
          </cell>
          <cell r="D3396">
            <v>10557</v>
          </cell>
          <cell r="E3396">
            <v>4130</v>
          </cell>
          <cell r="F3396" t="str">
            <v>live</v>
          </cell>
          <cell r="G3396" t="str">
            <v>AT</v>
          </cell>
          <cell r="H3396" t="str">
            <v>EUR</v>
          </cell>
          <cell r="I3396">
            <v>1491282901</v>
          </cell>
          <cell r="J3396">
            <v>1488694501</v>
          </cell>
          <cell r="K3396" t="b">
            <v>0</v>
          </cell>
          <cell r="L3396">
            <v>64</v>
          </cell>
          <cell r="M3396" t="b">
            <v>0</v>
          </cell>
          <cell r="N3396" t="str">
            <v>food/small batch</v>
          </cell>
          <cell r="O3396">
            <v>39</v>
          </cell>
          <cell r="P3396">
            <v>64.53</v>
          </cell>
        </row>
        <row r="3397">
          <cell r="B3397" t="str">
            <v>Jen bakes shortbread needs a commercial kitchen!</v>
          </cell>
          <cell r="C3397" t="str">
            <v>Jen bakes shortbread is a small batch, all natural shortbread cookie business looking for smart funding to grow!</v>
          </cell>
          <cell r="D3397">
            <v>2700</v>
          </cell>
          <cell r="E3397">
            <v>85</v>
          </cell>
          <cell r="F3397" t="str">
            <v>live</v>
          </cell>
          <cell r="G3397" t="str">
            <v>US</v>
          </cell>
          <cell r="H3397" t="str">
            <v>USD</v>
          </cell>
          <cell r="I3397">
            <v>1491769769</v>
          </cell>
          <cell r="J3397">
            <v>1489181369</v>
          </cell>
          <cell r="K3397" t="b">
            <v>0</v>
          </cell>
          <cell r="L3397">
            <v>4</v>
          </cell>
          <cell r="M3397" t="b">
            <v>0</v>
          </cell>
          <cell r="N3397" t="str">
            <v>food/small batch</v>
          </cell>
          <cell r="O3397">
            <v>3</v>
          </cell>
          <cell r="P3397">
            <v>21.25</v>
          </cell>
        </row>
        <row r="3398">
          <cell r="B3398" t="str">
            <v>Beef Sticks, the Ultimate Protein Snack</v>
          </cell>
          <cell r="C3398" t="str">
            <v>You can never go wrong with a Beef Stick, great taste with no fillers and can easily goes with you everywhere.</v>
          </cell>
          <cell r="D3398">
            <v>250</v>
          </cell>
          <cell r="E3398">
            <v>120</v>
          </cell>
          <cell r="F3398" t="str">
            <v>live</v>
          </cell>
          <cell r="G3398" t="str">
            <v>US</v>
          </cell>
          <cell r="H3398" t="str">
            <v>USD</v>
          </cell>
          <cell r="I3398">
            <v>1490033247</v>
          </cell>
          <cell r="J3398">
            <v>1489428447</v>
          </cell>
          <cell r="K3398" t="b">
            <v>0</v>
          </cell>
          <cell r="L3398">
            <v>4</v>
          </cell>
          <cell r="M3398" t="b">
            <v>0</v>
          </cell>
          <cell r="N3398" t="str">
            <v>food/small batch</v>
          </cell>
          <cell r="O3398">
            <v>48</v>
          </cell>
          <cell r="P3398">
            <v>30</v>
          </cell>
        </row>
        <row r="3399">
          <cell r="B3399" t="str">
            <v>Pies not Lies</v>
          </cell>
          <cell r="C3399" t="str">
            <v>A city centre shop selling great locally made food with room to chat and learn about eachother.</v>
          </cell>
          <cell r="D3399">
            <v>7500</v>
          </cell>
          <cell r="E3399">
            <v>1555</v>
          </cell>
          <cell r="F3399" t="str">
            <v>live</v>
          </cell>
          <cell r="G3399" t="str">
            <v>GB</v>
          </cell>
          <cell r="H3399" t="str">
            <v>GBP</v>
          </cell>
          <cell r="I3399">
            <v>1490559285</v>
          </cell>
          <cell r="J3399">
            <v>1487970885</v>
          </cell>
          <cell r="K3399" t="b">
            <v>0</v>
          </cell>
          <cell r="L3399">
            <v>61</v>
          </cell>
          <cell r="M3399" t="b">
            <v>0</v>
          </cell>
          <cell r="N3399" t="str">
            <v>food/small batch</v>
          </cell>
          <cell r="O3399">
            <v>21</v>
          </cell>
          <cell r="P3399">
            <v>25.49</v>
          </cell>
        </row>
        <row r="3400">
          <cell r="B3400" t="str">
            <v>MAGA Private Label Spicy Sauce</v>
          </cell>
          <cell r="C3400" t="str">
            <v>Do you like to Maga? Do you like hot sauce as spicy as your memes? Do you like sexy frogs? Of course you do were all adults here.</v>
          </cell>
          <cell r="D3400">
            <v>1000</v>
          </cell>
          <cell r="E3400">
            <v>80</v>
          </cell>
          <cell r="F3400" t="str">
            <v>live</v>
          </cell>
          <cell r="G3400" t="str">
            <v>US</v>
          </cell>
          <cell r="H3400" t="str">
            <v>USD</v>
          </cell>
          <cell r="I3400">
            <v>1490830331</v>
          </cell>
          <cell r="J3400">
            <v>1488241931</v>
          </cell>
          <cell r="K3400" t="b">
            <v>0</v>
          </cell>
          <cell r="L3400">
            <v>7</v>
          </cell>
          <cell r="M3400" t="b">
            <v>0</v>
          </cell>
          <cell r="N3400" t="str">
            <v>food/small batch</v>
          </cell>
          <cell r="O3400">
            <v>8</v>
          </cell>
          <cell r="P3400">
            <v>11.43</v>
          </cell>
        </row>
        <row r="3401">
          <cell r="B3401" t="str">
            <v>Gourmet Steak Hot Dogs By The Savage Wienerâ„¢</v>
          </cell>
          <cell r="C3401" t="str">
            <v>The Savage Wienerâ„¢ launched last Summer.  Our Premium wieners are already a hit, our next project is The Ultimate Steak Hot Dog.</v>
          </cell>
          <cell r="D3401">
            <v>15000</v>
          </cell>
          <cell r="E3401">
            <v>108</v>
          </cell>
          <cell r="F3401" t="str">
            <v>live</v>
          </cell>
          <cell r="G3401" t="str">
            <v>US</v>
          </cell>
          <cell r="H3401" t="str">
            <v>USD</v>
          </cell>
          <cell r="I3401">
            <v>1493571600</v>
          </cell>
          <cell r="J3401">
            <v>1489106948</v>
          </cell>
          <cell r="K3401" t="b">
            <v>0</v>
          </cell>
          <cell r="L3401">
            <v>1</v>
          </cell>
          <cell r="M3401" t="b">
            <v>0</v>
          </cell>
          <cell r="N3401" t="str">
            <v>food/small batch</v>
          </cell>
          <cell r="O3401">
            <v>1</v>
          </cell>
          <cell r="P3401">
            <v>108</v>
          </cell>
        </row>
        <row r="3402">
          <cell r="B3402" t="str">
            <v>Kraut Source - Fermentation Made Simple</v>
          </cell>
          <cell r="C3402" t="str">
            <v>Gourmet Fermentation in a Mason Jar. Create delicious, nutritious fermented foods at home.</v>
          </cell>
          <cell r="D3402">
            <v>35000</v>
          </cell>
          <cell r="E3402">
            <v>184133.01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1409090440</v>
          </cell>
          <cell r="J3402">
            <v>1406066440</v>
          </cell>
          <cell r="K3402" t="b">
            <v>1</v>
          </cell>
          <cell r="L3402">
            <v>3355</v>
          </cell>
          <cell r="M3402" t="b">
            <v>1</v>
          </cell>
          <cell r="N3402" t="str">
            <v>food/small batch</v>
          </cell>
          <cell r="O3402">
            <v>526</v>
          </cell>
          <cell r="P3402">
            <v>54.88</v>
          </cell>
        </row>
        <row r="3403">
          <cell r="B3403" t="str">
            <v>Bravado Spice | Bigger &amp; Bolder</v>
          </cell>
          <cell r="C3403" t="str">
            <v>Our mission: To launch our Crimson Hot Sauce &amp; introduce our Chili &amp; Garlic Pickles. 
Let's change the game together!</v>
          </cell>
          <cell r="D3403">
            <v>10000</v>
          </cell>
          <cell r="E3403">
            <v>25445</v>
          </cell>
          <cell r="F3403" t="str">
            <v>successful</v>
          </cell>
          <cell r="G3403" t="str">
            <v>US</v>
          </cell>
          <cell r="H3403" t="str">
            <v>USD</v>
          </cell>
          <cell r="I3403">
            <v>1434307537</v>
          </cell>
          <cell r="J3403">
            <v>1431715537</v>
          </cell>
          <cell r="K3403" t="b">
            <v>1</v>
          </cell>
          <cell r="L3403">
            <v>537</v>
          </cell>
          <cell r="M3403" t="b">
            <v>1</v>
          </cell>
          <cell r="N3403" t="str">
            <v>food/small batch</v>
          </cell>
          <cell r="O3403">
            <v>254</v>
          </cell>
          <cell r="P3403">
            <v>47.38</v>
          </cell>
        </row>
        <row r="3404">
          <cell r="B3404" t="str">
            <v>Half Moon Bay Distillery</v>
          </cell>
          <cell r="C3404" t="str">
            <v>Vodka, whiskey and fruit brandy - coming soon! We are a coastal distillery located in historic Half Moon Bay, California.</v>
          </cell>
          <cell r="D3404">
            <v>25000</v>
          </cell>
          <cell r="E3404">
            <v>26480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1405609146</v>
          </cell>
          <cell r="J3404">
            <v>1403017146</v>
          </cell>
          <cell r="K3404" t="b">
            <v>1</v>
          </cell>
          <cell r="L3404">
            <v>125</v>
          </cell>
          <cell r="M3404" t="b">
            <v>1</v>
          </cell>
          <cell r="N3404" t="str">
            <v>food/small batch</v>
          </cell>
          <cell r="O3404">
            <v>106</v>
          </cell>
          <cell r="P3404">
            <v>211.84</v>
          </cell>
        </row>
        <row r="3405">
          <cell r="B3405" t="str">
            <v>Let's Launch Griffo Distillery's Whiskey Barrel Program!</v>
          </cell>
          <cell r="C3405" t="str">
            <v>Help us launch our whiskey program! With your support we'll barrel and age our first whiskeys: Bourbon, Rye and an American Whiskey.</v>
          </cell>
          <cell r="D3405">
            <v>35000</v>
          </cell>
          <cell r="E3405">
            <v>35848</v>
          </cell>
          <cell r="F3405" t="str">
            <v>successful</v>
          </cell>
          <cell r="G3405" t="str">
            <v>US</v>
          </cell>
          <cell r="H3405" t="str">
            <v>USD</v>
          </cell>
          <cell r="I3405">
            <v>1451001600</v>
          </cell>
          <cell r="J3405">
            <v>1448400943</v>
          </cell>
          <cell r="K3405" t="b">
            <v>1</v>
          </cell>
          <cell r="L3405">
            <v>163</v>
          </cell>
          <cell r="M3405" t="b">
            <v>1</v>
          </cell>
          <cell r="N3405" t="str">
            <v>food/small batch</v>
          </cell>
          <cell r="O3405">
            <v>102</v>
          </cell>
          <cell r="P3405">
            <v>219.93</v>
          </cell>
        </row>
        <row r="3406">
          <cell r="B3406" t="str">
            <v>Meadowlands Chocolate</v>
          </cell>
          <cell r="C3406" t="str">
            <v>Handcrafted, organic, single-origin, bean-to-bar, dark chocolate. Like fine wine, the secret is in the terroir.</v>
          </cell>
          <cell r="D3406">
            <v>8000</v>
          </cell>
          <cell r="E3406">
            <v>11545.1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1408320490</v>
          </cell>
          <cell r="J3406">
            <v>1405728490</v>
          </cell>
          <cell r="K3406" t="b">
            <v>1</v>
          </cell>
          <cell r="L3406">
            <v>283</v>
          </cell>
          <cell r="M3406" t="b">
            <v>1</v>
          </cell>
          <cell r="N3406" t="str">
            <v>food/small batch</v>
          </cell>
          <cell r="O3406">
            <v>144</v>
          </cell>
          <cell r="P3406">
            <v>40.799999999999997</v>
          </cell>
        </row>
        <row r="3407">
          <cell r="B3407" t="str">
            <v>Organic, Small Batch Dried Pastas Made in Los Angeles</v>
          </cell>
          <cell r="C3407" t="str">
            <v>Pre-order our delicious, organic, small batch dried pastas (and more) so we can buy a new pasta dryer and move to a commercial kitchen.</v>
          </cell>
          <cell r="D3407">
            <v>25000</v>
          </cell>
          <cell r="E3407">
            <v>26577</v>
          </cell>
          <cell r="F3407" t="str">
            <v>successful</v>
          </cell>
          <cell r="G3407" t="str">
            <v>US</v>
          </cell>
          <cell r="H3407" t="str">
            <v>USD</v>
          </cell>
          <cell r="I3407">
            <v>1423235071</v>
          </cell>
          <cell r="J3407">
            <v>1420643071</v>
          </cell>
          <cell r="K3407" t="b">
            <v>1</v>
          </cell>
          <cell r="L3407">
            <v>352</v>
          </cell>
          <cell r="M3407" t="b">
            <v>1</v>
          </cell>
          <cell r="N3407" t="str">
            <v>food/small batch</v>
          </cell>
          <cell r="O3407">
            <v>106</v>
          </cell>
          <cell r="P3407">
            <v>75.5</v>
          </cell>
        </row>
        <row r="3408">
          <cell r="B3408" t="str">
            <v>Two Hundred Chocolate Truffles</v>
          </cell>
          <cell r="C3408" t="str">
            <v>Homemade truffles for NYC chocolate fanatics. Truffle recipes for chocolate addicts from all over the world. Chocolate lovers unite.</v>
          </cell>
          <cell r="D3408">
            <v>600</v>
          </cell>
          <cell r="E3408">
            <v>1273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1401385800</v>
          </cell>
          <cell r="J3408">
            <v>1399563390</v>
          </cell>
          <cell r="K3408" t="b">
            <v>1</v>
          </cell>
          <cell r="L3408">
            <v>94</v>
          </cell>
          <cell r="M3408" t="b">
            <v>1</v>
          </cell>
          <cell r="N3408" t="str">
            <v>food/small batch</v>
          </cell>
          <cell r="O3408">
            <v>212</v>
          </cell>
          <cell r="P3408">
            <v>13.54</v>
          </cell>
        </row>
        <row r="3409">
          <cell r="B3409" t="str">
            <v>Picnic Pops in Your Grocery Store!</v>
          </cell>
          <cell r="C3409" t="str">
            <v>Help us get our delicious, organic, artisanal frozen pops on grocery store shelves in the Baltimore &amp; DC areas.</v>
          </cell>
          <cell r="D3409">
            <v>4000</v>
          </cell>
          <cell r="E3409">
            <v>4078</v>
          </cell>
          <cell r="F3409" t="str">
            <v>successful</v>
          </cell>
          <cell r="G3409" t="str">
            <v>US</v>
          </cell>
          <cell r="H3409" t="str">
            <v>USD</v>
          </cell>
          <cell r="I3409">
            <v>1415208840</v>
          </cell>
          <cell r="J3409">
            <v>1412611498</v>
          </cell>
          <cell r="K3409" t="b">
            <v>1</v>
          </cell>
          <cell r="L3409">
            <v>67</v>
          </cell>
          <cell r="M3409" t="b">
            <v>1</v>
          </cell>
          <cell r="N3409" t="str">
            <v>food/small batch</v>
          </cell>
          <cell r="O3409">
            <v>102</v>
          </cell>
          <cell r="P3409">
            <v>60.87</v>
          </cell>
        </row>
        <row r="3410">
          <cell r="B3410" t="str">
            <v>A Modern-Day Salt Works in Gloucester, Mass.!</v>
          </cell>
          <cell r="C3410" t="str">
            <v>We hand-harvest water to make flake finishing salt. We're opening a modern-day salt works in historic Gloucester, Massachusetts!</v>
          </cell>
          <cell r="D3410">
            <v>25000</v>
          </cell>
          <cell r="E3410">
            <v>25568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1402494243</v>
          </cell>
          <cell r="J3410">
            <v>1399902243</v>
          </cell>
          <cell r="K3410" t="b">
            <v>1</v>
          </cell>
          <cell r="L3410">
            <v>221</v>
          </cell>
          <cell r="M3410" t="b">
            <v>1</v>
          </cell>
          <cell r="N3410" t="str">
            <v>food/small batch</v>
          </cell>
          <cell r="O3410">
            <v>102</v>
          </cell>
          <cell r="P3410">
            <v>115.69</v>
          </cell>
        </row>
        <row r="3411">
          <cell r="B3411" t="str">
            <v>SOSU Barrel-Aged Sriracha</v>
          </cell>
          <cell r="C3411" t="str">
            <v>Aged in whiskey barrels for a unique fruity, spicy, and smoky flavor. Youâ€™ve never tasted sriracha quite like this before.</v>
          </cell>
          <cell r="D3411">
            <v>20000</v>
          </cell>
          <cell r="E3411">
            <v>104146.51</v>
          </cell>
          <cell r="F3411" t="str">
            <v>successful</v>
          </cell>
          <cell r="G3411" t="str">
            <v>US</v>
          </cell>
          <cell r="H3411" t="str">
            <v>USD</v>
          </cell>
          <cell r="I3411">
            <v>1394316695</v>
          </cell>
          <cell r="J3411">
            <v>1390860695</v>
          </cell>
          <cell r="K3411" t="b">
            <v>1</v>
          </cell>
          <cell r="L3411">
            <v>2165</v>
          </cell>
          <cell r="M3411" t="b">
            <v>1</v>
          </cell>
          <cell r="N3411" t="str">
            <v>food/small batch</v>
          </cell>
          <cell r="O3411">
            <v>521</v>
          </cell>
          <cell r="P3411">
            <v>48.1</v>
          </cell>
        </row>
        <row r="3412">
          <cell r="B3412" t="str">
            <v>The Hudson Standard Bitters and Shrubs</v>
          </cell>
          <cell r="C3412" t="str">
            <v>We make small batch, locally sourced bitters and shrubs for cocktails and cooking.</v>
          </cell>
          <cell r="D3412">
            <v>12000</v>
          </cell>
          <cell r="E3412">
            <v>13279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1403796143</v>
          </cell>
          <cell r="J3412">
            <v>1401204143</v>
          </cell>
          <cell r="K3412" t="b">
            <v>1</v>
          </cell>
          <cell r="L3412">
            <v>179</v>
          </cell>
          <cell r="M3412" t="b">
            <v>1</v>
          </cell>
          <cell r="N3412" t="str">
            <v>food/small batch</v>
          </cell>
          <cell r="O3412">
            <v>111</v>
          </cell>
          <cell r="P3412">
            <v>74.180000000000007</v>
          </cell>
        </row>
        <row r="3413">
          <cell r="B3413" t="str">
            <v>Mountain Morsels: Nutritious, Tasty, Fruit &amp; Nut Treats!</v>
          </cell>
          <cell r="C3413" t="str">
            <v>Handcrafted treats made from dried fruits, nuts, spices &amp; dark chocolate. Gluten-free, dairy-free, soy-free, grain-free; flavor-full!</v>
          </cell>
          <cell r="D3413">
            <v>15000</v>
          </cell>
          <cell r="E3413">
            <v>15171.5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1404077484</v>
          </cell>
          <cell r="J3413">
            <v>1401485484</v>
          </cell>
          <cell r="K3413" t="b">
            <v>1</v>
          </cell>
          <cell r="L3413">
            <v>123</v>
          </cell>
          <cell r="M3413" t="b">
            <v>1</v>
          </cell>
          <cell r="N3413" t="str">
            <v>food/small batch</v>
          </cell>
          <cell r="O3413">
            <v>101</v>
          </cell>
          <cell r="P3413">
            <v>123.35</v>
          </cell>
        </row>
        <row r="3414">
          <cell r="B3414" t="str">
            <v>CACOCO - The Drinking Chocolate Revival</v>
          </cell>
          <cell r="C3414" t="str">
            <v>The 'food of the gods' has returned in molten glory! CACOCO revives drinking chocolate with a revolutionary sustainable model.</v>
          </cell>
          <cell r="D3414">
            <v>25000</v>
          </cell>
          <cell r="E3414">
            <v>73552</v>
          </cell>
          <cell r="F3414" t="str">
            <v>successful</v>
          </cell>
          <cell r="G3414" t="str">
            <v>US</v>
          </cell>
          <cell r="H3414" t="str">
            <v>USD</v>
          </cell>
          <cell r="I3414">
            <v>1482134340</v>
          </cell>
          <cell r="J3414">
            <v>1479496309</v>
          </cell>
          <cell r="K3414" t="b">
            <v>1</v>
          </cell>
          <cell r="L3414">
            <v>1104</v>
          </cell>
          <cell r="M3414" t="b">
            <v>1</v>
          </cell>
          <cell r="N3414" t="str">
            <v>food/small batch</v>
          </cell>
          <cell r="O3414">
            <v>294</v>
          </cell>
          <cell r="P3414">
            <v>66.62</v>
          </cell>
        </row>
        <row r="3415">
          <cell r="B3415" t="str">
            <v>Doughnuts with love by Strange Matter Coffee</v>
          </cell>
          <cell r="C3415" t="str">
            <v>Strange Matter Coffee is opening a scratch bakery featuring craft doughnuts with vegan and gluten free options!</v>
          </cell>
          <cell r="D3415">
            <v>40000</v>
          </cell>
          <cell r="E3415">
            <v>42311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1477841138</v>
          </cell>
          <cell r="J3415">
            <v>1475249138</v>
          </cell>
          <cell r="K3415" t="b">
            <v>1</v>
          </cell>
          <cell r="L3415">
            <v>403</v>
          </cell>
          <cell r="M3415" t="b">
            <v>1</v>
          </cell>
          <cell r="N3415" t="str">
            <v>food/small batch</v>
          </cell>
          <cell r="O3415">
            <v>106</v>
          </cell>
          <cell r="P3415">
            <v>104.99</v>
          </cell>
        </row>
        <row r="3416">
          <cell r="B3416" t="str">
            <v>Bring Alchemy Pops to the People!</v>
          </cell>
          <cell r="C3416" t="str">
            <v>YOU can help Alchemy Pops POP up on a street near you!</v>
          </cell>
          <cell r="D3416">
            <v>7500</v>
          </cell>
          <cell r="E3416">
            <v>8091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1437627540</v>
          </cell>
          <cell r="J3416">
            <v>1435806054</v>
          </cell>
          <cell r="K3416" t="b">
            <v>0</v>
          </cell>
          <cell r="L3416">
            <v>109</v>
          </cell>
          <cell r="M3416" t="b">
            <v>1</v>
          </cell>
          <cell r="N3416" t="str">
            <v>food/small batch</v>
          </cell>
          <cell r="O3416">
            <v>108</v>
          </cell>
          <cell r="P3416">
            <v>74.23</v>
          </cell>
        </row>
        <row r="3417">
          <cell r="B3417" t="str">
            <v>Young Mountain Tea: A New White Tea from India's Himalayas</v>
          </cell>
          <cell r="C3417" t="str">
            <v>The first tea from a new sustainable tea region in India's young, rising Himalayas.</v>
          </cell>
          <cell r="D3417">
            <v>24000</v>
          </cell>
          <cell r="E3417">
            <v>30226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1426777228</v>
          </cell>
          <cell r="J3417">
            <v>1424188828</v>
          </cell>
          <cell r="K3417" t="b">
            <v>0</v>
          </cell>
          <cell r="L3417">
            <v>372</v>
          </cell>
          <cell r="M3417" t="b">
            <v>1</v>
          </cell>
          <cell r="N3417" t="str">
            <v>food/small batch</v>
          </cell>
          <cell r="O3417">
            <v>126</v>
          </cell>
          <cell r="P3417">
            <v>81.25</v>
          </cell>
        </row>
        <row r="3418">
          <cell r="B3418" t="str">
            <v>VEGA: One-of-A-Kind Coffee that Changes Lives</v>
          </cell>
          <cell r="C3418" t="str">
            <v>We empower coffee farmers to process their own premium beans, and connect them directly with coffee lovers on our online marketplace.</v>
          </cell>
          <cell r="D3418">
            <v>20000</v>
          </cell>
          <cell r="E3418">
            <v>40502.99</v>
          </cell>
          <cell r="F3418" t="str">
            <v>successful</v>
          </cell>
          <cell r="G3418" t="str">
            <v>US</v>
          </cell>
          <cell r="H3418" t="str">
            <v>USD</v>
          </cell>
          <cell r="I3418">
            <v>1408114822</v>
          </cell>
          <cell r="J3418">
            <v>1405522822</v>
          </cell>
          <cell r="K3418" t="b">
            <v>0</v>
          </cell>
          <cell r="L3418">
            <v>311</v>
          </cell>
          <cell r="M3418" t="b">
            <v>1</v>
          </cell>
          <cell r="N3418" t="str">
            <v>food/small batch</v>
          </cell>
          <cell r="O3418">
            <v>203</v>
          </cell>
          <cell r="P3418">
            <v>130.22999999999999</v>
          </cell>
        </row>
        <row r="3419">
          <cell r="B3419" t="str">
            <v>Trish's Truffles &amp; Sweet Treats.</v>
          </cell>
          <cell r="C3419" t="str">
            <v>Chocolate Truffles &amp; Sweet Treats handcrafted the European traditional way.  One bite and you will always want to eat dessert first!</v>
          </cell>
          <cell r="D3419">
            <v>3000</v>
          </cell>
          <cell r="E3419">
            <v>3258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1464199591</v>
          </cell>
          <cell r="J3419">
            <v>1461607591</v>
          </cell>
          <cell r="K3419" t="b">
            <v>0</v>
          </cell>
          <cell r="L3419">
            <v>61</v>
          </cell>
          <cell r="M3419" t="b">
            <v>1</v>
          </cell>
          <cell r="N3419" t="str">
            <v>food/small batch</v>
          </cell>
          <cell r="O3419">
            <v>109</v>
          </cell>
          <cell r="P3419">
            <v>53.41</v>
          </cell>
        </row>
        <row r="3420">
          <cell r="B3420" t="str">
            <v>Joe's Cellar Phase 1 - Sit down, shut up &amp; EAT!</v>
          </cell>
          <cell r="C3420" t="str">
            <v>Joe's Cellar is locally prepared old world Italian "cellar food". 
This is the stuff that makes non-Italians wish they were Italian!</v>
          </cell>
          <cell r="D3420">
            <v>5000</v>
          </cell>
          <cell r="E3420">
            <v>8640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1443242021</v>
          </cell>
          <cell r="J3420">
            <v>1440650021</v>
          </cell>
          <cell r="K3420" t="b">
            <v>0</v>
          </cell>
          <cell r="L3420">
            <v>115</v>
          </cell>
          <cell r="M3420" t="b">
            <v>1</v>
          </cell>
          <cell r="N3420" t="str">
            <v>food/small batch</v>
          </cell>
          <cell r="O3420">
            <v>173</v>
          </cell>
          <cell r="P3420">
            <v>75.13</v>
          </cell>
        </row>
        <row r="3421">
          <cell r="B3421" t="str">
            <v>Brooklyn Cookie Company is growing!</v>
          </cell>
          <cell r="C3421" t="str">
            <v>The Brooklyn Cookie Company plans to bring our signature "Mushroom" Meringue Cookies and Just Meringues! to stores around the country!</v>
          </cell>
          <cell r="D3421">
            <v>5000</v>
          </cell>
          <cell r="E3421">
            <v>8399</v>
          </cell>
          <cell r="F3421" t="str">
            <v>successful</v>
          </cell>
          <cell r="G3421" t="str">
            <v>US</v>
          </cell>
          <cell r="H3421" t="str">
            <v>USD</v>
          </cell>
          <cell r="I3421">
            <v>1480174071</v>
          </cell>
          <cell r="J3421">
            <v>1477578471</v>
          </cell>
          <cell r="K3421" t="b">
            <v>0</v>
          </cell>
          <cell r="L3421">
            <v>111</v>
          </cell>
          <cell r="M3421" t="b">
            <v>1</v>
          </cell>
          <cell r="N3421" t="str">
            <v>food/small batch</v>
          </cell>
          <cell r="O3421">
            <v>168</v>
          </cell>
          <cell r="P3421">
            <v>75.67</v>
          </cell>
        </row>
        <row r="3422">
          <cell r="B3422" t="str">
            <v>The Workingman's Cake by Delectabites</v>
          </cell>
          <cell r="C3422" t="str">
            <v>Some days you just need cake! Homemade cake, wild (and classic) flavors, icing on the inside and shipped fresh to your home or office!</v>
          </cell>
          <cell r="D3422">
            <v>2500</v>
          </cell>
          <cell r="E3422">
            <v>10680</v>
          </cell>
          <cell r="F3422" t="str">
            <v>successful</v>
          </cell>
          <cell r="G3422" t="str">
            <v>US</v>
          </cell>
          <cell r="H3422" t="str">
            <v>USD</v>
          </cell>
          <cell r="I3422">
            <v>1478923200</v>
          </cell>
          <cell r="J3422">
            <v>1476184593</v>
          </cell>
          <cell r="K3422" t="b">
            <v>0</v>
          </cell>
          <cell r="L3422">
            <v>337</v>
          </cell>
          <cell r="M3422" t="b">
            <v>1</v>
          </cell>
          <cell r="N3422" t="str">
            <v>food/small batch</v>
          </cell>
          <cell r="O3422">
            <v>427</v>
          </cell>
          <cell r="P3422">
            <v>31.69</v>
          </cell>
        </row>
        <row r="3423">
          <cell r="B3423" t="str">
            <v>Ninja Narwhal Coffee Company 13oz. Campfire Coffee Mug</v>
          </cell>
          <cell r="C3423" t="str">
            <v>New ninja-cool campfire coffee mug from Ninja Narwhal Coffee Company. Perfect for holding 13oz of the best coffee in the universe!</v>
          </cell>
          <cell r="D3423">
            <v>400</v>
          </cell>
          <cell r="E3423">
            <v>430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1472621760</v>
          </cell>
          <cell r="J3423">
            <v>1472110513</v>
          </cell>
          <cell r="K3423" t="b">
            <v>0</v>
          </cell>
          <cell r="L3423">
            <v>9</v>
          </cell>
          <cell r="M3423" t="b">
            <v>1</v>
          </cell>
          <cell r="N3423" t="str">
            <v>food/small batch</v>
          </cell>
          <cell r="O3423">
            <v>108</v>
          </cell>
          <cell r="P3423">
            <v>47.78</v>
          </cell>
        </row>
        <row r="3424">
          <cell r="B3424" t="str">
            <v>Born to Crunch - Jackson Holesome Granola</v>
          </cell>
          <cell r="C3424" t="str">
            <v>Wholesome, gluten-free, crunchy granola hand-baked in Jackson, WY. Rich in protein, omega 3's, and fiber. Help me get it to you!</v>
          </cell>
          <cell r="D3424">
            <v>10000</v>
          </cell>
          <cell r="E3424">
            <v>10800</v>
          </cell>
          <cell r="F3424" t="str">
            <v>successful</v>
          </cell>
          <cell r="G3424" t="str">
            <v>US</v>
          </cell>
          <cell r="H3424" t="str">
            <v>USD</v>
          </cell>
          <cell r="I3424">
            <v>1417321515</v>
          </cell>
          <cell r="J3424">
            <v>1414725915</v>
          </cell>
          <cell r="K3424" t="b">
            <v>0</v>
          </cell>
          <cell r="L3424">
            <v>120</v>
          </cell>
          <cell r="M3424" t="b">
            <v>1</v>
          </cell>
          <cell r="N3424" t="str">
            <v>food/small batch</v>
          </cell>
          <cell r="O3424">
            <v>108</v>
          </cell>
          <cell r="P3424">
            <v>90</v>
          </cell>
        </row>
        <row r="3425">
          <cell r="B3425" t="str">
            <v>Old Coast Ales: Brewery and Taproom</v>
          </cell>
          <cell r="C3425" t="str">
            <v>Old Coast Ales will be St. Augustine's very own micro brewery where our focus will be on creating unique and traditional beer styles.</v>
          </cell>
          <cell r="D3425">
            <v>15000</v>
          </cell>
          <cell r="E3425">
            <v>15230.03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1414465860</v>
          </cell>
          <cell r="J3425">
            <v>1411177456</v>
          </cell>
          <cell r="K3425" t="b">
            <v>0</v>
          </cell>
          <cell r="L3425">
            <v>102</v>
          </cell>
          <cell r="M3425" t="b">
            <v>1</v>
          </cell>
          <cell r="N3425" t="str">
            <v>food/small batch</v>
          </cell>
          <cell r="O3425">
            <v>102</v>
          </cell>
          <cell r="P3425">
            <v>149.31</v>
          </cell>
        </row>
        <row r="3426">
          <cell r="B3426" t="str">
            <v>Boss Balls Protein Balls</v>
          </cell>
          <cell r="C3426" t="str">
            <v>Meet the best tasting high protein, low sugar protein snack on the planet. Guaranteed to turn you into a stone cold fox.</v>
          </cell>
          <cell r="D3426">
            <v>10000</v>
          </cell>
          <cell r="E3426">
            <v>11545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1488750490</v>
          </cell>
          <cell r="J3426">
            <v>1487022490</v>
          </cell>
          <cell r="K3426" t="b">
            <v>0</v>
          </cell>
          <cell r="L3426">
            <v>186</v>
          </cell>
          <cell r="M3426" t="b">
            <v>1</v>
          </cell>
          <cell r="N3426" t="str">
            <v>food/small batch</v>
          </cell>
          <cell r="O3426">
            <v>115</v>
          </cell>
          <cell r="P3426">
            <v>62.07</v>
          </cell>
        </row>
        <row r="3427">
          <cell r="B3427" t="str">
            <v>Kickstart for a Startup Nebraska Food Business</v>
          </cell>
          <cell r="C3427" t="str">
            <v>Italian inspired sauce with a spice and heat that make this simple Red Sauce unique! This company name still remains a secret, for now!</v>
          </cell>
          <cell r="D3427">
            <v>600</v>
          </cell>
          <cell r="E3427">
            <v>801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1451430000</v>
          </cell>
          <cell r="J3427">
            <v>1448914500</v>
          </cell>
          <cell r="K3427" t="b">
            <v>0</v>
          </cell>
          <cell r="L3427">
            <v>15</v>
          </cell>
          <cell r="M3427" t="b">
            <v>1</v>
          </cell>
          <cell r="N3427" t="str">
            <v>food/small batch</v>
          </cell>
          <cell r="O3427">
            <v>134</v>
          </cell>
          <cell r="P3427">
            <v>53.4</v>
          </cell>
        </row>
        <row r="3428">
          <cell r="B3428" t="str">
            <v>Bounce Jerky - Natural - Hand-Crafted - Quality</v>
          </cell>
          <cell r="C3428" t="str">
            <v>Creating naturally smoked Jerky without the use of artificial ingredients or preservatives. A healthier snack that taste great!</v>
          </cell>
          <cell r="D3428">
            <v>3000</v>
          </cell>
          <cell r="E3428">
            <v>4641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1486053409</v>
          </cell>
          <cell r="J3428">
            <v>1483461409</v>
          </cell>
          <cell r="K3428" t="b">
            <v>0</v>
          </cell>
          <cell r="L3428">
            <v>67</v>
          </cell>
          <cell r="M3428" t="b">
            <v>1</v>
          </cell>
          <cell r="N3428" t="str">
            <v>food/small batch</v>
          </cell>
          <cell r="O3428">
            <v>155</v>
          </cell>
          <cell r="P3428">
            <v>69.27</v>
          </cell>
        </row>
        <row r="3429">
          <cell r="B3429" t="str">
            <v>Bine Brewing - Brewed Within Reach</v>
          </cell>
          <cell r="C3429" t="str">
            <v>Beer. Delicious, Salem made beer. Only the freshest, small batch beer straight from the source. Our beer is brewed within reach.</v>
          </cell>
          <cell r="D3429">
            <v>35000</v>
          </cell>
          <cell r="E3429">
            <v>35296</v>
          </cell>
          <cell r="F3429" t="str">
            <v>successful</v>
          </cell>
          <cell r="G3429" t="str">
            <v>US</v>
          </cell>
          <cell r="H3429" t="str">
            <v>USD</v>
          </cell>
          <cell r="I3429">
            <v>1489207808</v>
          </cell>
          <cell r="J3429">
            <v>1486183808</v>
          </cell>
          <cell r="K3429" t="b">
            <v>0</v>
          </cell>
          <cell r="L3429">
            <v>130</v>
          </cell>
          <cell r="M3429" t="b">
            <v>1</v>
          </cell>
          <cell r="N3429" t="str">
            <v>food/small batch</v>
          </cell>
          <cell r="O3429">
            <v>101</v>
          </cell>
          <cell r="P3429">
            <v>271.51</v>
          </cell>
        </row>
        <row r="3430">
          <cell r="B3430" t="str">
            <v>Yo Mama's Sauces &amp; Rubs</v>
          </cell>
          <cell r="C3430" t="str">
            <v>Mama wants everyone to try her secret recipes for sauces and rubs. She uses only the freshest ingredients for them.</v>
          </cell>
          <cell r="D3430">
            <v>300</v>
          </cell>
          <cell r="E3430">
            <v>546</v>
          </cell>
          <cell r="F3430" t="str">
            <v>successful</v>
          </cell>
          <cell r="G3430" t="str">
            <v>US</v>
          </cell>
          <cell r="H3430" t="str">
            <v>USD</v>
          </cell>
          <cell r="I3430">
            <v>1461177950</v>
          </cell>
          <cell r="J3430">
            <v>1458758750</v>
          </cell>
          <cell r="K3430" t="b">
            <v>0</v>
          </cell>
          <cell r="L3430">
            <v>16</v>
          </cell>
          <cell r="M3430" t="b">
            <v>1</v>
          </cell>
          <cell r="N3430" t="str">
            <v>food/small batch</v>
          </cell>
          <cell r="O3430">
            <v>182</v>
          </cell>
          <cell r="P3430">
            <v>34.130000000000003</v>
          </cell>
        </row>
        <row r="3431">
          <cell r="B3431" t="str">
            <v>Beef Sticks to Chomp On!!</v>
          </cell>
          <cell r="C3431" t="str">
            <v>These beef sticks will make your taste buds dance with happiness. Plus they are healthier than most available today!</v>
          </cell>
          <cell r="D3431">
            <v>1500</v>
          </cell>
          <cell r="E3431">
            <v>2713</v>
          </cell>
          <cell r="F3431" t="str">
            <v>successful</v>
          </cell>
          <cell r="G3431" t="str">
            <v>US</v>
          </cell>
          <cell r="H3431" t="str">
            <v>USD</v>
          </cell>
          <cell r="I3431">
            <v>1488063839</v>
          </cell>
          <cell r="J3431">
            <v>1485471839</v>
          </cell>
          <cell r="K3431" t="b">
            <v>0</v>
          </cell>
          <cell r="L3431">
            <v>67</v>
          </cell>
          <cell r="M3431" t="b">
            <v>1</v>
          </cell>
          <cell r="N3431" t="str">
            <v>food/small batch</v>
          </cell>
          <cell r="O3431">
            <v>181</v>
          </cell>
          <cell r="P3431">
            <v>40.49</v>
          </cell>
        </row>
        <row r="3432">
          <cell r="B3432" t="str">
            <v>NDWK The North Dakota Wine Kitchen</v>
          </cell>
          <cell r="C3432" t="str">
            <v>If you love wine, and have ever dreamed of crafting your own. You can in 3 easy steps.  Sample~Sprinkle~Savor.</v>
          </cell>
          <cell r="D3432">
            <v>23000</v>
          </cell>
          <cell r="E3432">
            <v>23530</v>
          </cell>
          <cell r="F3432" t="str">
            <v>successful</v>
          </cell>
          <cell r="G3432" t="str">
            <v>US</v>
          </cell>
          <cell r="H3432" t="str">
            <v>USD</v>
          </cell>
          <cell r="I3432">
            <v>1458826056</v>
          </cell>
          <cell r="J3432">
            <v>1456237656</v>
          </cell>
          <cell r="K3432" t="b">
            <v>0</v>
          </cell>
          <cell r="L3432">
            <v>124</v>
          </cell>
          <cell r="M3432" t="b">
            <v>1</v>
          </cell>
          <cell r="N3432" t="str">
            <v>food/small batch</v>
          </cell>
          <cell r="O3432">
            <v>102</v>
          </cell>
          <cell r="P3432">
            <v>189.76</v>
          </cell>
        </row>
        <row r="3433">
          <cell r="B3433" t="str">
            <v>Smoke, Loaf &amp; Saucer</v>
          </cell>
          <cell r="C3433" t="str">
            <v>Three ladies starting a small bakery/toast bar concept @SmorgasburgLA.  House made pastries and bread using local and fun ingredients.</v>
          </cell>
          <cell r="D3433">
            <v>5000</v>
          </cell>
          <cell r="E3433">
            <v>5509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1465498800</v>
          </cell>
          <cell r="J3433">
            <v>1462481718</v>
          </cell>
          <cell r="K3433" t="b">
            <v>0</v>
          </cell>
          <cell r="L3433">
            <v>80</v>
          </cell>
          <cell r="M3433" t="b">
            <v>1</v>
          </cell>
          <cell r="N3433" t="str">
            <v>food/small batch</v>
          </cell>
          <cell r="O3433">
            <v>110</v>
          </cell>
          <cell r="P3433">
            <v>68.86</v>
          </cell>
        </row>
        <row r="3434">
          <cell r="B3434" t="str">
            <v>Amy's Cupcake Shoppe, Bringing sweet treats to Hopkins</v>
          </cell>
          <cell r="C3434" t="str">
            <v>Bringing delicious, scratch-made, baked goods to mainstreet Hopkins, MN. Specializing in cupcakes, cakes, cookies, and French macarons.</v>
          </cell>
          <cell r="D3434">
            <v>30000</v>
          </cell>
          <cell r="E3434">
            <v>30675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1458742685</v>
          </cell>
          <cell r="J3434">
            <v>1454858285</v>
          </cell>
          <cell r="K3434" t="b">
            <v>0</v>
          </cell>
          <cell r="L3434">
            <v>282</v>
          </cell>
          <cell r="M3434" t="b">
            <v>1</v>
          </cell>
          <cell r="N3434" t="str">
            <v>food/small batch</v>
          </cell>
          <cell r="O3434">
            <v>102</v>
          </cell>
          <cell r="P3434">
            <v>108.78</v>
          </cell>
        </row>
        <row r="3435">
          <cell r="B3435" t="str">
            <v>Grano: The Good Place to Get Great Bread</v>
          </cell>
          <cell r="C3435" t="str">
            <v>A humble and homey bakery passionately obsessed with good bread. Grano will fast become your favorite neighborhood food hub.</v>
          </cell>
          <cell r="D3435">
            <v>8500</v>
          </cell>
          <cell r="E3435">
            <v>8567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1483417020</v>
          </cell>
          <cell r="J3435">
            <v>1480480167</v>
          </cell>
          <cell r="K3435" t="b">
            <v>0</v>
          </cell>
          <cell r="L3435">
            <v>68</v>
          </cell>
          <cell r="M3435" t="b">
            <v>1</v>
          </cell>
          <cell r="N3435" t="str">
            <v>food/small batch</v>
          </cell>
          <cell r="O3435">
            <v>101</v>
          </cell>
          <cell r="P3435">
            <v>125.99</v>
          </cell>
        </row>
        <row r="3436">
          <cell r="B3436" t="str">
            <v>The Bent King board game cafÃ© and wine lounge</v>
          </cell>
          <cell r="C3436" t="str">
            <v>Locally owned board game cafÃ© focused on keeping it local with fresh food, craft beer, wine, and, of course, all your favourite games!</v>
          </cell>
          <cell r="D3436">
            <v>11000</v>
          </cell>
          <cell r="E3436">
            <v>281</v>
          </cell>
          <cell r="F3436" t="str">
            <v>failed</v>
          </cell>
          <cell r="G3436" t="str">
            <v>CA</v>
          </cell>
          <cell r="H3436" t="str">
            <v>CAD</v>
          </cell>
          <cell r="I3436">
            <v>1443379104</v>
          </cell>
          <cell r="J3436">
            <v>1440787104</v>
          </cell>
          <cell r="K3436" t="b">
            <v>0</v>
          </cell>
          <cell r="L3436">
            <v>7</v>
          </cell>
          <cell r="M3436" t="b">
            <v>0</v>
          </cell>
          <cell r="N3436" t="str">
            <v>food/restaurants</v>
          </cell>
          <cell r="O3436">
            <v>3</v>
          </cell>
          <cell r="P3436">
            <v>40.14</v>
          </cell>
        </row>
        <row r="3437">
          <cell r="B3437" t="str">
            <v>Cupcake Chaos</v>
          </cell>
          <cell r="C3437" t="str">
            <v>A small sweet shop featuring the cupcake variety offered by Cupcake Chaos, candy, cotton candy, shakes and malts, located in Dalhart,TX</v>
          </cell>
          <cell r="D3437">
            <v>110000</v>
          </cell>
          <cell r="E3437">
            <v>86</v>
          </cell>
          <cell r="F3437" t="str">
            <v>failed</v>
          </cell>
          <cell r="G3437" t="str">
            <v>US</v>
          </cell>
          <cell r="H3437" t="str">
            <v>USD</v>
          </cell>
          <cell r="I3437">
            <v>1411328918</v>
          </cell>
          <cell r="J3437">
            <v>1407440918</v>
          </cell>
          <cell r="K3437" t="b">
            <v>0</v>
          </cell>
          <cell r="L3437">
            <v>5</v>
          </cell>
          <cell r="M3437" t="b">
            <v>0</v>
          </cell>
          <cell r="N3437" t="str">
            <v>food/restaurants</v>
          </cell>
          <cell r="O3437">
            <v>0</v>
          </cell>
          <cell r="P3437">
            <v>17.2</v>
          </cell>
        </row>
        <row r="3438">
          <cell r="B3438" t="str">
            <v>Cardinal Bistro BYOB Start Up</v>
          </cell>
          <cell r="C3438" t="str">
            <v>Cardinal Bistro will be Contemporary American dinning establishment based in Ventnor, NJ featuring local, seasonal ingredients.</v>
          </cell>
          <cell r="D3438">
            <v>10000</v>
          </cell>
          <cell r="E3438">
            <v>0</v>
          </cell>
          <cell r="F3438" t="str">
            <v>failed</v>
          </cell>
          <cell r="G3438" t="str">
            <v>US</v>
          </cell>
          <cell r="H3438" t="str">
            <v>USD</v>
          </cell>
          <cell r="I3438">
            <v>1465333560</v>
          </cell>
          <cell r="J3438">
            <v>1462743308</v>
          </cell>
          <cell r="K3438" t="b">
            <v>0</v>
          </cell>
          <cell r="L3438">
            <v>0</v>
          </cell>
          <cell r="M3438" t="b">
            <v>0</v>
          </cell>
          <cell r="N3438" t="str">
            <v>food/restaurants</v>
          </cell>
          <cell r="O3438">
            <v>0</v>
          </cell>
          <cell r="P3438">
            <v>0</v>
          </cell>
        </row>
        <row r="3439">
          <cell r="B3439" t="str">
            <v>Halal Restaurant and Internet Cafe</v>
          </cell>
          <cell r="C3439" t="str">
            <v>Halal Restaurant and Internet Cafe 20 percent of profits will go to building masjids.</v>
          </cell>
          <cell r="D3439">
            <v>35000</v>
          </cell>
          <cell r="E3439">
            <v>0</v>
          </cell>
          <cell r="F3439" t="str">
            <v>failed</v>
          </cell>
          <cell r="G3439" t="str">
            <v>US</v>
          </cell>
          <cell r="H3439" t="str">
            <v>USD</v>
          </cell>
          <cell r="I3439">
            <v>1416014534</v>
          </cell>
          <cell r="J3439">
            <v>1413418934</v>
          </cell>
          <cell r="K3439" t="b">
            <v>0</v>
          </cell>
          <cell r="L3439">
            <v>0</v>
          </cell>
          <cell r="M3439" t="b">
            <v>0</v>
          </cell>
          <cell r="N3439" t="str">
            <v>food/restaurants</v>
          </cell>
          <cell r="O3439">
            <v>0</v>
          </cell>
          <cell r="P3439">
            <v>0</v>
          </cell>
        </row>
        <row r="3440">
          <cell r="B3440" t="str">
            <v>PASTATUTION</v>
          </cell>
          <cell r="C3440" t="str">
            <v>PASTATUTION- The act or practice of engaging in Pasta Making for money.  
Help us get the Arcobaleno Pasta Extruder!</v>
          </cell>
          <cell r="D3440">
            <v>7000</v>
          </cell>
          <cell r="E3440">
            <v>0</v>
          </cell>
          <cell r="F3440" t="str">
            <v>failed</v>
          </cell>
          <cell r="G3440" t="str">
            <v>US</v>
          </cell>
          <cell r="H3440" t="str">
            <v>USD</v>
          </cell>
          <cell r="I3440">
            <v>1426292416</v>
          </cell>
          <cell r="J3440">
            <v>1423704016</v>
          </cell>
          <cell r="K3440" t="b">
            <v>0</v>
          </cell>
          <cell r="L3440">
            <v>0</v>
          </cell>
          <cell r="M3440" t="b">
            <v>0</v>
          </cell>
          <cell r="N3440" t="str">
            <v>food/restaurants</v>
          </cell>
          <cell r="O3440">
            <v>0</v>
          </cell>
          <cell r="P3440">
            <v>0</v>
          </cell>
        </row>
        <row r="3441">
          <cell r="B3441" t="str">
            <v>Bowlz Cafe, Hull</v>
          </cell>
          <cell r="C3441" t="str">
            <v>Love cereal as much as we do? Then we need your help! We are opening a worldwide cereal cafe, serving the best in imported cereals!</v>
          </cell>
          <cell r="D3441">
            <v>5000</v>
          </cell>
          <cell r="E3441">
            <v>30</v>
          </cell>
          <cell r="F3441" t="str">
            <v>failed</v>
          </cell>
          <cell r="G3441" t="str">
            <v>GB</v>
          </cell>
          <cell r="H3441" t="str">
            <v>GBP</v>
          </cell>
          <cell r="I3441">
            <v>1443906000</v>
          </cell>
          <cell r="J3441">
            <v>1441955269</v>
          </cell>
          <cell r="K3441" t="b">
            <v>0</v>
          </cell>
          <cell r="L3441">
            <v>2</v>
          </cell>
          <cell r="M3441" t="b">
            <v>0</v>
          </cell>
          <cell r="N3441" t="str">
            <v>food/restaurants</v>
          </cell>
          <cell r="O3441">
            <v>1</v>
          </cell>
          <cell r="P3441">
            <v>15</v>
          </cell>
        </row>
        <row r="3442">
          <cell r="B3442" t="str">
            <v>Help Cafe Talavera get a New Kitchen!</v>
          </cell>
          <cell r="C3442" t="str">
            <v>Unique dishes for a unique city!.</v>
          </cell>
          <cell r="D3442">
            <v>42850</v>
          </cell>
          <cell r="E3442">
            <v>0</v>
          </cell>
          <cell r="F3442" t="str">
            <v>failed</v>
          </cell>
          <cell r="G3442" t="str">
            <v>US</v>
          </cell>
          <cell r="H3442" t="str">
            <v>USD</v>
          </cell>
          <cell r="I3442">
            <v>1431308704</v>
          </cell>
          <cell r="J3442">
            <v>1428716704</v>
          </cell>
          <cell r="K3442" t="b">
            <v>0</v>
          </cell>
          <cell r="L3442">
            <v>0</v>
          </cell>
          <cell r="M3442" t="b">
            <v>0</v>
          </cell>
          <cell r="N3442" t="str">
            <v>food/restaurants</v>
          </cell>
          <cell r="O3442">
            <v>0</v>
          </cell>
          <cell r="P3442">
            <v>0</v>
          </cell>
        </row>
        <row r="3443">
          <cell r="B3443" t="str">
            <v>Silver Linning Gourmet Fudge</v>
          </cell>
          <cell r="C3443" t="str">
            <v>I make Amazing homemade fudge available in 18 flavors. I want to open my own business to be able to let my area eat my incredible fudge</v>
          </cell>
          <cell r="D3443">
            <v>20000</v>
          </cell>
          <cell r="E3443">
            <v>0</v>
          </cell>
          <cell r="F3443" t="str">
            <v>failed</v>
          </cell>
          <cell r="G3443" t="str">
            <v>US</v>
          </cell>
          <cell r="H3443" t="str">
            <v>USD</v>
          </cell>
          <cell r="I3443">
            <v>1408056634</v>
          </cell>
          <cell r="J3443">
            <v>1405464634</v>
          </cell>
          <cell r="K3443" t="b">
            <v>0</v>
          </cell>
          <cell r="L3443">
            <v>0</v>
          </cell>
          <cell r="M3443" t="b">
            <v>0</v>
          </cell>
          <cell r="N3443" t="str">
            <v>food/restaurants</v>
          </cell>
          <cell r="O3443">
            <v>0</v>
          </cell>
          <cell r="P3443">
            <v>0</v>
          </cell>
        </row>
        <row r="3444">
          <cell r="B3444" t="str">
            <v>"Chuck J. Brubecker"</v>
          </cell>
          <cell r="C3444" t="str">
            <v>Relax in a new Cheesecake Lounge in London, serving freshly made cheesecakes, all day and all night, along with great coffees and teas.</v>
          </cell>
          <cell r="D3444">
            <v>95000</v>
          </cell>
          <cell r="E3444">
            <v>1000</v>
          </cell>
          <cell r="F3444" t="str">
            <v>failed</v>
          </cell>
          <cell r="G3444" t="str">
            <v>GB</v>
          </cell>
          <cell r="H3444" t="str">
            <v>GBP</v>
          </cell>
          <cell r="I3444">
            <v>1429554349</v>
          </cell>
          <cell r="J3444">
            <v>1424719549</v>
          </cell>
          <cell r="K3444" t="b">
            <v>0</v>
          </cell>
          <cell r="L3444">
            <v>28</v>
          </cell>
          <cell r="M3444" t="b">
            <v>0</v>
          </cell>
          <cell r="N3444" t="str">
            <v>food/restaurants</v>
          </cell>
          <cell r="O3444">
            <v>1</v>
          </cell>
          <cell r="P3444">
            <v>35.71</v>
          </cell>
        </row>
        <row r="3445">
          <cell r="B3445" t="str">
            <v>Dugout Dogs, Americas love of hot dogs and baseball!</v>
          </cell>
          <cell r="C3445" t="str">
            <v>Dugout Dogs will be specializing in the many hot dog and sausage styles sold at baseball parks around Major League Baseball (MLB).</v>
          </cell>
          <cell r="D3445">
            <v>50000</v>
          </cell>
          <cell r="E3445">
            <v>75</v>
          </cell>
          <cell r="F3445" t="str">
            <v>failed</v>
          </cell>
          <cell r="G3445" t="str">
            <v>US</v>
          </cell>
          <cell r="H3445" t="str">
            <v>USD</v>
          </cell>
          <cell r="I3445">
            <v>1431647772</v>
          </cell>
          <cell r="J3445">
            <v>1426463772</v>
          </cell>
          <cell r="K3445" t="b">
            <v>0</v>
          </cell>
          <cell r="L3445">
            <v>2</v>
          </cell>
          <cell r="M3445" t="b">
            <v>0</v>
          </cell>
          <cell r="N3445" t="str">
            <v>food/restaurants</v>
          </cell>
          <cell r="O3445">
            <v>0</v>
          </cell>
          <cell r="P3445">
            <v>37.5</v>
          </cell>
        </row>
        <row r="3446">
          <cell r="B3446" t="str">
            <v>loluli's</v>
          </cell>
          <cell r="C3446" t="str">
            <v>Fresh Fast Food. A bbq ramen bar thats healthy, tasty and made to order right in front of your eyes....... From flame to bowl</v>
          </cell>
          <cell r="D3446">
            <v>100000</v>
          </cell>
          <cell r="E3446">
            <v>0</v>
          </cell>
          <cell r="F3446" t="str">
            <v>failed</v>
          </cell>
          <cell r="G3446" t="str">
            <v>GB</v>
          </cell>
          <cell r="H3446" t="str">
            <v>GBP</v>
          </cell>
          <cell r="I3446">
            <v>1454323413</v>
          </cell>
          <cell r="J3446">
            <v>1451731413</v>
          </cell>
          <cell r="K3446" t="b">
            <v>0</v>
          </cell>
          <cell r="L3446">
            <v>0</v>
          </cell>
          <cell r="M3446" t="b">
            <v>0</v>
          </cell>
          <cell r="N3446" t="str">
            <v>food/restaurants</v>
          </cell>
          <cell r="O3446">
            <v>0</v>
          </cell>
          <cell r="P3446">
            <v>0</v>
          </cell>
        </row>
        <row r="3447">
          <cell r="B3447" t="str">
            <v>Somethin' Tasty</v>
          </cell>
          <cell r="C3447" t="str">
            <v>Somethin' Tasty is a unique coffee, pastry &amp; retail store. We consign from all local sources: pottery, glass &amp; art.</v>
          </cell>
          <cell r="D3447">
            <v>1150</v>
          </cell>
          <cell r="E3447">
            <v>0</v>
          </cell>
          <cell r="F3447" t="str">
            <v>failed</v>
          </cell>
          <cell r="G3447" t="str">
            <v>US</v>
          </cell>
          <cell r="H3447" t="str">
            <v>USD</v>
          </cell>
          <cell r="I3447">
            <v>1418504561</v>
          </cell>
          <cell r="J3447">
            <v>1417208561</v>
          </cell>
          <cell r="K3447" t="b">
            <v>0</v>
          </cell>
          <cell r="L3447">
            <v>0</v>
          </cell>
          <cell r="M3447" t="b">
            <v>0</v>
          </cell>
          <cell r="N3447" t="str">
            <v>food/restaurants</v>
          </cell>
          <cell r="O3447">
            <v>0</v>
          </cell>
          <cell r="P3447">
            <v>0</v>
          </cell>
        </row>
        <row r="3448">
          <cell r="B3448" t="str">
            <v>Yahu Restaurants</v>
          </cell>
          <cell r="C3448" t="str">
            <v>Wir wollen einen Ort erschaffen an dem man sich wohlfÃ¼hlen kann, ein Ort an dem die Gedanken frei sind und man das Essen genieÃŸen kann.</v>
          </cell>
          <cell r="D3448">
            <v>180000</v>
          </cell>
          <cell r="E3448">
            <v>0</v>
          </cell>
          <cell r="F3448" t="str">
            <v>failed</v>
          </cell>
          <cell r="G3448" t="str">
            <v>DE</v>
          </cell>
          <cell r="H3448" t="str">
            <v>EUR</v>
          </cell>
          <cell r="I3448">
            <v>1488067789</v>
          </cell>
          <cell r="J3448">
            <v>1482883789</v>
          </cell>
          <cell r="K3448" t="b">
            <v>0</v>
          </cell>
          <cell r="L3448">
            <v>0</v>
          </cell>
          <cell r="M3448" t="b">
            <v>0</v>
          </cell>
          <cell r="N3448" t="str">
            <v>food/restaurants</v>
          </cell>
          <cell r="O3448">
            <v>0</v>
          </cell>
          <cell r="P3448">
            <v>0</v>
          </cell>
        </row>
        <row r="3449">
          <cell r="B3449" t="str">
            <v>Lunch For Tots</v>
          </cell>
          <cell r="C3449" t="str">
            <v>My little cafe has been challenged to provide healthy, fun lunches to kids at a Montessori School. Local/organic as much as possible.</v>
          </cell>
          <cell r="D3449">
            <v>12000</v>
          </cell>
          <cell r="E3449">
            <v>210</v>
          </cell>
          <cell r="F3449" t="str">
            <v>failed</v>
          </cell>
          <cell r="G3449" t="str">
            <v>US</v>
          </cell>
          <cell r="H3449" t="str">
            <v>USD</v>
          </cell>
          <cell r="I3449">
            <v>1408526477</v>
          </cell>
          <cell r="J3449">
            <v>1407057677</v>
          </cell>
          <cell r="K3449" t="b">
            <v>0</v>
          </cell>
          <cell r="L3449">
            <v>4</v>
          </cell>
          <cell r="M3449" t="b">
            <v>0</v>
          </cell>
          <cell r="N3449" t="str">
            <v>food/restaurants</v>
          </cell>
          <cell r="O3449">
            <v>2</v>
          </cell>
          <cell r="P3449">
            <v>52.5</v>
          </cell>
        </row>
        <row r="3450">
          <cell r="B3450" t="str">
            <v>The Barrel Room Restaurant &amp; Tavern</v>
          </cell>
          <cell r="C3450" t="str">
            <v>The Barrel Room SF is moving to a new location in San Francisco with a 60-seat restaurant &amp; full liquor. Help us make our move amazing!</v>
          </cell>
          <cell r="D3450">
            <v>5000</v>
          </cell>
          <cell r="E3450">
            <v>930</v>
          </cell>
          <cell r="F3450" t="str">
            <v>failed</v>
          </cell>
          <cell r="G3450" t="str">
            <v>US</v>
          </cell>
          <cell r="H3450" t="str">
            <v>USD</v>
          </cell>
          <cell r="I3450">
            <v>1424635753</v>
          </cell>
          <cell r="J3450">
            <v>1422043753</v>
          </cell>
          <cell r="K3450" t="b">
            <v>0</v>
          </cell>
          <cell r="L3450">
            <v>12</v>
          </cell>
          <cell r="M3450" t="b">
            <v>0</v>
          </cell>
          <cell r="N3450" t="str">
            <v>food/restaurants</v>
          </cell>
          <cell r="O3450">
            <v>19</v>
          </cell>
          <cell r="P3450">
            <v>77.5</v>
          </cell>
        </row>
        <row r="3451">
          <cell r="B3451" t="str">
            <v>Morning Glory</v>
          </cell>
          <cell r="C3451" t="str">
            <v>Hi, everyone my name is Alex, and i want to create not just a cafe spot, but a place that gives everyone a nice warm homey feeling.</v>
          </cell>
          <cell r="D3451">
            <v>22000</v>
          </cell>
          <cell r="E3451">
            <v>0</v>
          </cell>
          <cell r="F3451" t="str">
            <v>failed</v>
          </cell>
          <cell r="G3451" t="str">
            <v>US</v>
          </cell>
          <cell r="H3451" t="str">
            <v>USD</v>
          </cell>
          <cell r="I3451">
            <v>1417279252</v>
          </cell>
          <cell r="J3451">
            <v>1414683652</v>
          </cell>
          <cell r="K3451" t="b">
            <v>0</v>
          </cell>
          <cell r="L3451">
            <v>0</v>
          </cell>
          <cell r="M3451" t="b">
            <v>0</v>
          </cell>
          <cell r="N3451" t="str">
            <v>food/restaurants</v>
          </cell>
          <cell r="O3451">
            <v>0</v>
          </cell>
          <cell r="P3451">
            <v>0</v>
          </cell>
        </row>
        <row r="3452">
          <cell r="B3452" t="str">
            <v>The Canteen</v>
          </cell>
          <cell r="C3452" t="str">
            <v>KICK START US! Chef-driven dining experience offering a multi-course tasteful and playful menu that hems in familiar seasonal comfort.</v>
          </cell>
          <cell r="D3452">
            <v>18000</v>
          </cell>
          <cell r="E3452">
            <v>1767</v>
          </cell>
          <cell r="F3452" t="str">
            <v>failed</v>
          </cell>
          <cell r="G3452" t="str">
            <v>CA</v>
          </cell>
          <cell r="H3452" t="str">
            <v>CAD</v>
          </cell>
          <cell r="I3452">
            <v>1426788930</v>
          </cell>
          <cell r="J3452">
            <v>1424200530</v>
          </cell>
          <cell r="K3452" t="b">
            <v>0</v>
          </cell>
          <cell r="L3452">
            <v>33</v>
          </cell>
          <cell r="M3452" t="b">
            <v>0</v>
          </cell>
          <cell r="N3452" t="str">
            <v>food/restaurants</v>
          </cell>
          <cell r="O3452">
            <v>10</v>
          </cell>
          <cell r="P3452">
            <v>53.55</v>
          </cell>
        </row>
        <row r="3453">
          <cell r="B3453" t="str">
            <v>Southern California's Backroad Eateries</v>
          </cell>
          <cell r="C3453" t="str">
            <v>I am traveling the backroads of Southern California, to discover the best out-of-the-way eateries the area has to offer</v>
          </cell>
          <cell r="D3453">
            <v>5000</v>
          </cell>
          <cell r="E3453">
            <v>0</v>
          </cell>
          <cell r="F3453" t="str">
            <v>failed</v>
          </cell>
          <cell r="G3453" t="str">
            <v>US</v>
          </cell>
          <cell r="H3453" t="str">
            <v>USD</v>
          </cell>
          <cell r="I3453">
            <v>1415899228</v>
          </cell>
          <cell r="J3453">
            <v>1413303628</v>
          </cell>
          <cell r="K3453" t="b">
            <v>0</v>
          </cell>
          <cell r="L3453">
            <v>0</v>
          </cell>
          <cell r="M3453" t="b">
            <v>0</v>
          </cell>
          <cell r="N3453" t="str">
            <v>food/restaurants</v>
          </cell>
          <cell r="O3453">
            <v>0</v>
          </cell>
          <cell r="P3453">
            <v>0</v>
          </cell>
        </row>
        <row r="3454">
          <cell r="B3454" t="str">
            <v>Kelli's Kitchen</v>
          </cell>
          <cell r="C3454" t="str">
            <v>Better than your mom's, better than Cracker Barrel, only at Kelli's Kitchen (all from scratch).</v>
          </cell>
          <cell r="D3454">
            <v>150000</v>
          </cell>
          <cell r="E3454">
            <v>65</v>
          </cell>
          <cell r="F3454" t="str">
            <v>failed</v>
          </cell>
          <cell r="G3454" t="str">
            <v>US</v>
          </cell>
          <cell r="H3454" t="str">
            <v>USD</v>
          </cell>
          <cell r="I3454">
            <v>1405741404</v>
          </cell>
          <cell r="J3454">
            <v>1403149404</v>
          </cell>
          <cell r="K3454" t="b">
            <v>0</v>
          </cell>
          <cell r="L3454">
            <v>4</v>
          </cell>
          <cell r="M3454" t="b">
            <v>0</v>
          </cell>
          <cell r="N3454" t="str">
            <v>food/restaurants</v>
          </cell>
          <cell r="O3454">
            <v>0</v>
          </cell>
          <cell r="P3454">
            <v>16.25</v>
          </cell>
        </row>
        <row r="3455">
          <cell r="B3455" t="str">
            <v>The Aurora Outpost Restaurant/NightClub</v>
          </cell>
          <cell r="C3455" t="str">
            <v>Aurora restaurant/night club, a Star Wars/Star Trek Science fiction community gathering place and club in the Tulsa/Oklahoma city area.</v>
          </cell>
          <cell r="D3455">
            <v>100000</v>
          </cell>
          <cell r="E3455">
            <v>0</v>
          </cell>
          <cell r="F3455" t="str">
            <v>failed</v>
          </cell>
          <cell r="G3455" t="str">
            <v>US</v>
          </cell>
          <cell r="H3455" t="str">
            <v>USD</v>
          </cell>
          <cell r="I3455">
            <v>1476559260</v>
          </cell>
          <cell r="J3455">
            <v>1472567085</v>
          </cell>
          <cell r="K3455" t="b">
            <v>0</v>
          </cell>
          <cell r="L3455">
            <v>0</v>
          </cell>
          <cell r="M3455" t="b">
            <v>0</v>
          </cell>
          <cell r="N3455" t="str">
            <v>food/restaurants</v>
          </cell>
          <cell r="O3455">
            <v>0</v>
          </cell>
          <cell r="P3455">
            <v>0</v>
          </cell>
        </row>
        <row r="3456">
          <cell r="B3456" t="str">
            <v>We Need Your Help to Finish Our BBQ Food Truck</v>
          </cell>
          <cell r="C3456" t="str">
            <v>We need your help to finish our food truck. We are building a BBQ Food Truck to serve competition style BBQ.</v>
          </cell>
          <cell r="D3456">
            <v>9300</v>
          </cell>
          <cell r="E3456">
            <v>0</v>
          </cell>
          <cell r="F3456" t="str">
            <v>failed</v>
          </cell>
          <cell r="G3456" t="str">
            <v>US</v>
          </cell>
          <cell r="H3456" t="str">
            <v>USD</v>
          </cell>
          <cell r="I3456">
            <v>1430281320</v>
          </cell>
          <cell r="J3456">
            <v>1427689320</v>
          </cell>
          <cell r="K3456" t="b">
            <v>0</v>
          </cell>
          <cell r="L3456">
            <v>0</v>
          </cell>
          <cell r="M3456" t="b">
            <v>0</v>
          </cell>
          <cell r="N3456" t="str">
            <v>food/food trucks</v>
          </cell>
          <cell r="O3456">
            <v>0</v>
          </cell>
          <cell r="P3456">
            <v>0</v>
          </cell>
        </row>
        <row r="3457">
          <cell r="B3457" t="str">
            <v>A FORK IN THE ROAD food truck</v>
          </cell>
          <cell r="C3457" t="str">
            <v>Emphasizing locally and responsibly raised ingredients, serving delicious food! I need your help.</v>
          </cell>
          <cell r="D3457">
            <v>80000</v>
          </cell>
          <cell r="E3457">
            <v>100</v>
          </cell>
          <cell r="F3457" t="str">
            <v>failed</v>
          </cell>
          <cell r="G3457" t="str">
            <v>US</v>
          </cell>
          <cell r="H3457" t="str">
            <v>USD</v>
          </cell>
          <cell r="I3457">
            <v>1412272592</v>
          </cell>
          <cell r="J3457">
            <v>1407088592</v>
          </cell>
          <cell r="K3457" t="b">
            <v>0</v>
          </cell>
          <cell r="L3457">
            <v>1</v>
          </cell>
          <cell r="M3457" t="b">
            <v>0</v>
          </cell>
          <cell r="N3457" t="str">
            <v>food/food trucks</v>
          </cell>
          <cell r="O3457">
            <v>0</v>
          </cell>
          <cell r="P3457">
            <v>100</v>
          </cell>
        </row>
        <row r="3458">
          <cell r="B3458" t="str">
            <v>Sleepy PIg Barbecue: Auburn's First BBQ Food Truck</v>
          </cell>
          <cell r="C3458" t="str">
            <v>Bringing the flavor of competition BBQ to small town Auburn with the ease of a big city food truck.</v>
          </cell>
          <cell r="D3458">
            <v>6000</v>
          </cell>
          <cell r="E3458">
            <v>530</v>
          </cell>
          <cell r="F3458" t="str">
            <v>failed</v>
          </cell>
          <cell r="G3458" t="str">
            <v>US</v>
          </cell>
          <cell r="H3458" t="str">
            <v>USD</v>
          </cell>
          <cell r="I3458">
            <v>1399071173</v>
          </cell>
          <cell r="J3458">
            <v>1395787973</v>
          </cell>
          <cell r="K3458" t="b">
            <v>0</v>
          </cell>
          <cell r="L3458">
            <v>12</v>
          </cell>
          <cell r="M3458" t="b">
            <v>0</v>
          </cell>
          <cell r="N3458" t="str">
            <v>food/food trucks</v>
          </cell>
          <cell r="O3458">
            <v>9</v>
          </cell>
          <cell r="P3458">
            <v>44.17</v>
          </cell>
        </row>
        <row r="3459">
          <cell r="B3459" t="str">
            <v>baked pugtato</v>
          </cell>
          <cell r="C3459" t="str">
            <v>amazing gourmet baked potato truck with variable options for everyone, its always been my dream, help me make it come true :).</v>
          </cell>
          <cell r="D3459">
            <v>25000</v>
          </cell>
          <cell r="E3459">
            <v>0</v>
          </cell>
          <cell r="F3459" t="str">
            <v>failed</v>
          </cell>
          <cell r="G3459" t="str">
            <v>CA</v>
          </cell>
          <cell r="H3459" t="str">
            <v>CAD</v>
          </cell>
          <cell r="I3459">
            <v>1413760783</v>
          </cell>
          <cell r="J3459">
            <v>1408576783</v>
          </cell>
          <cell r="K3459" t="b">
            <v>0</v>
          </cell>
          <cell r="L3459">
            <v>0</v>
          </cell>
          <cell r="M3459" t="b">
            <v>0</v>
          </cell>
          <cell r="N3459" t="str">
            <v>food/food trucks</v>
          </cell>
          <cell r="O3459">
            <v>0</v>
          </cell>
          <cell r="P3459">
            <v>0</v>
          </cell>
        </row>
        <row r="3460">
          <cell r="B3460" t="str">
            <v>Warren's / Adilyn's Rollin' Bistro</v>
          </cell>
          <cell r="C3460" t="str">
            <v>New local (Louisville, KY.) food truck with a refreshing spin on rolling kitchens.</v>
          </cell>
          <cell r="D3460">
            <v>15000</v>
          </cell>
          <cell r="E3460">
            <v>73</v>
          </cell>
          <cell r="F3460" t="str">
            <v>failed</v>
          </cell>
          <cell r="G3460" t="str">
            <v>US</v>
          </cell>
          <cell r="H3460" t="str">
            <v>USD</v>
          </cell>
          <cell r="I3460">
            <v>1480568781</v>
          </cell>
          <cell r="J3460">
            <v>1477973181</v>
          </cell>
          <cell r="K3460" t="b">
            <v>0</v>
          </cell>
          <cell r="L3460">
            <v>3</v>
          </cell>
          <cell r="M3460" t="b">
            <v>0</v>
          </cell>
          <cell r="N3460" t="str">
            <v>food/food trucks</v>
          </cell>
          <cell r="O3460">
            <v>0</v>
          </cell>
          <cell r="P3460">
            <v>24.33</v>
          </cell>
        </row>
        <row r="3461">
          <cell r="B3461" t="str">
            <v>The Floridian Food Truck</v>
          </cell>
          <cell r="C3461" t="str">
            <v>Bringing culturally diverse Floridian cuisine to the people!</v>
          </cell>
          <cell r="D3461">
            <v>50000</v>
          </cell>
          <cell r="E3461">
            <v>75</v>
          </cell>
          <cell r="F3461" t="str">
            <v>failed</v>
          </cell>
          <cell r="G3461" t="str">
            <v>US</v>
          </cell>
          <cell r="H3461" t="str">
            <v>USD</v>
          </cell>
          <cell r="I3461">
            <v>1466096566</v>
          </cell>
          <cell r="J3461">
            <v>1463504566</v>
          </cell>
          <cell r="K3461" t="b">
            <v>0</v>
          </cell>
          <cell r="L3461">
            <v>2</v>
          </cell>
          <cell r="M3461" t="b">
            <v>0</v>
          </cell>
          <cell r="N3461" t="str">
            <v>food/food trucks</v>
          </cell>
          <cell r="O3461">
            <v>0</v>
          </cell>
          <cell r="P3461">
            <v>37.5</v>
          </cell>
        </row>
        <row r="3462">
          <cell r="B3462" t="str">
            <v>Chef Po's Food Truck</v>
          </cell>
          <cell r="C3462" t="str">
            <v>Bringing delicious authentic and fusion Taiwanese Food to the West Coast.</v>
          </cell>
          <cell r="D3462">
            <v>2500</v>
          </cell>
          <cell r="E3462">
            <v>252</v>
          </cell>
          <cell r="F3462" t="str">
            <v>failed</v>
          </cell>
          <cell r="G3462" t="str">
            <v>US</v>
          </cell>
          <cell r="H3462" t="str">
            <v>USD</v>
          </cell>
          <cell r="I3462">
            <v>1452293675</v>
          </cell>
          <cell r="J3462">
            <v>1447109675</v>
          </cell>
          <cell r="K3462" t="b">
            <v>0</v>
          </cell>
          <cell r="L3462">
            <v>6</v>
          </cell>
          <cell r="M3462" t="b">
            <v>0</v>
          </cell>
          <cell r="N3462" t="str">
            <v>food/food trucks</v>
          </cell>
          <cell r="O3462">
            <v>10</v>
          </cell>
          <cell r="P3462">
            <v>42</v>
          </cell>
        </row>
        <row r="3463">
          <cell r="B3463" t="str">
            <v>Blaze'n Pontiac Grill</v>
          </cell>
          <cell r="C3463" t="str">
            <v>Basically home style foods as huge sandwiches, burgers, and apps. Limitited to NOTHING. Irish,Mexican, cajÃ£n, southern bqq even veggies</v>
          </cell>
          <cell r="D3463">
            <v>25000</v>
          </cell>
          <cell r="E3463">
            <v>0</v>
          </cell>
          <cell r="F3463" t="str">
            <v>failed</v>
          </cell>
          <cell r="G3463" t="str">
            <v>US</v>
          </cell>
          <cell r="H3463" t="str">
            <v>USD</v>
          </cell>
          <cell r="I3463">
            <v>1441592863</v>
          </cell>
          <cell r="J3463">
            <v>1439000863</v>
          </cell>
          <cell r="K3463" t="b">
            <v>0</v>
          </cell>
          <cell r="L3463">
            <v>0</v>
          </cell>
          <cell r="M3463" t="b">
            <v>0</v>
          </cell>
          <cell r="N3463" t="str">
            <v>food/food trucks</v>
          </cell>
          <cell r="O3463">
            <v>0</v>
          </cell>
          <cell r="P3463">
            <v>0</v>
          </cell>
        </row>
        <row r="3464">
          <cell r="B3464" t="str">
            <v>Peruvian King Food Truck</v>
          </cell>
          <cell r="C3464" t="str">
            <v>Peruvian food truck with an LA twist.</v>
          </cell>
          <cell r="D3464">
            <v>16000</v>
          </cell>
          <cell r="E3464">
            <v>911</v>
          </cell>
          <cell r="F3464" t="str">
            <v>failed</v>
          </cell>
          <cell r="G3464" t="str">
            <v>US</v>
          </cell>
          <cell r="H3464" t="str">
            <v>USD</v>
          </cell>
          <cell r="I3464">
            <v>1431709312</v>
          </cell>
          <cell r="J3464">
            <v>1429117312</v>
          </cell>
          <cell r="K3464" t="b">
            <v>0</v>
          </cell>
          <cell r="L3464">
            <v>15</v>
          </cell>
          <cell r="M3464" t="b">
            <v>0</v>
          </cell>
          <cell r="N3464" t="str">
            <v>food/food trucks</v>
          </cell>
          <cell r="O3464">
            <v>6</v>
          </cell>
          <cell r="P3464">
            <v>60.73</v>
          </cell>
        </row>
        <row r="3465">
          <cell r="B3465" t="str">
            <v>The Cold Spot Mobile Trailer</v>
          </cell>
          <cell r="C3465" t="str">
            <v>A mobile concession trailer for snow cones, ice cream, smoothies and more</v>
          </cell>
          <cell r="D3465">
            <v>8000</v>
          </cell>
          <cell r="E3465">
            <v>50</v>
          </cell>
          <cell r="F3465" t="str">
            <v>failed</v>
          </cell>
          <cell r="G3465" t="str">
            <v>US</v>
          </cell>
          <cell r="H3465" t="str">
            <v>USD</v>
          </cell>
          <cell r="I3465">
            <v>1434647305</v>
          </cell>
          <cell r="J3465">
            <v>1432055305</v>
          </cell>
          <cell r="K3465" t="b">
            <v>0</v>
          </cell>
          <cell r="L3465">
            <v>1</v>
          </cell>
          <cell r="M3465" t="b">
            <v>0</v>
          </cell>
          <cell r="N3465" t="str">
            <v>food/food trucks</v>
          </cell>
          <cell r="O3465">
            <v>1</v>
          </cell>
          <cell r="P3465">
            <v>50</v>
          </cell>
        </row>
        <row r="3466">
          <cell r="B3466" t="str">
            <v>Food Truck Funding</v>
          </cell>
          <cell r="C3466" t="str">
            <v>We're about to launch our first ever food truck to share our amazing food and we need your help! Be a part of our truck!</v>
          </cell>
          <cell r="D3466">
            <v>5000</v>
          </cell>
          <cell r="E3466">
            <v>325</v>
          </cell>
          <cell r="F3466" t="str">
            <v>failed</v>
          </cell>
          <cell r="G3466" t="str">
            <v>US</v>
          </cell>
          <cell r="H3466" t="str">
            <v>USD</v>
          </cell>
          <cell r="I3466">
            <v>1441507006</v>
          </cell>
          <cell r="J3466">
            <v>1438915006</v>
          </cell>
          <cell r="K3466" t="b">
            <v>0</v>
          </cell>
          <cell r="L3466">
            <v>3</v>
          </cell>
          <cell r="M3466" t="b">
            <v>0</v>
          </cell>
          <cell r="N3466" t="str">
            <v>food/food trucks</v>
          </cell>
          <cell r="O3466">
            <v>7</v>
          </cell>
          <cell r="P3466">
            <v>108.33</v>
          </cell>
        </row>
        <row r="3467">
          <cell r="B3467" t="str">
            <v>Mobile Coffee Cart with a Purpose</v>
          </cell>
          <cell r="C3467" t="str">
            <v>I am on a mission to offer as many people as I can a great healthy coffee, tea, and snacks by using healthy products and ingredients.</v>
          </cell>
          <cell r="D3467">
            <v>25000</v>
          </cell>
          <cell r="E3467">
            <v>188</v>
          </cell>
          <cell r="F3467" t="str">
            <v>failed</v>
          </cell>
          <cell r="G3467" t="str">
            <v>US</v>
          </cell>
          <cell r="H3467" t="str">
            <v>USD</v>
          </cell>
          <cell r="I3467">
            <v>1408040408</v>
          </cell>
          <cell r="J3467">
            <v>1405448408</v>
          </cell>
          <cell r="K3467" t="b">
            <v>0</v>
          </cell>
          <cell r="L3467">
            <v>8</v>
          </cell>
          <cell r="M3467" t="b">
            <v>0</v>
          </cell>
          <cell r="N3467" t="str">
            <v>food/food trucks</v>
          </cell>
          <cell r="O3467">
            <v>1</v>
          </cell>
          <cell r="P3467">
            <v>23.5</v>
          </cell>
        </row>
        <row r="3468">
          <cell r="B3468" t="str">
            <v>Harley Hawg Dogs, Inc</v>
          </cell>
          <cell r="C3468" t="str">
            <v>A Food Truck featuring Deep Fried Natural Casing Beef/Pork mix Hot Dogs, New York Style Rippers. Also serving Fresh Cut Fries.</v>
          </cell>
          <cell r="D3468">
            <v>6500</v>
          </cell>
          <cell r="E3468">
            <v>0</v>
          </cell>
          <cell r="F3468" t="str">
            <v>failed</v>
          </cell>
          <cell r="G3468" t="str">
            <v>US</v>
          </cell>
          <cell r="H3468" t="str">
            <v>USD</v>
          </cell>
          <cell r="I3468">
            <v>1424742162</v>
          </cell>
          <cell r="J3468">
            <v>1422150162</v>
          </cell>
          <cell r="K3468" t="b">
            <v>0</v>
          </cell>
          <cell r="L3468">
            <v>0</v>
          </cell>
          <cell r="M3468" t="b">
            <v>0</v>
          </cell>
          <cell r="N3468" t="str">
            <v>food/food trucks</v>
          </cell>
          <cell r="O3468">
            <v>0</v>
          </cell>
          <cell r="P3468">
            <v>0</v>
          </cell>
        </row>
        <row r="3469">
          <cell r="B3469" t="str">
            <v>BIGFOOT BBQ - Flavors As Big As Sasquatch Himself</v>
          </cell>
          <cell r="C3469" t="str">
            <v>When the smoke clears, folks in Albany are going to experience the best barbeque they'll ever have! Got the flavor, need some funding.</v>
          </cell>
          <cell r="D3469">
            <v>10000</v>
          </cell>
          <cell r="E3469">
            <v>151</v>
          </cell>
          <cell r="F3469" t="str">
            <v>failed</v>
          </cell>
          <cell r="G3469" t="str">
            <v>US</v>
          </cell>
          <cell r="H3469" t="str">
            <v>USD</v>
          </cell>
          <cell r="I3469">
            <v>1417795480</v>
          </cell>
          <cell r="J3469">
            <v>1412607880</v>
          </cell>
          <cell r="K3469" t="b">
            <v>0</v>
          </cell>
          <cell r="L3469">
            <v>3</v>
          </cell>
          <cell r="M3469" t="b">
            <v>0</v>
          </cell>
          <cell r="N3469" t="str">
            <v>food/food trucks</v>
          </cell>
          <cell r="O3469">
            <v>2</v>
          </cell>
          <cell r="P3469">
            <v>50.33</v>
          </cell>
        </row>
        <row r="3470">
          <cell r="B3470" t="str">
            <v>Help me build my Tiny House Cupcake Bakery - Phase 1</v>
          </cell>
          <cell r="C3470" t="str">
            <v>It's been my dream to start my own cupcake bakery and it's now or never. Help me take the first steps toward building my dream.</v>
          </cell>
          <cell r="D3470">
            <v>7500</v>
          </cell>
          <cell r="E3470">
            <v>35</v>
          </cell>
          <cell r="F3470" t="str">
            <v>failed</v>
          </cell>
          <cell r="G3470" t="str">
            <v>US</v>
          </cell>
          <cell r="H3470" t="str">
            <v>USD</v>
          </cell>
          <cell r="I3470">
            <v>1418091128</v>
          </cell>
          <cell r="J3470">
            <v>1415499128</v>
          </cell>
          <cell r="K3470" t="b">
            <v>0</v>
          </cell>
          <cell r="L3470">
            <v>3</v>
          </cell>
          <cell r="M3470" t="b">
            <v>0</v>
          </cell>
          <cell r="N3470" t="str">
            <v>food/food trucks</v>
          </cell>
          <cell r="O3470">
            <v>0</v>
          </cell>
          <cell r="P3470">
            <v>11.67</v>
          </cell>
        </row>
        <row r="3471">
          <cell r="B3471" t="str">
            <v>Skewed Up Food Truck</v>
          </cell>
          <cell r="C3471" t="str">
            <v>Skewed Up food truck is my dream and need help getting it started, presenting some to the bank for my loan, spice up logo, etc.</v>
          </cell>
          <cell r="D3471">
            <v>6750</v>
          </cell>
          <cell r="E3471">
            <v>0</v>
          </cell>
          <cell r="F3471" t="str">
            <v>failed</v>
          </cell>
          <cell r="G3471" t="str">
            <v>US</v>
          </cell>
          <cell r="H3471" t="str">
            <v>USD</v>
          </cell>
          <cell r="I3471">
            <v>1435679100</v>
          </cell>
          <cell r="J3471">
            <v>1433006765</v>
          </cell>
          <cell r="K3471" t="b">
            <v>0</v>
          </cell>
          <cell r="L3471">
            <v>0</v>
          </cell>
          <cell r="M3471" t="b">
            <v>0</v>
          </cell>
          <cell r="N3471" t="str">
            <v>food/food trucks</v>
          </cell>
          <cell r="O3471">
            <v>0</v>
          </cell>
          <cell r="P3471">
            <v>0</v>
          </cell>
        </row>
        <row r="3472">
          <cell r="B3472" t="str">
            <v>Harvest Grub Eatery...Mobile Eatery...Fresh Seasonal Grub!</v>
          </cell>
          <cell r="C3472" t="str">
            <v>Food is a lifestyle...the art, the challenge, and the happiness is the wealth I seek....join me on my journey to success.</v>
          </cell>
          <cell r="D3472">
            <v>30000</v>
          </cell>
          <cell r="E3472">
            <v>1155</v>
          </cell>
          <cell r="F3472" t="str">
            <v>failed</v>
          </cell>
          <cell r="G3472" t="str">
            <v>US</v>
          </cell>
          <cell r="H3472" t="str">
            <v>USD</v>
          </cell>
          <cell r="I3472">
            <v>1427510586</v>
          </cell>
          <cell r="J3472">
            <v>1424922186</v>
          </cell>
          <cell r="K3472" t="b">
            <v>0</v>
          </cell>
          <cell r="L3472">
            <v>19</v>
          </cell>
          <cell r="M3472" t="b">
            <v>0</v>
          </cell>
          <cell r="N3472" t="str">
            <v>food/food trucks</v>
          </cell>
          <cell r="O3472">
            <v>4</v>
          </cell>
          <cell r="P3472">
            <v>60.79</v>
          </cell>
        </row>
        <row r="3473">
          <cell r="B3473" t="str">
            <v>Pyros Brick Oven Pizza in a Food Truck.</v>
          </cell>
          <cell r="C3473" t="str">
            <v>Amazing delicious pizza a real hit a true niche that has not been explored ground floor opportunity in food trucks done by a real chef</v>
          </cell>
          <cell r="D3473">
            <v>18000</v>
          </cell>
          <cell r="E3473">
            <v>0</v>
          </cell>
          <cell r="F3473" t="str">
            <v>failed</v>
          </cell>
          <cell r="G3473" t="str">
            <v>US</v>
          </cell>
          <cell r="H3473" t="str">
            <v>USD</v>
          </cell>
          <cell r="I3473">
            <v>1432047989</v>
          </cell>
          <cell r="J3473">
            <v>1430233589</v>
          </cell>
          <cell r="K3473" t="b">
            <v>0</v>
          </cell>
          <cell r="L3473">
            <v>0</v>
          </cell>
          <cell r="M3473" t="b">
            <v>0</v>
          </cell>
          <cell r="N3473" t="str">
            <v>food/food trucks</v>
          </cell>
          <cell r="O3473">
            <v>0</v>
          </cell>
          <cell r="P3473">
            <v>0</v>
          </cell>
        </row>
        <row r="3474">
          <cell r="B3474" t="str">
            <v>Super Natural Kooking</v>
          </cell>
          <cell r="C3474" t="str">
            <v>Solar Powered, Recycled Fryer Oil for Truck Fuel, Locally Grown Organic &amp; Hormone Free Foods, Pop-up Bands, Private Party and Functions</v>
          </cell>
          <cell r="D3474">
            <v>60000</v>
          </cell>
          <cell r="E3474">
            <v>35</v>
          </cell>
          <cell r="F3474" t="str">
            <v>failed</v>
          </cell>
          <cell r="G3474" t="str">
            <v>US</v>
          </cell>
          <cell r="H3474" t="str">
            <v>USD</v>
          </cell>
          <cell r="I3474">
            <v>1411662264</v>
          </cell>
          <cell r="J3474">
            <v>1408983864</v>
          </cell>
          <cell r="K3474" t="b">
            <v>0</v>
          </cell>
          <cell r="L3474">
            <v>2</v>
          </cell>
          <cell r="M3474" t="b">
            <v>0</v>
          </cell>
          <cell r="N3474" t="str">
            <v>food/food trucks</v>
          </cell>
          <cell r="O3474">
            <v>0</v>
          </cell>
          <cell r="P3474">
            <v>17.5</v>
          </cell>
        </row>
        <row r="3475">
          <cell r="B3475" t="str">
            <v>When I become awesome, I will cater an event for you!!</v>
          </cell>
          <cell r="C3475" t="str">
            <v>Cooking is my passion.Lets take my passion to another level,by sending me to a culinary school, I WILL be one of the best chefs ever!</v>
          </cell>
          <cell r="D3475">
            <v>5200</v>
          </cell>
          <cell r="E3475">
            <v>0</v>
          </cell>
          <cell r="F3475" t="str">
            <v>failed</v>
          </cell>
          <cell r="G3475" t="str">
            <v>US</v>
          </cell>
          <cell r="H3475" t="str">
            <v>USD</v>
          </cell>
          <cell r="I3475">
            <v>1407604920</v>
          </cell>
          <cell r="J3475">
            <v>1405012920</v>
          </cell>
          <cell r="K3475" t="b">
            <v>0</v>
          </cell>
          <cell r="L3475">
            <v>0</v>
          </cell>
          <cell r="M3475" t="b">
            <v>0</v>
          </cell>
          <cell r="N3475" t="str">
            <v>food/food trucks</v>
          </cell>
          <cell r="O3475">
            <v>0</v>
          </cell>
          <cell r="P3475">
            <v>0</v>
          </cell>
        </row>
        <row r="3476">
          <cell r="B3476" t="str">
            <v>Bayou Classic BBQ</v>
          </cell>
          <cell r="C3476" t="str">
            <v>Bayou Classic BBQ will be  Mansura,LA 
newest and best mobile food truck
serving delicious BBQ Georgia style slow
smoke BBQ!</v>
          </cell>
          <cell r="D3476">
            <v>10000</v>
          </cell>
          <cell r="E3476">
            <v>0</v>
          </cell>
          <cell r="F3476" t="str">
            <v>failed</v>
          </cell>
          <cell r="G3476" t="str">
            <v>US</v>
          </cell>
          <cell r="H3476" t="str">
            <v>USD</v>
          </cell>
          <cell r="I3476">
            <v>1466270582</v>
          </cell>
          <cell r="J3476">
            <v>1463678582</v>
          </cell>
          <cell r="K3476" t="b">
            <v>0</v>
          </cell>
          <cell r="L3476">
            <v>0</v>
          </cell>
          <cell r="M3476" t="b">
            <v>0</v>
          </cell>
          <cell r="N3476" t="str">
            <v>food/food trucks</v>
          </cell>
          <cell r="O3476">
            <v>0</v>
          </cell>
          <cell r="P3476">
            <v>0</v>
          </cell>
        </row>
        <row r="3477">
          <cell r="B3477" t="str">
            <v>Cupcake Wars Winners: Dreamy Creations Cupcake Truck</v>
          </cell>
          <cell r="C3477" t="str">
            <v>Join us in transforming Dreamy Creations truck into a food truck so we can bring you the most delicious cupcakes to your neighborhood!</v>
          </cell>
          <cell r="D3477">
            <v>10000</v>
          </cell>
          <cell r="E3477">
            <v>2070.5</v>
          </cell>
          <cell r="F3477" t="str">
            <v>failed</v>
          </cell>
          <cell r="G3477" t="str">
            <v>US</v>
          </cell>
          <cell r="H3477" t="str">
            <v>USD</v>
          </cell>
          <cell r="I3477">
            <v>1404623330</v>
          </cell>
          <cell r="J3477">
            <v>1401685730</v>
          </cell>
          <cell r="K3477" t="b">
            <v>0</v>
          </cell>
          <cell r="L3477">
            <v>25</v>
          </cell>
          <cell r="M3477" t="b">
            <v>0</v>
          </cell>
          <cell r="N3477" t="str">
            <v>food/food trucks</v>
          </cell>
          <cell r="O3477">
            <v>21</v>
          </cell>
          <cell r="P3477">
            <v>82.82</v>
          </cell>
        </row>
        <row r="3478">
          <cell r="B3478" t="str">
            <v>Fire On High: Organic Food Truck on a Mission</v>
          </cell>
          <cell r="C3478" t="str">
            <v>Making delicious healthy food affordable &amp; accessible to ALL Cincinnati neighborhoods. Locally sourced, seasonally-inspired menu</v>
          </cell>
          <cell r="D3478">
            <v>15000</v>
          </cell>
          <cell r="E3478">
            <v>2871</v>
          </cell>
          <cell r="F3478" t="str">
            <v>failed</v>
          </cell>
          <cell r="G3478" t="str">
            <v>US</v>
          </cell>
          <cell r="H3478" t="str">
            <v>USD</v>
          </cell>
          <cell r="I3478">
            <v>1435291200</v>
          </cell>
          <cell r="J3478">
            <v>1432640342</v>
          </cell>
          <cell r="K3478" t="b">
            <v>0</v>
          </cell>
          <cell r="L3478">
            <v>8</v>
          </cell>
          <cell r="M3478" t="b">
            <v>0</v>
          </cell>
          <cell r="N3478" t="str">
            <v>food/food trucks</v>
          </cell>
          <cell r="O3478">
            <v>19</v>
          </cell>
          <cell r="P3478">
            <v>358.88</v>
          </cell>
        </row>
        <row r="3479">
          <cell r="B3479" t="str">
            <v>Empanada Express Food Truck</v>
          </cell>
          <cell r="C3479" t="str">
            <v>A mobile food truck serving up a Latino-inspired fusion cuisine using fresh, local, &amp; organic ingredients!</v>
          </cell>
          <cell r="D3479">
            <v>60000</v>
          </cell>
          <cell r="E3479">
            <v>979</v>
          </cell>
          <cell r="F3479" t="str">
            <v>failed</v>
          </cell>
          <cell r="G3479" t="str">
            <v>US</v>
          </cell>
          <cell r="H3479" t="str">
            <v>USD</v>
          </cell>
          <cell r="I3479">
            <v>1410543495</v>
          </cell>
          <cell r="J3479">
            <v>1407865095</v>
          </cell>
          <cell r="K3479" t="b">
            <v>0</v>
          </cell>
          <cell r="L3479">
            <v>16</v>
          </cell>
          <cell r="M3479" t="b">
            <v>0</v>
          </cell>
          <cell r="N3479" t="str">
            <v>food/food trucks</v>
          </cell>
          <cell r="O3479">
            <v>2</v>
          </cell>
          <cell r="P3479">
            <v>61.19</v>
          </cell>
        </row>
        <row r="3480">
          <cell r="B3480" t="str">
            <v>SiMpLy FreSH fOoD TrUck</v>
          </cell>
          <cell r="C3480" t="str">
            <v>Simply fresh farm to table on wheels working close with local farms to ensure the highest of quality of product .</v>
          </cell>
          <cell r="D3480">
            <v>18000</v>
          </cell>
          <cell r="E3480">
            <v>1020</v>
          </cell>
          <cell r="F3480" t="str">
            <v>failed</v>
          </cell>
          <cell r="G3480" t="str">
            <v>US</v>
          </cell>
          <cell r="H3480" t="str">
            <v>USD</v>
          </cell>
          <cell r="I3480">
            <v>1474507065</v>
          </cell>
          <cell r="J3480">
            <v>1471915065</v>
          </cell>
          <cell r="K3480" t="b">
            <v>0</v>
          </cell>
          <cell r="L3480">
            <v>3</v>
          </cell>
          <cell r="M3480" t="b">
            <v>0</v>
          </cell>
          <cell r="N3480" t="str">
            <v>food/food trucks</v>
          </cell>
          <cell r="O3480">
            <v>6</v>
          </cell>
          <cell r="P3480">
            <v>340</v>
          </cell>
        </row>
        <row r="3481">
          <cell r="B3481" t="str">
            <v>FREE Shuttle Service in Downtown Los Angeles</v>
          </cell>
          <cell r="C3481" t="str">
            <v>Our service provides door-to-door shuttle transportation in Downtown Los Angeles. FREE to passengers - driver tip appreciated.</v>
          </cell>
          <cell r="D3481">
            <v>10000</v>
          </cell>
          <cell r="E3481">
            <v>17</v>
          </cell>
          <cell r="F3481" t="str">
            <v>failed</v>
          </cell>
          <cell r="G3481" t="str">
            <v>US</v>
          </cell>
          <cell r="H3481" t="str">
            <v>USD</v>
          </cell>
          <cell r="I3481">
            <v>1424593763</v>
          </cell>
          <cell r="J3481">
            <v>1422001763</v>
          </cell>
          <cell r="K3481" t="b">
            <v>0</v>
          </cell>
          <cell r="L3481">
            <v>3</v>
          </cell>
          <cell r="M3481" t="b">
            <v>0</v>
          </cell>
          <cell r="N3481" t="str">
            <v>food/food trucks</v>
          </cell>
          <cell r="O3481">
            <v>0</v>
          </cell>
          <cell r="P3481">
            <v>5.67</v>
          </cell>
        </row>
        <row r="3482">
          <cell r="B3482" t="str">
            <v>Its A Rib Thing</v>
          </cell>
          <cell r="C3482" t="str">
            <v>They are sweet, sticky and incredibly addictive. People are left with a huge smile and a full stomach but still ask for more!!!</v>
          </cell>
          <cell r="D3482">
            <v>25000</v>
          </cell>
          <cell r="E3482">
            <v>100</v>
          </cell>
          <cell r="F3482" t="str">
            <v>failed</v>
          </cell>
          <cell r="G3482" t="str">
            <v>GB</v>
          </cell>
          <cell r="H3482" t="str">
            <v>GBP</v>
          </cell>
          <cell r="I3482">
            <v>1433021171</v>
          </cell>
          <cell r="J3482">
            <v>1430429171</v>
          </cell>
          <cell r="K3482" t="b">
            <v>0</v>
          </cell>
          <cell r="L3482">
            <v>2</v>
          </cell>
          <cell r="M3482" t="b">
            <v>0</v>
          </cell>
          <cell r="N3482" t="str">
            <v>food/food trucks</v>
          </cell>
          <cell r="O3482">
            <v>0</v>
          </cell>
          <cell r="P3482">
            <v>50</v>
          </cell>
        </row>
        <row r="3483">
          <cell r="B3483" t="str">
            <v>The Mean Green Purple Machine</v>
          </cell>
          <cell r="C3483" t="str">
            <v>Tulsa's first true biodiesel, alternative energy powered food truck! Oh yeah, and delicious food!</v>
          </cell>
          <cell r="D3483">
            <v>25000</v>
          </cell>
          <cell r="E3483">
            <v>25</v>
          </cell>
          <cell r="F3483" t="str">
            <v>failed</v>
          </cell>
          <cell r="G3483" t="str">
            <v>US</v>
          </cell>
          <cell r="H3483" t="str">
            <v>USD</v>
          </cell>
          <cell r="I3483">
            <v>1415909927</v>
          </cell>
          <cell r="J3483">
            <v>1414351127</v>
          </cell>
          <cell r="K3483" t="b">
            <v>0</v>
          </cell>
          <cell r="L3483">
            <v>1</v>
          </cell>
          <cell r="M3483" t="b">
            <v>0</v>
          </cell>
          <cell r="N3483" t="str">
            <v>food/food trucks</v>
          </cell>
          <cell r="O3483">
            <v>0</v>
          </cell>
          <cell r="P3483">
            <v>25</v>
          </cell>
        </row>
        <row r="3484">
          <cell r="B3484" t="str">
            <v>let your dayz take you to the dogs.</v>
          </cell>
          <cell r="C3484" t="str">
            <v>Bringing YOUR favorite dog recipes to the streets.</v>
          </cell>
          <cell r="D3484">
            <v>9000</v>
          </cell>
          <cell r="E3484">
            <v>0</v>
          </cell>
          <cell r="F3484" t="str">
            <v>failed</v>
          </cell>
          <cell r="G3484" t="str">
            <v>US</v>
          </cell>
          <cell r="H3484" t="str">
            <v>USD</v>
          </cell>
          <cell r="I3484">
            <v>1408551752</v>
          </cell>
          <cell r="J3484">
            <v>1405959752</v>
          </cell>
          <cell r="K3484" t="b">
            <v>0</v>
          </cell>
          <cell r="L3484">
            <v>0</v>
          </cell>
          <cell r="M3484" t="b">
            <v>0</v>
          </cell>
          <cell r="N3484" t="str">
            <v>food/food trucks</v>
          </cell>
          <cell r="O3484">
            <v>0</v>
          </cell>
          <cell r="P3484">
            <v>0</v>
          </cell>
        </row>
        <row r="3485">
          <cell r="B3485" t="str">
            <v>Notorious P.I.G. Food Truck will bring gangsta food to YOU!!</v>
          </cell>
          <cell r="C3485" t="str">
            <v>Chef David J Alvarez worked for Guy Fieri &amp; Anthony Bourdain. Chef David wants to bring his food to the Streets &amp; assault your senses!</v>
          </cell>
          <cell r="D3485">
            <v>125000</v>
          </cell>
          <cell r="E3485">
            <v>30</v>
          </cell>
          <cell r="F3485" t="str">
            <v>failed</v>
          </cell>
          <cell r="G3485" t="str">
            <v>US</v>
          </cell>
          <cell r="H3485" t="str">
            <v>USD</v>
          </cell>
          <cell r="I3485">
            <v>1438576057</v>
          </cell>
          <cell r="J3485">
            <v>1435552057</v>
          </cell>
          <cell r="K3485" t="b">
            <v>0</v>
          </cell>
          <cell r="L3485">
            <v>1</v>
          </cell>
          <cell r="M3485" t="b">
            <v>0</v>
          </cell>
          <cell r="N3485" t="str">
            <v>food/food trucks</v>
          </cell>
          <cell r="O3485">
            <v>0</v>
          </cell>
          <cell r="P3485">
            <v>30</v>
          </cell>
        </row>
        <row r="3486">
          <cell r="B3486" t="str">
            <v>Give The Black Burro a Stable Stable</v>
          </cell>
          <cell r="C3486" t="str">
            <v>Help me purchase a parking space to be the Burro's permanant home, I need your help to raise $15,000!</v>
          </cell>
          <cell r="D3486">
            <v>15000</v>
          </cell>
          <cell r="E3486">
            <v>886</v>
          </cell>
          <cell r="F3486" t="str">
            <v>failed</v>
          </cell>
          <cell r="G3486" t="str">
            <v>US</v>
          </cell>
          <cell r="H3486" t="str">
            <v>USD</v>
          </cell>
          <cell r="I3486">
            <v>1462738327</v>
          </cell>
          <cell r="J3486">
            <v>1460146327</v>
          </cell>
          <cell r="K3486" t="b">
            <v>0</v>
          </cell>
          <cell r="L3486">
            <v>19</v>
          </cell>
          <cell r="M3486" t="b">
            <v>0</v>
          </cell>
          <cell r="N3486" t="str">
            <v>food/food trucks</v>
          </cell>
          <cell r="O3486">
            <v>6</v>
          </cell>
          <cell r="P3486">
            <v>46.63</v>
          </cell>
        </row>
        <row r="3487">
          <cell r="B3487" t="str">
            <v>Bad To The Cone Food Service ATX</v>
          </cell>
          <cell r="C3487" t="str">
            <v>"Create-Your-Cone". Freshly made waffle cones stuffed with your choice of yummy ingredients, or frozen yogurt!</v>
          </cell>
          <cell r="D3487">
            <v>20000</v>
          </cell>
          <cell r="E3487">
            <v>585</v>
          </cell>
          <cell r="F3487" t="str">
            <v>failed</v>
          </cell>
          <cell r="G3487" t="str">
            <v>US</v>
          </cell>
          <cell r="H3487" t="str">
            <v>USD</v>
          </cell>
          <cell r="I3487">
            <v>1436981339</v>
          </cell>
          <cell r="J3487">
            <v>1434389339</v>
          </cell>
          <cell r="K3487" t="b">
            <v>0</v>
          </cell>
          <cell r="L3487">
            <v>9</v>
          </cell>
          <cell r="M3487" t="b">
            <v>0</v>
          </cell>
          <cell r="N3487" t="str">
            <v>food/food trucks</v>
          </cell>
          <cell r="O3487">
            <v>3</v>
          </cell>
          <cell r="P3487">
            <v>65</v>
          </cell>
        </row>
        <row r="3488">
          <cell r="B3488" t="str">
            <v>Mirlin's Sushi</v>
          </cell>
          <cell r="C3488" t="str">
            <v>Mirlins Sushi!
Find us on Facebook!
(Gives backers a voice, and a direct link to us! No kickstarter disappearing act here!)</v>
          </cell>
          <cell r="D3488">
            <v>175000</v>
          </cell>
          <cell r="E3488">
            <v>10</v>
          </cell>
          <cell r="F3488" t="str">
            <v>failed</v>
          </cell>
          <cell r="G3488" t="str">
            <v>AU</v>
          </cell>
          <cell r="H3488" t="str">
            <v>AUD</v>
          </cell>
          <cell r="I3488">
            <v>1488805200</v>
          </cell>
          <cell r="J3488">
            <v>1484094498</v>
          </cell>
          <cell r="K3488" t="b">
            <v>0</v>
          </cell>
          <cell r="L3488">
            <v>1</v>
          </cell>
          <cell r="M3488" t="b">
            <v>0</v>
          </cell>
          <cell r="N3488" t="str">
            <v>food/food trucks</v>
          </cell>
          <cell r="O3488">
            <v>0</v>
          </cell>
          <cell r="P3488">
            <v>10</v>
          </cell>
        </row>
        <row r="3489">
          <cell r="B3489" t="str">
            <v>Funnel Cakes come to the UK!</v>
          </cell>
          <cell r="C3489" t="str">
            <v>Its CRAZY the UK is still in the dark about funnel cakes! We want to convert a trailer and show the country what they've been missing!</v>
          </cell>
          <cell r="D3489">
            <v>6000</v>
          </cell>
          <cell r="E3489">
            <v>0</v>
          </cell>
          <cell r="F3489" t="str">
            <v>failed</v>
          </cell>
          <cell r="G3489" t="str">
            <v>GB</v>
          </cell>
          <cell r="H3489" t="str">
            <v>GBP</v>
          </cell>
          <cell r="I3489">
            <v>1413388296</v>
          </cell>
          <cell r="J3489">
            <v>1410796296</v>
          </cell>
          <cell r="K3489" t="b">
            <v>0</v>
          </cell>
          <cell r="L3489">
            <v>0</v>
          </cell>
          <cell r="M3489" t="b">
            <v>0</v>
          </cell>
          <cell r="N3489" t="str">
            <v>food/food trucks</v>
          </cell>
          <cell r="O3489">
            <v>0</v>
          </cell>
          <cell r="P3489">
            <v>0</v>
          </cell>
        </row>
        <row r="3490">
          <cell r="B3490" t="str">
            <v>Thella's, food, tacos, burritos, health</v>
          </cell>
          <cell r="C3490" t="str">
            <v>Hi, Thella's is an idea of a local inexpensive burrito truck, where we want take the delicious burritos and tacos to whole new level</v>
          </cell>
          <cell r="D3490">
            <v>75000</v>
          </cell>
          <cell r="E3490">
            <v>5</v>
          </cell>
          <cell r="F3490" t="str">
            <v>failed</v>
          </cell>
          <cell r="G3490" t="str">
            <v>US</v>
          </cell>
          <cell r="H3490" t="str">
            <v>USD</v>
          </cell>
          <cell r="I3490">
            <v>1408225452</v>
          </cell>
          <cell r="J3490">
            <v>1405633452</v>
          </cell>
          <cell r="K3490" t="b">
            <v>0</v>
          </cell>
          <cell r="L3490">
            <v>1</v>
          </cell>
          <cell r="M3490" t="b">
            <v>0</v>
          </cell>
          <cell r="N3490" t="str">
            <v>food/food trucks</v>
          </cell>
          <cell r="O3490">
            <v>0</v>
          </cell>
          <cell r="P3490">
            <v>5</v>
          </cell>
        </row>
        <row r="3491">
          <cell r="B3491" t="str">
            <v>El Camion Roja</v>
          </cell>
          <cell r="C3491" t="str">
            <v>Mexican Style Food Truck, run by a Red Seal Chef, in a town with NO MEXICAN FOOD! That is a culinary emergency situation!</v>
          </cell>
          <cell r="D3491">
            <v>60000</v>
          </cell>
          <cell r="E3491">
            <v>3200</v>
          </cell>
          <cell r="F3491" t="str">
            <v>failed</v>
          </cell>
          <cell r="G3491" t="str">
            <v>CA</v>
          </cell>
          <cell r="H3491" t="str">
            <v>CAD</v>
          </cell>
          <cell r="I3491">
            <v>1446052627</v>
          </cell>
          <cell r="J3491">
            <v>1443460627</v>
          </cell>
          <cell r="K3491" t="b">
            <v>0</v>
          </cell>
          <cell r="L3491">
            <v>5</v>
          </cell>
          <cell r="M3491" t="b">
            <v>0</v>
          </cell>
          <cell r="N3491" t="str">
            <v>food/food trucks</v>
          </cell>
          <cell r="O3491">
            <v>5</v>
          </cell>
          <cell r="P3491">
            <v>640</v>
          </cell>
        </row>
        <row r="3492">
          <cell r="B3492" t="str">
            <v>Hogzilla S.O.W. (Squeals On Wheels) A Veteran Owned Company</v>
          </cell>
          <cell r="C3492" t="str">
            <v>We would like to start a military-themed food truck to serve the Battle Creek/Kalamazoo area.</v>
          </cell>
          <cell r="D3492">
            <v>50000</v>
          </cell>
          <cell r="E3492">
            <v>5875</v>
          </cell>
          <cell r="F3492" t="str">
            <v>failed</v>
          </cell>
          <cell r="G3492" t="str">
            <v>US</v>
          </cell>
          <cell r="H3492" t="str">
            <v>USD</v>
          </cell>
          <cell r="I3492">
            <v>1403983314</v>
          </cell>
          <cell r="J3492">
            <v>1400786514</v>
          </cell>
          <cell r="K3492" t="b">
            <v>0</v>
          </cell>
          <cell r="L3492">
            <v>85</v>
          </cell>
          <cell r="M3492" t="b">
            <v>0</v>
          </cell>
          <cell r="N3492" t="str">
            <v>food/food trucks</v>
          </cell>
          <cell r="O3492">
            <v>12</v>
          </cell>
          <cell r="P3492">
            <v>69.12</v>
          </cell>
        </row>
        <row r="3493">
          <cell r="B3493" t="str">
            <v>Gringo Loco Tacos Food Truck</v>
          </cell>
          <cell r="C3493" t="str">
            <v>Bringing the best tacos to the streets of Chicago!</v>
          </cell>
          <cell r="D3493">
            <v>50000</v>
          </cell>
          <cell r="E3493">
            <v>4</v>
          </cell>
          <cell r="F3493" t="str">
            <v>failed</v>
          </cell>
          <cell r="G3493" t="str">
            <v>US</v>
          </cell>
          <cell r="H3493" t="str">
            <v>USD</v>
          </cell>
          <cell r="I3493">
            <v>1425197321</v>
          </cell>
          <cell r="J3493">
            <v>1422605321</v>
          </cell>
          <cell r="K3493" t="b">
            <v>0</v>
          </cell>
          <cell r="L3493">
            <v>3</v>
          </cell>
          <cell r="M3493" t="b">
            <v>0</v>
          </cell>
          <cell r="N3493" t="str">
            <v>food/food trucks</v>
          </cell>
          <cell r="O3493">
            <v>0</v>
          </cell>
          <cell r="P3493">
            <v>1.33</v>
          </cell>
        </row>
        <row r="3494">
          <cell r="B3494" t="str">
            <v>J &amp; D Rolling Smoke BBQ expansion</v>
          </cell>
          <cell r="C3494" t="str">
            <v>Two  years ago this business was started to help a local non-profit.  We have since expanded and provide jobs in our small community.</v>
          </cell>
          <cell r="D3494">
            <v>1000</v>
          </cell>
          <cell r="E3494">
            <v>42</v>
          </cell>
          <cell r="F3494" t="str">
            <v>failed</v>
          </cell>
          <cell r="G3494" t="str">
            <v>US</v>
          </cell>
          <cell r="H3494" t="str">
            <v>USD</v>
          </cell>
          <cell r="I3494">
            <v>1484239320</v>
          </cell>
          <cell r="J3494">
            <v>1482609088</v>
          </cell>
          <cell r="K3494" t="b">
            <v>0</v>
          </cell>
          <cell r="L3494">
            <v>4</v>
          </cell>
          <cell r="M3494" t="b">
            <v>0</v>
          </cell>
          <cell r="N3494" t="str">
            <v>food/food trucks</v>
          </cell>
          <cell r="O3494">
            <v>4</v>
          </cell>
          <cell r="P3494">
            <v>10.5</v>
          </cell>
        </row>
        <row r="3495">
          <cell r="B3495" t="str">
            <v>Freshie's Donuts Food Trailer</v>
          </cell>
          <cell r="C3495" t="str">
            <v>Help Freshie keep her dream alive by pledging to get a donut truck! She will be able to do events as well as cater to the community</v>
          </cell>
          <cell r="D3495">
            <v>2500</v>
          </cell>
          <cell r="E3495">
            <v>100</v>
          </cell>
          <cell r="F3495" t="str">
            <v>failed</v>
          </cell>
          <cell r="G3495" t="str">
            <v>US</v>
          </cell>
          <cell r="H3495" t="str">
            <v>USD</v>
          </cell>
          <cell r="I3495">
            <v>1478059140</v>
          </cell>
          <cell r="J3495">
            <v>1476391223</v>
          </cell>
          <cell r="K3495" t="b">
            <v>0</v>
          </cell>
          <cell r="L3495">
            <v>3</v>
          </cell>
          <cell r="M3495" t="b">
            <v>0</v>
          </cell>
          <cell r="N3495" t="str">
            <v>food/food trucks</v>
          </cell>
          <cell r="O3495">
            <v>4</v>
          </cell>
          <cell r="P3495">
            <v>33.33</v>
          </cell>
        </row>
        <row r="3496">
          <cell r="B3496" t="str">
            <v>The Dancing Elephant, Traditional Dosa and Indian Cuisine</v>
          </cell>
          <cell r="C3496" t="str">
            <v>A "Hypo-allergenic" food cart that specializes in making traditional Indian Meals with a delicious American flavor combination.</v>
          </cell>
          <cell r="D3496">
            <v>28000</v>
          </cell>
          <cell r="E3496">
            <v>201</v>
          </cell>
          <cell r="F3496" t="str">
            <v>failed</v>
          </cell>
          <cell r="G3496" t="str">
            <v>US</v>
          </cell>
          <cell r="H3496" t="str">
            <v>USD</v>
          </cell>
          <cell r="I3496">
            <v>1457207096</v>
          </cell>
          <cell r="J3496">
            <v>1452023096</v>
          </cell>
          <cell r="K3496" t="b">
            <v>0</v>
          </cell>
          <cell r="L3496">
            <v>9</v>
          </cell>
          <cell r="M3496" t="b">
            <v>0</v>
          </cell>
          <cell r="N3496" t="str">
            <v>food/food trucks</v>
          </cell>
          <cell r="O3496">
            <v>1</v>
          </cell>
          <cell r="P3496">
            <v>22.33</v>
          </cell>
        </row>
        <row r="3497">
          <cell r="B3497" t="str">
            <v>Cupcake Truck Unite</v>
          </cell>
          <cell r="C3497" t="str">
            <v>Small town, delicious treats, and a mobile truck</v>
          </cell>
          <cell r="D3497">
            <v>12000</v>
          </cell>
          <cell r="E3497">
            <v>52</v>
          </cell>
          <cell r="F3497" t="str">
            <v>failed</v>
          </cell>
          <cell r="G3497" t="str">
            <v>US</v>
          </cell>
          <cell r="H3497" t="str">
            <v>USD</v>
          </cell>
          <cell r="I3497">
            <v>1431533931</v>
          </cell>
          <cell r="J3497">
            <v>1428941931</v>
          </cell>
          <cell r="K3497" t="b">
            <v>0</v>
          </cell>
          <cell r="L3497">
            <v>1</v>
          </cell>
          <cell r="M3497" t="b">
            <v>0</v>
          </cell>
          <cell r="N3497" t="str">
            <v>food/food trucks</v>
          </cell>
          <cell r="O3497">
            <v>0</v>
          </cell>
          <cell r="P3497">
            <v>52</v>
          </cell>
        </row>
        <row r="3498">
          <cell r="B3498" t="str">
            <v>Think Green, Think Tea Trike! - A mobile cafe &amp; online shop.</v>
          </cell>
          <cell r="C3498" t="str">
            <v>The aim is to start a business/service serving the finest green tea to my local area by trike as well as selling tea online.</v>
          </cell>
          <cell r="D3498">
            <v>1200</v>
          </cell>
          <cell r="E3498">
            <v>202</v>
          </cell>
          <cell r="F3498" t="str">
            <v>failed</v>
          </cell>
          <cell r="G3498" t="str">
            <v>GB</v>
          </cell>
          <cell r="H3498" t="str">
            <v>GBP</v>
          </cell>
          <cell r="I3498">
            <v>1459368658</v>
          </cell>
          <cell r="J3498">
            <v>1454188258</v>
          </cell>
          <cell r="K3498" t="b">
            <v>0</v>
          </cell>
          <cell r="L3498">
            <v>12</v>
          </cell>
          <cell r="M3498" t="b">
            <v>0</v>
          </cell>
          <cell r="N3498" t="str">
            <v>food/food trucks</v>
          </cell>
          <cell r="O3498">
            <v>17</v>
          </cell>
          <cell r="P3498">
            <v>16.829999999999998</v>
          </cell>
        </row>
        <row r="3499">
          <cell r="B3499" t="str">
            <v>Square Donuts Truck</v>
          </cell>
          <cell r="C3499" t="str">
            <v>We would love another Donut Food Truck for your famous Square Donuts.  We have one successful truck and retail store open already!</v>
          </cell>
          <cell r="D3499">
            <v>15000</v>
          </cell>
          <cell r="E3499">
            <v>0</v>
          </cell>
          <cell r="F3499" t="str">
            <v>failed</v>
          </cell>
          <cell r="G3499" t="str">
            <v>US</v>
          </cell>
          <cell r="H3499" t="str">
            <v>USD</v>
          </cell>
          <cell r="I3499">
            <v>1451782607</v>
          </cell>
          <cell r="J3499">
            <v>1449190607</v>
          </cell>
          <cell r="K3499" t="b">
            <v>0</v>
          </cell>
          <cell r="L3499">
            <v>0</v>
          </cell>
          <cell r="M3499" t="b">
            <v>0</v>
          </cell>
          <cell r="N3499" t="str">
            <v>food/food trucks</v>
          </cell>
          <cell r="O3499">
            <v>0</v>
          </cell>
          <cell r="P3499">
            <v>0</v>
          </cell>
        </row>
        <row r="3500">
          <cell r="B3500" t="str">
            <v>JoyShtick Food Truck</v>
          </cell>
          <cell r="C3500" t="str">
            <v>We are the first gaming-themed food truck, bringing gourmet pub fare to the Jacksonville area.</v>
          </cell>
          <cell r="D3500">
            <v>5000</v>
          </cell>
          <cell r="E3500">
            <v>1126</v>
          </cell>
          <cell r="F3500" t="str">
            <v>failed</v>
          </cell>
          <cell r="G3500" t="str">
            <v>US</v>
          </cell>
          <cell r="H3500" t="str">
            <v>USD</v>
          </cell>
          <cell r="I3500">
            <v>1472911375</v>
          </cell>
          <cell r="J3500">
            <v>1471096975</v>
          </cell>
          <cell r="K3500" t="b">
            <v>0</v>
          </cell>
          <cell r="L3500">
            <v>20</v>
          </cell>
          <cell r="M3500" t="b">
            <v>0</v>
          </cell>
          <cell r="N3500" t="str">
            <v>food/food trucks</v>
          </cell>
          <cell r="O3500">
            <v>23</v>
          </cell>
          <cell r="P3500">
            <v>56.3</v>
          </cell>
        </row>
        <row r="3501">
          <cell r="B3501" t="str">
            <v>Arnold's Happy Days Food Truck</v>
          </cell>
          <cell r="C3501" t="str">
            <v>Be a part of something BIG, support us in opening the best burger truck in Tacoma! ~ "So I donâ€™t have to dream alone!"</v>
          </cell>
          <cell r="D3501">
            <v>3250</v>
          </cell>
          <cell r="E3501">
            <v>1345</v>
          </cell>
          <cell r="F3501" t="str">
            <v>failed</v>
          </cell>
          <cell r="G3501" t="str">
            <v>US</v>
          </cell>
          <cell r="H3501" t="str">
            <v>USD</v>
          </cell>
          <cell r="I3501">
            <v>1421635190</v>
          </cell>
          <cell r="J3501">
            <v>1418179190</v>
          </cell>
          <cell r="K3501" t="b">
            <v>0</v>
          </cell>
          <cell r="L3501">
            <v>16</v>
          </cell>
          <cell r="M3501" t="b">
            <v>0</v>
          </cell>
          <cell r="N3501" t="str">
            <v>food/food trucks</v>
          </cell>
          <cell r="O3501">
            <v>41</v>
          </cell>
          <cell r="P3501">
            <v>84.06</v>
          </cell>
        </row>
        <row r="3502">
          <cell r="B3502" t="str">
            <v>"PASHUT"-(Means â€˜simpleâ€™ in Hebrew)</v>
          </cell>
          <cell r="C3502" t="str">
            <v>Hummus-mediterranean diet, real food, organic, vegan, kosher.
An original great health oriented street food in Santa Fe NM.</v>
          </cell>
          <cell r="D3502">
            <v>22000</v>
          </cell>
          <cell r="E3502">
            <v>5557</v>
          </cell>
          <cell r="F3502" t="str">
            <v>failed</v>
          </cell>
          <cell r="G3502" t="str">
            <v>US</v>
          </cell>
          <cell r="H3502" t="str">
            <v>USD</v>
          </cell>
          <cell r="I3502">
            <v>1428732000</v>
          </cell>
          <cell r="J3502">
            <v>1426772928</v>
          </cell>
          <cell r="K3502" t="b">
            <v>0</v>
          </cell>
          <cell r="L3502">
            <v>33</v>
          </cell>
          <cell r="M3502" t="b">
            <v>0</v>
          </cell>
          <cell r="N3502" t="str">
            <v>food/food trucks</v>
          </cell>
          <cell r="O3502">
            <v>25</v>
          </cell>
          <cell r="P3502">
            <v>168.39</v>
          </cell>
        </row>
        <row r="3503">
          <cell r="B3503" t="str">
            <v>Sabroso On Wheels</v>
          </cell>
          <cell r="C3503" t="str">
            <v>A US Army Vet trying to get a Peruvian food truck going! Really good Peruvian food now mobile!</v>
          </cell>
          <cell r="D3503">
            <v>15000</v>
          </cell>
          <cell r="E3503">
            <v>30</v>
          </cell>
          <cell r="F3503" t="str">
            <v>failed</v>
          </cell>
          <cell r="G3503" t="str">
            <v>US</v>
          </cell>
          <cell r="H3503" t="str">
            <v>USD</v>
          </cell>
          <cell r="I3503">
            <v>1415247757</v>
          </cell>
          <cell r="J3503">
            <v>1412652157</v>
          </cell>
          <cell r="K3503" t="b">
            <v>0</v>
          </cell>
          <cell r="L3503">
            <v>2</v>
          </cell>
          <cell r="M3503" t="b">
            <v>0</v>
          </cell>
          <cell r="N3503" t="str">
            <v>food/food trucks</v>
          </cell>
          <cell r="O3503">
            <v>0</v>
          </cell>
          <cell r="P3503">
            <v>15</v>
          </cell>
        </row>
        <row r="3504">
          <cell r="B3504" t="str">
            <v>Johnny's Food Truck a Puerto Rican and BBQ infusion</v>
          </cell>
          <cell r="C3504" t="str">
            <v>I am looking to start a food truck with an infusion of my Puerto Rican heritage and my love for BBQ.</v>
          </cell>
          <cell r="D3504">
            <v>25000</v>
          </cell>
          <cell r="E3504">
            <v>460</v>
          </cell>
          <cell r="F3504" t="str">
            <v>failed</v>
          </cell>
          <cell r="G3504" t="str">
            <v>US</v>
          </cell>
          <cell r="H3504" t="str">
            <v>USD</v>
          </cell>
          <cell r="I3504">
            <v>1439931675</v>
          </cell>
          <cell r="J3504">
            <v>1437339675</v>
          </cell>
          <cell r="K3504" t="b">
            <v>0</v>
          </cell>
          <cell r="L3504">
            <v>6</v>
          </cell>
          <cell r="M3504" t="b">
            <v>0</v>
          </cell>
          <cell r="N3504" t="str">
            <v>food/food trucks</v>
          </cell>
          <cell r="O3504">
            <v>2</v>
          </cell>
          <cell r="P3504">
            <v>76.67</v>
          </cell>
        </row>
        <row r="3505">
          <cell r="B3505" t="str">
            <v>Websters grill truck       slow cooked meats</v>
          </cell>
          <cell r="C3505" t="str">
            <v>Websters grill truck the best slow cooked meats on hot coals
Beef bisket, roast Lamb, roast chicken, Ribs, burgers, sliders,</v>
          </cell>
          <cell r="D3505">
            <v>15000</v>
          </cell>
          <cell r="E3505">
            <v>0</v>
          </cell>
          <cell r="F3505" t="str">
            <v>failed</v>
          </cell>
          <cell r="G3505" t="str">
            <v>AU</v>
          </cell>
          <cell r="H3505" t="str">
            <v>AUD</v>
          </cell>
          <cell r="I3505">
            <v>1441619275</v>
          </cell>
          <cell r="J3505">
            <v>1439027275</v>
          </cell>
          <cell r="K3505" t="b">
            <v>0</v>
          </cell>
          <cell r="L3505">
            <v>0</v>
          </cell>
          <cell r="M3505" t="b">
            <v>0</v>
          </cell>
          <cell r="N3505" t="str">
            <v>food/food trucks</v>
          </cell>
          <cell r="O3505">
            <v>0</v>
          </cell>
          <cell r="P3505">
            <v>0</v>
          </cell>
        </row>
        <row r="3506">
          <cell r="B3506" t="str">
            <v>Was ist das</v>
          </cell>
          <cell r="C3506" t="str">
            <v>I want to create an authentic German food truck to travel all over the US. Spreading amazing German Food to Summer Time Music Festivals</v>
          </cell>
          <cell r="D3506">
            <v>25000</v>
          </cell>
          <cell r="E3506">
            <v>151</v>
          </cell>
          <cell r="F3506" t="str">
            <v>failed</v>
          </cell>
          <cell r="G3506" t="str">
            <v>US</v>
          </cell>
          <cell r="H3506" t="str">
            <v>USD</v>
          </cell>
          <cell r="I3506">
            <v>1440524082</v>
          </cell>
          <cell r="J3506">
            <v>1437932082</v>
          </cell>
          <cell r="K3506" t="b">
            <v>0</v>
          </cell>
          <cell r="L3506">
            <v>3</v>
          </cell>
          <cell r="M3506" t="b">
            <v>0</v>
          </cell>
          <cell r="N3506" t="str">
            <v>food/food trucks</v>
          </cell>
          <cell r="O3506">
            <v>1</v>
          </cell>
          <cell r="P3506">
            <v>50.33</v>
          </cell>
        </row>
        <row r="3507">
          <cell r="B3507" t="str">
            <v>Food-truck 100 % carnivore : "Le camion qui grille"</v>
          </cell>
          <cell r="C3507" t="str">
            <v>Fini les burgers ou les sandwichs : Ã  votre pause dÃ©jeuner, repartez avec votre barquette de grillade de bÅ“uf, canard ou poulet !</v>
          </cell>
          <cell r="D3507">
            <v>8000</v>
          </cell>
          <cell r="E3507">
            <v>0</v>
          </cell>
          <cell r="F3507" t="str">
            <v>failed</v>
          </cell>
          <cell r="G3507" t="str">
            <v>FR</v>
          </cell>
          <cell r="H3507" t="str">
            <v>EUR</v>
          </cell>
          <cell r="I3507">
            <v>1480185673</v>
          </cell>
          <cell r="J3507">
            <v>1476294073</v>
          </cell>
          <cell r="K3507" t="b">
            <v>0</v>
          </cell>
          <cell r="L3507">
            <v>0</v>
          </cell>
          <cell r="M3507" t="b">
            <v>0</v>
          </cell>
          <cell r="N3507" t="str">
            <v>food/food trucks</v>
          </cell>
          <cell r="O3507">
            <v>0</v>
          </cell>
          <cell r="P3507">
            <v>0</v>
          </cell>
        </row>
        <row r="3508">
          <cell r="B3508" t="str">
            <v>Lone Pine Coffee Brewery</v>
          </cell>
          <cell r="C3508" t="str">
            <v>Lone Pine Coffee Brewery will be a portable third-wave coffee shop available for wedding receptions and other events!</v>
          </cell>
          <cell r="D3508">
            <v>3000</v>
          </cell>
          <cell r="E3508">
            <v>25</v>
          </cell>
          <cell r="F3508" t="str">
            <v>failed</v>
          </cell>
          <cell r="G3508" t="str">
            <v>US</v>
          </cell>
          <cell r="H3508" t="str">
            <v>USD</v>
          </cell>
          <cell r="I3508">
            <v>1401579000</v>
          </cell>
          <cell r="J3508">
            <v>1398911882</v>
          </cell>
          <cell r="K3508" t="b">
            <v>0</v>
          </cell>
          <cell r="L3508">
            <v>3</v>
          </cell>
          <cell r="M3508" t="b">
            <v>0</v>
          </cell>
          <cell r="N3508" t="str">
            <v>food/food trucks</v>
          </cell>
          <cell r="O3508">
            <v>1</v>
          </cell>
          <cell r="P3508">
            <v>8.33</v>
          </cell>
        </row>
        <row r="3509">
          <cell r="B3509" t="str">
            <v>Help 95th St.Tacos get a food truck in Atlanta</v>
          </cell>
          <cell r="C3509" t="str">
            <v>95th St. Tacos needs your help in purchasing a food truck so that we can deliver the flavors of LA Tacos right to your neighborhood</v>
          </cell>
          <cell r="D3509">
            <v>15000</v>
          </cell>
          <cell r="E3509">
            <v>460</v>
          </cell>
          <cell r="F3509" t="str">
            <v>failed</v>
          </cell>
          <cell r="G3509" t="str">
            <v>US</v>
          </cell>
          <cell r="H3509" t="str">
            <v>USD</v>
          </cell>
          <cell r="I3509">
            <v>1440215940</v>
          </cell>
          <cell r="J3509">
            <v>1436805660</v>
          </cell>
          <cell r="K3509" t="b">
            <v>0</v>
          </cell>
          <cell r="L3509">
            <v>13</v>
          </cell>
          <cell r="M3509" t="b">
            <v>0</v>
          </cell>
          <cell r="N3509" t="str">
            <v>food/food trucks</v>
          </cell>
          <cell r="O3509">
            <v>3</v>
          </cell>
          <cell r="P3509">
            <v>35.380000000000003</v>
          </cell>
        </row>
        <row r="3510">
          <cell r="B3510" t="str">
            <v>Local Food Truck is Off the Hoof!</v>
          </cell>
          <cell r="C3510" t="str">
            <v>It will be ridiculously easy to become addicted to the full, rich flavor of locally raised beef, pork, and more...</v>
          </cell>
          <cell r="D3510">
            <v>60000</v>
          </cell>
          <cell r="E3510">
            <v>335</v>
          </cell>
          <cell r="F3510" t="str">
            <v>failed</v>
          </cell>
          <cell r="G3510" t="str">
            <v>US</v>
          </cell>
          <cell r="H3510" t="str">
            <v>USD</v>
          </cell>
          <cell r="I3510">
            <v>1468615346</v>
          </cell>
          <cell r="J3510">
            <v>1466023346</v>
          </cell>
          <cell r="K3510" t="b">
            <v>0</v>
          </cell>
          <cell r="L3510">
            <v>6</v>
          </cell>
          <cell r="M3510" t="b">
            <v>0</v>
          </cell>
          <cell r="N3510" t="str">
            <v>food/food trucks</v>
          </cell>
          <cell r="O3510">
            <v>1</v>
          </cell>
          <cell r="P3510">
            <v>55.83</v>
          </cell>
        </row>
        <row r="3511">
          <cell r="B3511" t="str">
            <v>Smokin' J's BBQ. food truck</v>
          </cell>
          <cell r="C3511" t="str">
            <v>ex school bus redesigned into pickup truck complete with giant meat smoker in "bed" of truck and kitchen in the "cab" of the truck.</v>
          </cell>
          <cell r="D3511">
            <v>20000</v>
          </cell>
          <cell r="E3511">
            <v>5</v>
          </cell>
          <cell r="F3511" t="str">
            <v>failed</v>
          </cell>
          <cell r="G3511" t="str">
            <v>US</v>
          </cell>
          <cell r="H3511" t="str">
            <v>USD</v>
          </cell>
          <cell r="I3511">
            <v>1426345200</v>
          </cell>
          <cell r="J3511">
            <v>1421343743</v>
          </cell>
          <cell r="K3511" t="b">
            <v>0</v>
          </cell>
          <cell r="L3511">
            <v>1</v>
          </cell>
          <cell r="M3511" t="b">
            <v>0</v>
          </cell>
          <cell r="N3511" t="str">
            <v>food/food trucks</v>
          </cell>
          <cell r="O3511">
            <v>0</v>
          </cell>
          <cell r="P3511">
            <v>5</v>
          </cell>
        </row>
        <row r="3512">
          <cell r="B3512" t="str">
            <v>I want to make the best fried chicken!!</v>
          </cell>
          <cell r="C3512" t="str">
            <v>I have been working on a recipe for 20 years now and need to perfect it!  Also want to do a gluten free version, then open a food truck</v>
          </cell>
          <cell r="D3512">
            <v>1000</v>
          </cell>
          <cell r="E3512">
            <v>0</v>
          </cell>
          <cell r="F3512" t="str">
            <v>failed</v>
          </cell>
          <cell r="G3512" t="str">
            <v>US</v>
          </cell>
          <cell r="H3512" t="str">
            <v>USD</v>
          </cell>
          <cell r="I3512">
            <v>1407705187</v>
          </cell>
          <cell r="J3512">
            <v>1405113187</v>
          </cell>
          <cell r="K3512" t="b">
            <v>0</v>
          </cell>
          <cell r="L3512">
            <v>0</v>
          </cell>
          <cell r="M3512" t="b">
            <v>0</v>
          </cell>
          <cell r="N3512" t="str">
            <v>food/food trucks</v>
          </cell>
          <cell r="O3512">
            <v>0</v>
          </cell>
          <cell r="P3512">
            <v>0</v>
          </cell>
        </row>
        <row r="3513">
          <cell r="B3513" t="str">
            <v>Mexican food truck</v>
          </cell>
          <cell r="C3513" t="str">
            <v>I want to start my food truck business.</v>
          </cell>
          <cell r="D3513">
            <v>25000</v>
          </cell>
          <cell r="E3513">
            <v>5</v>
          </cell>
          <cell r="F3513" t="str">
            <v>failed</v>
          </cell>
          <cell r="G3513" t="str">
            <v>US</v>
          </cell>
          <cell r="H3513" t="str">
            <v>USD</v>
          </cell>
          <cell r="I3513">
            <v>1427225644</v>
          </cell>
          <cell r="J3513">
            <v>1422045244</v>
          </cell>
          <cell r="K3513" t="b">
            <v>0</v>
          </cell>
          <cell r="L3513">
            <v>5</v>
          </cell>
          <cell r="M3513" t="b">
            <v>0</v>
          </cell>
          <cell r="N3513" t="str">
            <v>food/food trucks</v>
          </cell>
          <cell r="O3513">
            <v>0</v>
          </cell>
          <cell r="P3513">
            <v>1</v>
          </cell>
        </row>
        <row r="3514">
          <cell r="B3514" t="str">
            <v>Grateful Gourmet Grub! farm to table: food truck &amp; hot dog !</v>
          </cell>
          <cell r="C3514" t="str">
            <v>Farm to table, gourmet hippy hot dogs made from scratch with free range meats and organic produce: mind expanding recipes: TasteBudTrip</v>
          </cell>
          <cell r="D3514">
            <v>3000</v>
          </cell>
          <cell r="E3514">
            <v>0</v>
          </cell>
          <cell r="F3514" t="str">
            <v>failed</v>
          </cell>
          <cell r="G3514" t="str">
            <v>US</v>
          </cell>
          <cell r="H3514" t="str">
            <v>USD</v>
          </cell>
          <cell r="I3514">
            <v>1424281389</v>
          </cell>
          <cell r="J3514">
            <v>1419097389</v>
          </cell>
          <cell r="K3514" t="b">
            <v>0</v>
          </cell>
          <cell r="L3514">
            <v>0</v>
          </cell>
          <cell r="M3514" t="b">
            <v>0</v>
          </cell>
          <cell r="N3514" t="str">
            <v>food/food trucks</v>
          </cell>
          <cell r="O3514">
            <v>0</v>
          </cell>
          <cell r="P3514">
            <v>0</v>
          </cell>
        </row>
        <row r="3515">
          <cell r="B3515" t="str">
            <v>Pangea Cuisines "Continental Drift" A Paleo food Truck!</v>
          </cell>
          <cell r="C3515" t="str">
            <v>Pangea Cuisines offers authentic hand crafted dishes, utilizing fresh ingredients selected that very morning.</v>
          </cell>
          <cell r="D3515">
            <v>16870</v>
          </cell>
          <cell r="E3515">
            <v>2501</v>
          </cell>
          <cell r="F3515" t="str">
            <v>failed</v>
          </cell>
          <cell r="G3515" t="str">
            <v>US</v>
          </cell>
          <cell r="H3515" t="str">
            <v>USD</v>
          </cell>
          <cell r="I3515">
            <v>1415583695</v>
          </cell>
          <cell r="J3515">
            <v>1410396095</v>
          </cell>
          <cell r="K3515" t="b">
            <v>0</v>
          </cell>
          <cell r="L3515">
            <v>36</v>
          </cell>
          <cell r="M3515" t="b">
            <v>0</v>
          </cell>
          <cell r="N3515" t="str">
            <v>food/food trucks</v>
          </cell>
          <cell r="O3515">
            <v>15</v>
          </cell>
          <cell r="P3515">
            <v>69.47</v>
          </cell>
        </row>
        <row r="3516">
          <cell r="B3516" t="str">
            <v>hot dog cart</v>
          </cell>
          <cell r="C3516" t="str">
            <v>help me start Merrill's first hot dog cart in this empty lot</v>
          </cell>
          <cell r="D3516">
            <v>6000</v>
          </cell>
          <cell r="E3516">
            <v>1</v>
          </cell>
          <cell r="F3516" t="str">
            <v>failed</v>
          </cell>
          <cell r="G3516" t="str">
            <v>US</v>
          </cell>
          <cell r="H3516" t="str">
            <v>USD</v>
          </cell>
          <cell r="I3516">
            <v>1424536196</v>
          </cell>
          <cell r="J3516">
            <v>1421944196</v>
          </cell>
          <cell r="K3516" t="b">
            <v>0</v>
          </cell>
          <cell r="L3516">
            <v>1</v>
          </cell>
          <cell r="M3516" t="b">
            <v>0</v>
          </cell>
          <cell r="N3516" t="str">
            <v>food/food trucks</v>
          </cell>
          <cell r="O3516">
            <v>0</v>
          </cell>
          <cell r="P3516">
            <v>1</v>
          </cell>
        </row>
        <row r="3517">
          <cell r="B3517" t="str">
            <v>Help starting a family owned food truck</v>
          </cell>
          <cell r="C3517" t="str">
            <v>Family owned business serving BBQ and seafood to the public</v>
          </cell>
          <cell r="D3517">
            <v>500</v>
          </cell>
          <cell r="E3517">
            <v>1</v>
          </cell>
          <cell r="F3517" t="str">
            <v>failed</v>
          </cell>
          <cell r="G3517" t="str">
            <v>US</v>
          </cell>
          <cell r="H3517" t="str">
            <v>USD</v>
          </cell>
          <cell r="I3517">
            <v>1426091036</v>
          </cell>
          <cell r="J3517">
            <v>1423502636</v>
          </cell>
          <cell r="K3517" t="b">
            <v>0</v>
          </cell>
          <cell r="L3517">
            <v>1</v>
          </cell>
          <cell r="M3517" t="b">
            <v>0</v>
          </cell>
          <cell r="N3517" t="str">
            <v>food/food trucks</v>
          </cell>
          <cell r="O3517">
            <v>0</v>
          </cell>
          <cell r="P3517">
            <v>1</v>
          </cell>
        </row>
        <row r="3518">
          <cell r="B3518" t="str">
            <v>FBTR BBQ</v>
          </cell>
          <cell r="C3518" t="str">
            <v>FBTR is a Texas-style, North Carolina based, homemade BBQ company looking to bring good meat to the masses.</v>
          </cell>
          <cell r="D3518">
            <v>60000</v>
          </cell>
          <cell r="E3518">
            <v>8</v>
          </cell>
          <cell r="F3518" t="str">
            <v>failed</v>
          </cell>
          <cell r="G3518" t="str">
            <v>US</v>
          </cell>
          <cell r="H3518" t="str">
            <v>USD</v>
          </cell>
          <cell r="I3518">
            <v>1420044890</v>
          </cell>
          <cell r="J3518">
            <v>1417452890</v>
          </cell>
          <cell r="K3518" t="b">
            <v>0</v>
          </cell>
          <cell r="L3518">
            <v>1</v>
          </cell>
          <cell r="M3518" t="b">
            <v>0</v>
          </cell>
          <cell r="N3518" t="str">
            <v>food/food trucks</v>
          </cell>
          <cell r="O3518">
            <v>0</v>
          </cell>
          <cell r="P3518">
            <v>8</v>
          </cell>
        </row>
        <row r="3519">
          <cell r="B3519" t="str">
            <v>Lily and Memphs</v>
          </cell>
          <cell r="C3519" t="str">
            <v>Great and creative food from the heart in the form of a sweet food truck!</v>
          </cell>
          <cell r="D3519">
            <v>25000</v>
          </cell>
          <cell r="E3519">
            <v>310</v>
          </cell>
          <cell r="F3519" t="str">
            <v>failed</v>
          </cell>
          <cell r="G3519" t="str">
            <v>US</v>
          </cell>
          <cell r="H3519" t="str">
            <v>USD</v>
          </cell>
          <cell r="I3519">
            <v>1414445108</v>
          </cell>
          <cell r="J3519">
            <v>1411853108</v>
          </cell>
          <cell r="K3519" t="b">
            <v>0</v>
          </cell>
          <cell r="L3519">
            <v>9</v>
          </cell>
          <cell r="M3519" t="b">
            <v>0</v>
          </cell>
          <cell r="N3519" t="str">
            <v>food/food trucks</v>
          </cell>
          <cell r="O3519">
            <v>1</v>
          </cell>
          <cell r="P3519">
            <v>34.44</v>
          </cell>
        </row>
        <row r="3520">
          <cell r="B3520" t="str">
            <v>Food Cart Tour With Raz Simone and Macklemore</v>
          </cell>
          <cell r="C3520" t="str">
            <v>I have the chance to take my Food Cart Business on the road. This is a major opportunity for a lot of people to learn and prosper.</v>
          </cell>
          <cell r="D3520">
            <v>3500</v>
          </cell>
          <cell r="E3520">
            <v>1</v>
          </cell>
          <cell r="F3520" t="str">
            <v>failed</v>
          </cell>
          <cell r="G3520" t="str">
            <v>US</v>
          </cell>
          <cell r="H3520" t="str">
            <v>USD</v>
          </cell>
          <cell r="I3520">
            <v>1464386640</v>
          </cell>
          <cell r="J3520">
            <v>1463090149</v>
          </cell>
          <cell r="K3520" t="b">
            <v>0</v>
          </cell>
          <cell r="L3520">
            <v>1</v>
          </cell>
          <cell r="M3520" t="b">
            <v>0</v>
          </cell>
          <cell r="N3520" t="str">
            <v>food/food trucks</v>
          </cell>
          <cell r="O3520">
            <v>0</v>
          </cell>
          <cell r="P3520">
            <v>1</v>
          </cell>
        </row>
        <row r="3521">
          <cell r="B3521" t="str">
            <v>The Low-Calorie Food Truck</v>
          </cell>
          <cell r="C3521" t="str">
            <v>Aspiring to create a food truck with many delicious low calorie meals to encourage healthy eating while enjoying every bite.</v>
          </cell>
          <cell r="D3521">
            <v>20000</v>
          </cell>
          <cell r="E3521">
            <v>0</v>
          </cell>
          <cell r="F3521" t="str">
            <v>failed</v>
          </cell>
          <cell r="G3521" t="str">
            <v>US</v>
          </cell>
          <cell r="H3521" t="str">
            <v>USD</v>
          </cell>
          <cell r="I3521">
            <v>1439006692</v>
          </cell>
          <cell r="J3521">
            <v>1433822692</v>
          </cell>
          <cell r="K3521" t="b">
            <v>0</v>
          </cell>
          <cell r="L3521">
            <v>0</v>
          </cell>
          <cell r="M3521" t="b">
            <v>0</v>
          </cell>
          <cell r="N3521" t="str">
            <v>food/food trucks</v>
          </cell>
          <cell r="O3521">
            <v>0</v>
          </cell>
          <cell r="P3521">
            <v>0</v>
          </cell>
        </row>
        <row r="3522">
          <cell r="B3522" t="str">
            <v>Wraps in a snap. Fast lunch with a gourmet punch!</v>
          </cell>
          <cell r="C3522" t="str">
            <v>Fast and simple lunches for those on the go.  All (lunch) deals $10 or less.</v>
          </cell>
          <cell r="D3522">
            <v>50000</v>
          </cell>
          <cell r="E3522">
            <v>1</v>
          </cell>
          <cell r="F3522" t="str">
            <v>failed</v>
          </cell>
          <cell r="G3522" t="str">
            <v>US</v>
          </cell>
          <cell r="H3522" t="str">
            <v>USD</v>
          </cell>
          <cell r="I3522">
            <v>1458715133</v>
          </cell>
          <cell r="J3522">
            <v>1455262733</v>
          </cell>
          <cell r="K3522" t="b">
            <v>0</v>
          </cell>
          <cell r="L3522">
            <v>1</v>
          </cell>
          <cell r="M3522" t="b">
            <v>0</v>
          </cell>
          <cell r="N3522" t="str">
            <v>food/food trucks</v>
          </cell>
          <cell r="O3522">
            <v>0</v>
          </cell>
          <cell r="P3522">
            <v>1</v>
          </cell>
        </row>
        <row r="3523">
          <cell r="B3523" t="str">
            <v>Premium Burgers</v>
          </cell>
          <cell r="C3523" t="str">
            <v>From Moo 2 You! We want to offer premium burgers to a taco flooded environment.</v>
          </cell>
          <cell r="D3523">
            <v>35000</v>
          </cell>
          <cell r="E3523">
            <v>1</v>
          </cell>
          <cell r="F3523" t="str">
            <v>failed</v>
          </cell>
          <cell r="G3523" t="str">
            <v>US</v>
          </cell>
          <cell r="H3523" t="str">
            <v>USD</v>
          </cell>
          <cell r="I3523">
            <v>1426182551</v>
          </cell>
          <cell r="J3523">
            <v>1423594151</v>
          </cell>
          <cell r="K3523" t="b">
            <v>0</v>
          </cell>
          <cell r="L3523">
            <v>1</v>
          </cell>
          <cell r="M3523" t="b">
            <v>0</v>
          </cell>
          <cell r="N3523" t="str">
            <v>food/food trucks</v>
          </cell>
          <cell r="O3523">
            <v>0</v>
          </cell>
          <cell r="P3523">
            <v>1</v>
          </cell>
        </row>
        <row r="3524">
          <cell r="B3524" t="str">
            <v>MEATloko, ekte BBQ fra spesialbygd vedfyrt rÃ¸ykovn i foodbus</v>
          </cell>
          <cell r="C3524" t="str">
            <v>Den tÃ¸ffeste foodtrucken i gata, bbq, ribs, briskets, pulled pork, frites, pickle, alt laget i en spesialbygd rÃ¸ykovn i bussen, av meg.</v>
          </cell>
          <cell r="D3524">
            <v>140000</v>
          </cell>
          <cell r="E3524">
            <v>2005</v>
          </cell>
          <cell r="F3524" t="str">
            <v>failed</v>
          </cell>
          <cell r="G3524" t="str">
            <v>NO</v>
          </cell>
          <cell r="H3524" t="str">
            <v>NOK</v>
          </cell>
          <cell r="I3524">
            <v>1486313040</v>
          </cell>
          <cell r="J3524">
            <v>1483131966</v>
          </cell>
          <cell r="K3524" t="b">
            <v>0</v>
          </cell>
          <cell r="L3524">
            <v>4</v>
          </cell>
          <cell r="M3524" t="b">
            <v>0</v>
          </cell>
          <cell r="N3524" t="str">
            <v>food/food trucks</v>
          </cell>
          <cell r="O3524">
            <v>1</v>
          </cell>
          <cell r="P3524">
            <v>501.25</v>
          </cell>
        </row>
        <row r="3525">
          <cell r="B3525" t="str">
            <v>It's so cute! - Great food!</v>
          </cell>
          <cell r="C3525" t="str">
            <v>This little guy will be circling the streets of Brickell &amp; Wynwood in Miami serving Venezuelan dishes. It needs TLC and some equipment</v>
          </cell>
          <cell r="D3525">
            <v>3000</v>
          </cell>
          <cell r="E3525">
            <v>21</v>
          </cell>
          <cell r="F3525" t="str">
            <v>failed</v>
          </cell>
          <cell r="G3525" t="str">
            <v>US</v>
          </cell>
          <cell r="H3525" t="str">
            <v>USD</v>
          </cell>
          <cell r="I3525">
            <v>1455246504</v>
          </cell>
          <cell r="J3525">
            <v>1452654504</v>
          </cell>
          <cell r="K3525" t="b">
            <v>0</v>
          </cell>
          <cell r="L3525">
            <v>2</v>
          </cell>
          <cell r="M3525" t="b">
            <v>0</v>
          </cell>
          <cell r="N3525" t="str">
            <v>food/food trucks</v>
          </cell>
          <cell r="O3525">
            <v>1</v>
          </cell>
          <cell r="P3525">
            <v>10.5</v>
          </cell>
        </row>
        <row r="3526">
          <cell r="B3526" t="str">
            <v>Murphy's good eatin'</v>
          </cell>
          <cell r="C3526" t="str">
            <v>Go to Colorado and run a food truck with homemade food of all kinds.</v>
          </cell>
          <cell r="D3526">
            <v>100000</v>
          </cell>
          <cell r="E3526">
            <v>2</v>
          </cell>
          <cell r="F3526" t="str">
            <v>failed</v>
          </cell>
          <cell r="G3526" t="str">
            <v>US</v>
          </cell>
          <cell r="H3526" t="str">
            <v>USD</v>
          </cell>
          <cell r="I3526">
            <v>1467080613</v>
          </cell>
          <cell r="J3526">
            <v>1461896613</v>
          </cell>
          <cell r="K3526" t="b">
            <v>0</v>
          </cell>
          <cell r="L3526">
            <v>2</v>
          </cell>
          <cell r="M3526" t="b">
            <v>0</v>
          </cell>
          <cell r="N3526" t="str">
            <v>food/food trucks</v>
          </cell>
          <cell r="O3526">
            <v>0</v>
          </cell>
          <cell r="P3526">
            <v>1</v>
          </cell>
        </row>
        <row r="3527">
          <cell r="B3527" t="str">
            <v>funding for bbq trailer</v>
          </cell>
          <cell r="C3527" t="str">
            <v>Looking to start competition cooking and need start-up help.  Offering brisket tasting to all contributors.</v>
          </cell>
          <cell r="D3527">
            <v>14000</v>
          </cell>
          <cell r="E3527">
            <v>2</v>
          </cell>
          <cell r="F3527" t="str">
            <v>failed</v>
          </cell>
          <cell r="G3527" t="str">
            <v>US</v>
          </cell>
          <cell r="H3527" t="str">
            <v>USD</v>
          </cell>
          <cell r="I3527">
            <v>1425791697</v>
          </cell>
          <cell r="J3527">
            <v>1423199697</v>
          </cell>
          <cell r="K3527" t="b">
            <v>0</v>
          </cell>
          <cell r="L3527">
            <v>2</v>
          </cell>
          <cell r="M3527" t="b">
            <v>0</v>
          </cell>
          <cell r="N3527" t="str">
            <v>food/food trucks</v>
          </cell>
          <cell r="O3527">
            <v>0</v>
          </cell>
          <cell r="P3527">
            <v>1</v>
          </cell>
        </row>
        <row r="3528">
          <cell r="B3528" t="str">
            <v>TWIZTID CREATIONS</v>
          </cell>
          <cell r="C3528" t="str">
            <v>I want to create an amazing menu that no one eals has.I have great ideas like a non-traditional pb&amp;j thats wraped in an eggroll &amp; fried</v>
          </cell>
          <cell r="D3528">
            <v>10000</v>
          </cell>
          <cell r="E3528">
            <v>0</v>
          </cell>
          <cell r="F3528" t="str">
            <v>failed</v>
          </cell>
          <cell r="G3528" t="str">
            <v>US</v>
          </cell>
          <cell r="H3528" t="str">
            <v>USD</v>
          </cell>
          <cell r="I3528">
            <v>1456608943</v>
          </cell>
          <cell r="J3528">
            <v>1454016943</v>
          </cell>
          <cell r="K3528" t="b">
            <v>0</v>
          </cell>
          <cell r="L3528">
            <v>0</v>
          </cell>
          <cell r="M3528" t="b">
            <v>0</v>
          </cell>
          <cell r="N3528" t="str">
            <v>food/food trucks</v>
          </cell>
          <cell r="O3528">
            <v>0</v>
          </cell>
          <cell r="P3528">
            <v>0</v>
          </cell>
        </row>
        <row r="3529">
          <cell r="B3529" t="str">
            <v>Fresh fruit and veggies for the hood!</v>
          </cell>
          <cell r="C3529" t="str">
            <v>Mobile food truck loaded with locally grown fresh fruits and veggies. Caters to the inner-city and zip codes known as food deserts.</v>
          </cell>
          <cell r="D3529">
            <v>20000</v>
          </cell>
          <cell r="E3529">
            <v>26</v>
          </cell>
          <cell r="F3529" t="str">
            <v>failed</v>
          </cell>
          <cell r="G3529" t="str">
            <v>US</v>
          </cell>
          <cell r="H3529" t="str">
            <v>USD</v>
          </cell>
          <cell r="I3529">
            <v>1438662474</v>
          </cell>
          <cell r="J3529">
            <v>1435206474</v>
          </cell>
          <cell r="K3529" t="b">
            <v>0</v>
          </cell>
          <cell r="L3529">
            <v>2</v>
          </cell>
          <cell r="M3529" t="b">
            <v>0</v>
          </cell>
          <cell r="N3529" t="str">
            <v>food/food trucks</v>
          </cell>
          <cell r="O3529">
            <v>0</v>
          </cell>
          <cell r="P3529">
            <v>13</v>
          </cell>
        </row>
        <row r="3530">
          <cell r="B3530" t="str">
            <v>Paleo food as a Take Away-food, order and pay in the app</v>
          </cell>
          <cell r="C3530" t="str">
            <v>Healthy, paleo food nearby gym and office areas. You pic your order and pay in the app and pic your time for just pic up the food.</v>
          </cell>
          <cell r="D3530">
            <v>250000</v>
          </cell>
          <cell r="E3530">
            <v>1224</v>
          </cell>
          <cell r="F3530" t="str">
            <v>failed</v>
          </cell>
          <cell r="G3530" t="str">
            <v>SE</v>
          </cell>
          <cell r="H3530" t="str">
            <v>SEK</v>
          </cell>
          <cell r="I3530">
            <v>1444027186</v>
          </cell>
          <cell r="J3530">
            <v>1441435186</v>
          </cell>
          <cell r="K3530" t="b">
            <v>0</v>
          </cell>
          <cell r="L3530">
            <v>4</v>
          </cell>
          <cell r="M3530" t="b">
            <v>0</v>
          </cell>
          <cell r="N3530" t="str">
            <v>food/food trucks</v>
          </cell>
          <cell r="O3530">
            <v>0</v>
          </cell>
          <cell r="P3530">
            <v>306</v>
          </cell>
        </row>
        <row r="3531">
          <cell r="B3531" t="str">
            <v>Waistband: Solar Powered Vegan Quality of Life Truck</v>
          </cell>
          <cell r="C3531" t="str">
            <v>A sustainable vegan food truck. Locally and solar powered. Mission: hydroponic farms &amp; non profit eateries in impoverished lands by'30.</v>
          </cell>
          <cell r="D3531">
            <v>117000</v>
          </cell>
          <cell r="E3531">
            <v>45</v>
          </cell>
          <cell r="F3531" t="str">
            <v>failed</v>
          </cell>
          <cell r="G3531" t="str">
            <v>CA</v>
          </cell>
          <cell r="H3531" t="str">
            <v>CAD</v>
          </cell>
          <cell r="I3531">
            <v>1454078770</v>
          </cell>
          <cell r="J3531">
            <v>1448894770</v>
          </cell>
          <cell r="K3531" t="b">
            <v>0</v>
          </cell>
          <cell r="L3531">
            <v>2</v>
          </cell>
          <cell r="M3531" t="b">
            <v>0</v>
          </cell>
          <cell r="N3531" t="str">
            <v>food/food trucks</v>
          </cell>
          <cell r="O3531">
            <v>0</v>
          </cell>
          <cell r="P3531">
            <v>22.5</v>
          </cell>
        </row>
        <row r="3532">
          <cell r="B3532" t="str">
            <v>Cuppa Gumbos</v>
          </cell>
          <cell r="C3532" t="str">
            <v>Homemade Gumbo, Stews and Curry to be served hot and fresh everyday at any festival or concert we can attend.</v>
          </cell>
          <cell r="D3532">
            <v>8000</v>
          </cell>
          <cell r="E3532">
            <v>0</v>
          </cell>
          <cell r="F3532" t="str">
            <v>failed</v>
          </cell>
          <cell r="G3532" t="str">
            <v>US</v>
          </cell>
          <cell r="H3532" t="str">
            <v>USD</v>
          </cell>
          <cell r="I3532">
            <v>1426615200</v>
          </cell>
          <cell r="J3532">
            <v>1422400188</v>
          </cell>
          <cell r="K3532" t="b">
            <v>0</v>
          </cell>
          <cell r="L3532">
            <v>0</v>
          </cell>
          <cell r="M3532" t="b">
            <v>0</v>
          </cell>
          <cell r="N3532" t="str">
            <v>food/food trucks</v>
          </cell>
          <cell r="O3532">
            <v>0</v>
          </cell>
          <cell r="P3532">
            <v>0</v>
          </cell>
        </row>
        <row r="3533">
          <cell r="B3533" t="str">
            <v>FOOD|Art</v>
          </cell>
          <cell r="C3533" t="str">
            <v>I'm starting a catering and food truck business of southern comfort food. My FOOD is my Art!  
Thanks for you help!</v>
          </cell>
          <cell r="D3533">
            <v>15000</v>
          </cell>
          <cell r="E3533">
            <v>50</v>
          </cell>
          <cell r="F3533" t="str">
            <v>failed</v>
          </cell>
          <cell r="G3533" t="str">
            <v>US</v>
          </cell>
          <cell r="H3533" t="str">
            <v>USD</v>
          </cell>
          <cell r="I3533">
            <v>1449529062</v>
          </cell>
          <cell r="J3533">
            <v>1444341462</v>
          </cell>
          <cell r="K3533" t="b">
            <v>0</v>
          </cell>
          <cell r="L3533">
            <v>1</v>
          </cell>
          <cell r="M3533" t="b">
            <v>0</v>
          </cell>
          <cell r="N3533" t="str">
            <v>food/food trucks</v>
          </cell>
          <cell r="O3533">
            <v>0</v>
          </cell>
          <cell r="P3533">
            <v>50</v>
          </cell>
        </row>
        <row r="3534">
          <cell r="B3534" t="str">
            <v>Pillow Puffs Concessions</v>
          </cell>
          <cell r="C3534" t="str">
            <v>Expand cotton candy concession to include other foods and purchase a trailer to haul.
Purchase unstuffed pets to fill with cotton candy</v>
          </cell>
          <cell r="D3534">
            <v>10000</v>
          </cell>
          <cell r="E3534">
            <v>0</v>
          </cell>
          <cell r="F3534" t="str">
            <v>failed</v>
          </cell>
          <cell r="G3534" t="str">
            <v>US</v>
          </cell>
          <cell r="H3534" t="str">
            <v>USD</v>
          </cell>
          <cell r="I3534">
            <v>1445197129</v>
          </cell>
          <cell r="J3534">
            <v>1442605129</v>
          </cell>
          <cell r="K3534" t="b">
            <v>0</v>
          </cell>
          <cell r="L3534">
            <v>0</v>
          </cell>
          <cell r="M3534" t="b">
            <v>0</v>
          </cell>
          <cell r="N3534" t="str">
            <v>food/food trucks</v>
          </cell>
          <cell r="O3534">
            <v>0</v>
          </cell>
          <cell r="P3534">
            <v>0</v>
          </cell>
        </row>
        <row r="3535">
          <cell r="B3535" t="str">
            <v>The first green Food Truck in Phnom Penh</v>
          </cell>
          <cell r="C3535" t="str">
            <v>Starting a entire clean energy food truck and set a new standard for Cambodia</v>
          </cell>
          <cell r="D3535">
            <v>5000</v>
          </cell>
          <cell r="E3535">
            <v>10</v>
          </cell>
          <cell r="F3535" t="str">
            <v>failed</v>
          </cell>
          <cell r="G3535" t="str">
            <v>BE</v>
          </cell>
          <cell r="H3535" t="str">
            <v>EUR</v>
          </cell>
          <cell r="I3535">
            <v>1455399313</v>
          </cell>
          <cell r="J3535">
            <v>1452807313</v>
          </cell>
          <cell r="K3535" t="b">
            <v>0</v>
          </cell>
          <cell r="L3535">
            <v>2</v>
          </cell>
          <cell r="M3535" t="b">
            <v>0</v>
          </cell>
          <cell r="N3535" t="str">
            <v>food/food trucks</v>
          </cell>
          <cell r="O3535">
            <v>0</v>
          </cell>
          <cell r="P3535">
            <v>5</v>
          </cell>
        </row>
        <row r="3536">
          <cell r="B3536" t="str">
            <v>Project Bearnaise Trucks (Canceled)</v>
          </cell>
          <cell r="C3536" t="str">
            <v>Ever had chicken fingers smothered in bearnaise sauce, resting on a bed of your favorite rice? We need these meals on wheels.</v>
          </cell>
          <cell r="D3536">
            <v>100000</v>
          </cell>
          <cell r="E3536">
            <v>0</v>
          </cell>
          <cell r="F3536" t="str">
            <v>canceled</v>
          </cell>
          <cell r="G3536" t="str">
            <v>CA</v>
          </cell>
          <cell r="H3536" t="str">
            <v>CAD</v>
          </cell>
          <cell r="I3536">
            <v>1444740089</v>
          </cell>
          <cell r="J3536">
            <v>1442148089</v>
          </cell>
          <cell r="K3536" t="b">
            <v>0</v>
          </cell>
          <cell r="L3536">
            <v>0</v>
          </cell>
          <cell r="M3536" t="b">
            <v>0</v>
          </cell>
          <cell r="N3536" t="str">
            <v>food/food trucks</v>
          </cell>
          <cell r="O3536">
            <v>0</v>
          </cell>
          <cell r="P3536">
            <v>0</v>
          </cell>
        </row>
        <row r="3537">
          <cell r="B3537" t="str">
            <v>Jamaican food truck in Munich in the making! (Canceled)</v>
          </cell>
          <cell r="C3537" t="str">
            <v>Hail up - Wah gwaan ?
We are creating a foodtruck that will serve typical, traditional Jamaican jerk chicken/pork and more!</v>
          </cell>
          <cell r="D3537">
            <v>10000</v>
          </cell>
          <cell r="E3537">
            <v>75</v>
          </cell>
          <cell r="F3537" t="str">
            <v>canceled</v>
          </cell>
          <cell r="G3537" t="str">
            <v>DE</v>
          </cell>
          <cell r="H3537" t="str">
            <v>EUR</v>
          </cell>
          <cell r="I3537">
            <v>1476189339</v>
          </cell>
          <cell r="J3537">
            <v>1471005339</v>
          </cell>
          <cell r="K3537" t="b">
            <v>0</v>
          </cell>
          <cell r="L3537">
            <v>3</v>
          </cell>
          <cell r="M3537" t="b">
            <v>0</v>
          </cell>
          <cell r="N3537" t="str">
            <v>food/food trucks</v>
          </cell>
          <cell r="O3537">
            <v>1</v>
          </cell>
          <cell r="P3537">
            <v>25</v>
          </cell>
        </row>
        <row r="3538">
          <cell r="B3538" t="str">
            <v>Phoenix Pearl Boba Tea Truck (Canceled)</v>
          </cell>
          <cell r="C3538" t="str">
            <v>Michigan based bubble tea and specialty ice cream food truck</v>
          </cell>
          <cell r="D3538">
            <v>20000</v>
          </cell>
          <cell r="E3538">
            <v>0</v>
          </cell>
          <cell r="F3538" t="str">
            <v>canceled</v>
          </cell>
          <cell r="G3538" t="str">
            <v>US</v>
          </cell>
          <cell r="H3538" t="str">
            <v>USD</v>
          </cell>
          <cell r="I3538">
            <v>1438226451</v>
          </cell>
          <cell r="J3538">
            <v>1433042451</v>
          </cell>
          <cell r="K3538" t="b">
            <v>0</v>
          </cell>
          <cell r="L3538">
            <v>0</v>
          </cell>
          <cell r="M3538" t="b">
            <v>0</v>
          </cell>
          <cell r="N3538" t="str">
            <v>food/food trucks</v>
          </cell>
          <cell r="O3538">
            <v>0</v>
          </cell>
          <cell r="P3538">
            <v>0</v>
          </cell>
        </row>
        <row r="3539">
          <cell r="B3539" t="str">
            <v>Seaside Eddy's - Wheels on the Ground! (Canceled)</v>
          </cell>
          <cell r="C3539" t="str">
            <v>We want to bring the wonderful flavors of the Jersey Shore, my home, to my new home in Winnipeg, the center of Canada.</v>
          </cell>
          <cell r="D3539">
            <v>40000</v>
          </cell>
          <cell r="E3539">
            <v>0</v>
          </cell>
          <cell r="F3539" t="str">
            <v>canceled</v>
          </cell>
          <cell r="G3539" t="str">
            <v>CA</v>
          </cell>
          <cell r="H3539" t="str">
            <v>CAD</v>
          </cell>
          <cell r="I3539">
            <v>1406854699</v>
          </cell>
          <cell r="J3539">
            <v>1404262699</v>
          </cell>
          <cell r="K3539" t="b">
            <v>0</v>
          </cell>
          <cell r="L3539">
            <v>0</v>
          </cell>
          <cell r="M3539" t="b">
            <v>0</v>
          </cell>
          <cell r="N3539" t="str">
            <v>food/food trucks</v>
          </cell>
          <cell r="O3539">
            <v>0</v>
          </cell>
          <cell r="P3539">
            <v>0</v>
          </cell>
        </row>
        <row r="3540">
          <cell r="B3540" t="str">
            <v>The Sketchy Pelican (Canceled)</v>
          </cell>
          <cell r="C3540" t="str">
            <v>The Sketchy Pelican. Is my vision to bring raw, honest, soulful, creative, thoght provoking cuisine to food truck form</v>
          </cell>
          <cell r="D3540">
            <v>10000</v>
          </cell>
          <cell r="E3540">
            <v>100</v>
          </cell>
          <cell r="F3540" t="str">
            <v>canceled</v>
          </cell>
          <cell r="G3540" t="str">
            <v>US</v>
          </cell>
          <cell r="H3540" t="str">
            <v>USD</v>
          </cell>
          <cell r="I3540">
            <v>1462827000</v>
          </cell>
          <cell r="J3540">
            <v>1457710589</v>
          </cell>
          <cell r="K3540" t="b">
            <v>0</v>
          </cell>
          <cell r="L3540">
            <v>1</v>
          </cell>
          <cell r="M3540" t="b">
            <v>0</v>
          </cell>
          <cell r="N3540" t="str">
            <v>food/food trucks</v>
          </cell>
          <cell r="O3540">
            <v>1</v>
          </cell>
          <cell r="P3540">
            <v>100</v>
          </cell>
        </row>
        <row r="3541">
          <cell r="B3541" t="str">
            <v>Mamma B's Pizza Get's Rolling (Canceled)</v>
          </cell>
          <cell r="C3541" t="str">
            <v>You can skip the hotdog cart and enjoy fresh, hot, delicious, handmade pizza when Mamma B's takes her show on the road!</v>
          </cell>
          <cell r="D3541">
            <v>35000</v>
          </cell>
          <cell r="E3541">
            <v>0</v>
          </cell>
          <cell r="F3541" t="str">
            <v>canceled</v>
          </cell>
          <cell r="G3541" t="str">
            <v>US</v>
          </cell>
          <cell r="H3541" t="str">
            <v>USD</v>
          </cell>
          <cell r="I3541">
            <v>1408663948</v>
          </cell>
          <cell r="J3541">
            <v>1406071948</v>
          </cell>
          <cell r="K3541" t="b">
            <v>0</v>
          </cell>
          <cell r="L3541">
            <v>0</v>
          </cell>
          <cell r="M3541" t="b">
            <v>0</v>
          </cell>
          <cell r="N3541" t="str">
            <v>food/food trucks</v>
          </cell>
          <cell r="O3541">
            <v>0</v>
          </cell>
          <cell r="P3541">
            <v>0</v>
          </cell>
        </row>
        <row r="3542">
          <cell r="B3542" t="str">
            <v>Burgers and Babes Food Truck (Canceled)</v>
          </cell>
          <cell r="C3542" t="str">
            <v>You're leaving a Bar/Nightclub what else would you want more than to have a Juicy Burger and to see Beautiful Girls making it.</v>
          </cell>
          <cell r="D3542">
            <v>45000</v>
          </cell>
          <cell r="E3542">
            <v>120</v>
          </cell>
          <cell r="F3542" t="str">
            <v>canceled</v>
          </cell>
          <cell r="G3542" t="str">
            <v>US</v>
          </cell>
          <cell r="H3542" t="str">
            <v>USD</v>
          </cell>
          <cell r="I3542">
            <v>1429823138</v>
          </cell>
          <cell r="J3542">
            <v>1427231138</v>
          </cell>
          <cell r="K3542" t="b">
            <v>0</v>
          </cell>
          <cell r="L3542">
            <v>2</v>
          </cell>
          <cell r="M3542" t="b">
            <v>0</v>
          </cell>
          <cell r="N3542" t="str">
            <v>food/food trucks</v>
          </cell>
          <cell r="O3542">
            <v>0</v>
          </cell>
          <cell r="P3542">
            <v>60</v>
          </cell>
        </row>
        <row r="3543">
          <cell r="B3543" t="str">
            <v>Barney's, deliciously New York - Vintage 1972 Chevy P10</v>
          </cell>
          <cell r="C3543" t="str">
            <v>Barney's is seriously delicious New York food. Cooking everything from scratch on our American food truck. London here we come...</v>
          </cell>
          <cell r="D3543">
            <v>10000</v>
          </cell>
          <cell r="E3543">
            <v>50</v>
          </cell>
          <cell r="F3543" t="str">
            <v>canceled</v>
          </cell>
          <cell r="G3543" t="str">
            <v>GB</v>
          </cell>
          <cell r="H3543" t="str">
            <v>GBP</v>
          </cell>
          <cell r="I3543">
            <v>1472745594</v>
          </cell>
          <cell r="J3543">
            <v>1470153594</v>
          </cell>
          <cell r="K3543" t="b">
            <v>0</v>
          </cell>
          <cell r="L3543">
            <v>1</v>
          </cell>
          <cell r="M3543" t="b">
            <v>0</v>
          </cell>
          <cell r="N3543" t="str">
            <v>food/food trucks</v>
          </cell>
          <cell r="O3543">
            <v>1</v>
          </cell>
          <cell r="P3543">
            <v>50</v>
          </cell>
        </row>
        <row r="3544">
          <cell r="B3544" t="str">
            <v>Rochester Needs a Dessert Food Truck (Canceled)</v>
          </cell>
          <cell r="C3544" t="str">
            <v>With your help, I would be able to get a truck and start the process of getting it ready for the 2016 season.</v>
          </cell>
          <cell r="D3544">
            <v>6500</v>
          </cell>
          <cell r="E3544">
            <v>145</v>
          </cell>
          <cell r="F3544" t="str">
            <v>canceled</v>
          </cell>
          <cell r="G3544" t="str">
            <v>US</v>
          </cell>
          <cell r="H3544" t="str">
            <v>USD</v>
          </cell>
          <cell r="I3544">
            <v>1442457112</v>
          </cell>
          <cell r="J3544">
            <v>1439865112</v>
          </cell>
          <cell r="K3544" t="b">
            <v>0</v>
          </cell>
          <cell r="L3544">
            <v>2</v>
          </cell>
          <cell r="M3544" t="b">
            <v>0</v>
          </cell>
          <cell r="N3544" t="str">
            <v>food/food trucks</v>
          </cell>
          <cell r="O3544">
            <v>2</v>
          </cell>
          <cell r="P3544">
            <v>72.5</v>
          </cell>
        </row>
        <row r="3545">
          <cell r="B3545" t="str">
            <v>Mathias Pizzeria - A Mobile Wood Fired Pizza Oven (Canceled)</v>
          </cell>
          <cell r="C3545" t="str">
            <v>A family run mobile wood fired pizza oven serving up unique artisan pizzas created by award winning Chef Brandon Mathias!</v>
          </cell>
          <cell r="D3545">
            <v>7000</v>
          </cell>
          <cell r="E3545">
            <v>59</v>
          </cell>
          <cell r="F3545" t="str">
            <v>canceled</v>
          </cell>
          <cell r="G3545" t="str">
            <v>US</v>
          </cell>
          <cell r="H3545" t="str">
            <v>USD</v>
          </cell>
          <cell r="I3545">
            <v>1486590035</v>
          </cell>
          <cell r="J3545">
            <v>1483998035</v>
          </cell>
          <cell r="K3545" t="b">
            <v>0</v>
          </cell>
          <cell r="L3545">
            <v>2</v>
          </cell>
          <cell r="M3545" t="b">
            <v>0</v>
          </cell>
          <cell r="N3545" t="str">
            <v>food/food trucks</v>
          </cell>
          <cell r="O3545">
            <v>1</v>
          </cell>
          <cell r="P3545">
            <v>29.5</v>
          </cell>
        </row>
        <row r="3546">
          <cell r="B3546" t="str">
            <v>Coco Bowls (Canceled)</v>
          </cell>
          <cell r="C3546" t="str">
            <v>Perth locals who dream of opening a health food van, and serving treats that not only taste amazing but also benefit your body.</v>
          </cell>
          <cell r="D3546">
            <v>100000</v>
          </cell>
          <cell r="E3546">
            <v>250</v>
          </cell>
          <cell r="F3546" t="str">
            <v>canceled</v>
          </cell>
          <cell r="G3546" t="str">
            <v>AU</v>
          </cell>
          <cell r="H3546" t="str">
            <v>AUD</v>
          </cell>
          <cell r="I3546">
            <v>1463645521</v>
          </cell>
          <cell r="J3546">
            <v>1458461521</v>
          </cell>
          <cell r="K3546" t="b">
            <v>0</v>
          </cell>
          <cell r="L3546">
            <v>4</v>
          </cell>
          <cell r="M3546" t="b">
            <v>0</v>
          </cell>
          <cell r="N3546" t="str">
            <v>food/food trucks</v>
          </cell>
          <cell r="O3546">
            <v>0</v>
          </cell>
          <cell r="P3546">
            <v>62.5</v>
          </cell>
        </row>
        <row r="3547">
          <cell r="B3547" t="str">
            <v>A Dream of Naughty Nachos (Canceled)</v>
          </cell>
          <cell r="C3547" t="str">
            <v>Mesquite smoked brisket nachos, food truck style, with homemade salsa to make your taste buds dance.</v>
          </cell>
          <cell r="D3547">
            <v>30000</v>
          </cell>
          <cell r="E3547">
            <v>0</v>
          </cell>
          <cell r="F3547" t="str">
            <v>canceled</v>
          </cell>
          <cell r="G3547" t="str">
            <v>US</v>
          </cell>
          <cell r="H3547" t="str">
            <v>USD</v>
          </cell>
          <cell r="I3547">
            <v>1428893517</v>
          </cell>
          <cell r="J3547">
            <v>1426301517</v>
          </cell>
          <cell r="K3547" t="b">
            <v>0</v>
          </cell>
          <cell r="L3547">
            <v>0</v>
          </cell>
          <cell r="M3547" t="b">
            <v>0</v>
          </cell>
          <cell r="N3547" t="str">
            <v>food/food trucks</v>
          </cell>
          <cell r="O3547">
            <v>0</v>
          </cell>
          <cell r="P3547">
            <v>0</v>
          </cell>
        </row>
        <row r="3548">
          <cell r="B3548" t="str">
            <v>Southern Flair Pork-Ka-Bobs (Canceled)</v>
          </cell>
          <cell r="C3548" t="str">
            <v>I have perfected my porkkabob recipe.I'm ready to start my own business!I need funds for the bbq pit and trailer and start up supplies.</v>
          </cell>
          <cell r="D3548">
            <v>8000</v>
          </cell>
          <cell r="E3548">
            <v>0</v>
          </cell>
          <cell r="F3548" t="str">
            <v>canceled</v>
          </cell>
          <cell r="G3548" t="str">
            <v>US</v>
          </cell>
          <cell r="H3548" t="str">
            <v>USD</v>
          </cell>
          <cell r="I3548">
            <v>1408803149</v>
          </cell>
          <cell r="J3548">
            <v>1404915149</v>
          </cell>
          <cell r="K3548" t="b">
            <v>0</v>
          </cell>
          <cell r="L3548">
            <v>0</v>
          </cell>
          <cell r="M3548" t="b">
            <v>0</v>
          </cell>
          <cell r="N3548" t="str">
            <v>food/food trucks</v>
          </cell>
          <cell r="O3548">
            <v>0</v>
          </cell>
          <cell r="P3548">
            <v>0</v>
          </cell>
        </row>
        <row r="3549">
          <cell r="B3549" t="str">
            <v>Da Pickney Dem Jamaican Jerk (Canceled)</v>
          </cell>
          <cell r="C3549" t="str">
            <v>The Best Jamaican Jerk outside of Kingston! The name means "for the children", my children, the reasons why I cook and why I live!</v>
          </cell>
          <cell r="D3549">
            <v>10000</v>
          </cell>
          <cell r="E3549">
            <v>0</v>
          </cell>
          <cell r="F3549" t="str">
            <v>canceled</v>
          </cell>
          <cell r="G3549" t="str">
            <v>US</v>
          </cell>
          <cell r="H3549" t="str">
            <v>USD</v>
          </cell>
          <cell r="I3549">
            <v>1463600945</v>
          </cell>
          <cell r="J3549">
            <v>1461786545</v>
          </cell>
          <cell r="K3549" t="b">
            <v>0</v>
          </cell>
          <cell r="L3549">
            <v>0</v>
          </cell>
          <cell r="M3549" t="b">
            <v>0</v>
          </cell>
          <cell r="N3549" t="str">
            <v>food/food trucks</v>
          </cell>
          <cell r="O3549">
            <v>0</v>
          </cell>
          <cell r="P3549">
            <v>0</v>
          </cell>
        </row>
        <row r="3550">
          <cell r="B3550" t="str">
            <v>Vdub dogs (Canceled)</v>
          </cell>
          <cell r="C3550" t="str">
            <v>Hello everyone, Iv'e decided to put my love for old Volkswagen buses and my love for cooking together! Support vdub dogs hot dog bus!</v>
          </cell>
          <cell r="D3550">
            <v>85000</v>
          </cell>
          <cell r="E3550">
            <v>0</v>
          </cell>
          <cell r="F3550" t="str">
            <v>canceled</v>
          </cell>
          <cell r="G3550" t="str">
            <v>US</v>
          </cell>
          <cell r="H3550" t="str">
            <v>USD</v>
          </cell>
          <cell r="I3550">
            <v>1421030194</v>
          </cell>
          <cell r="J3550">
            <v>1418438194</v>
          </cell>
          <cell r="K3550" t="b">
            <v>0</v>
          </cell>
          <cell r="L3550">
            <v>0</v>
          </cell>
          <cell r="M3550" t="b">
            <v>0</v>
          </cell>
          <cell r="N3550" t="str">
            <v>food/food trucks</v>
          </cell>
          <cell r="O3550">
            <v>0</v>
          </cell>
          <cell r="P3550">
            <v>0</v>
          </cell>
        </row>
        <row r="3551">
          <cell r="B3551" t="str">
            <v>2 Go Fast Food (Canceled)</v>
          </cell>
          <cell r="C3551" t="str">
            <v>A New Twist with an American and Philippine fast food Mobile Trailer.</v>
          </cell>
          <cell r="D3551">
            <v>10000</v>
          </cell>
          <cell r="E3551">
            <v>0</v>
          </cell>
          <cell r="F3551" t="str">
            <v>canceled</v>
          </cell>
          <cell r="G3551" t="str">
            <v>US</v>
          </cell>
          <cell r="H3551" t="str">
            <v>USD</v>
          </cell>
          <cell r="I3551">
            <v>1428707647</v>
          </cell>
          <cell r="J3551">
            <v>1424823247</v>
          </cell>
          <cell r="K3551" t="b">
            <v>0</v>
          </cell>
          <cell r="L3551">
            <v>0</v>
          </cell>
          <cell r="M3551" t="b">
            <v>0</v>
          </cell>
          <cell r="N3551" t="str">
            <v>food/food trucks</v>
          </cell>
          <cell r="O3551">
            <v>0</v>
          </cell>
          <cell r="P3551">
            <v>0</v>
          </cell>
        </row>
        <row r="3552">
          <cell r="B3552" t="str">
            <v>Fruity Cakes (Canceled)</v>
          </cell>
          <cell r="C3552" t="str">
            <v>This is not your average cake, it's fruit with yogurt fruit dip icing and fruit toppings! Great for events, parties, weddings and more!</v>
          </cell>
          <cell r="D3552">
            <v>15000</v>
          </cell>
          <cell r="E3552">
            <v>0</v>
          </cell>
          <cell r="F3552" t="str">
            <v>canceled</v>
          </cell>
          <cell r="G3552" t="str">
            <v>US</v>
          </cell>
          <cell r="H3552" t="str">
            <v>USD</v>
          </cell>
          <cell r="I3552">
            <v>1407181297</v>
          </cell>
          <cell r="J3552">
            <v>1405021297</v>
          </cell>
          <cell r="K3552" t="b">
            <v>0</v>
          </cell>
          <cell r="L3552">
            <v>0</v>
          </cell>
          <cell r="M3552" t="b">
            <v>0</v>
          </cell>
          <cell r="N3552" t="str">
            <v>food/food trucks</v>
          </cell>
          <cell r="O3552">
            <v>0</v>
          </cell>
          <cell r="P3552">
            <v>0</v>
          </cell>
        </row>
        <row r="3553">
          <cell r="B3553" t="str">
            <v>Madhuri Kitchen | Power Bowls &amp; Juices (Canceled)</v>
          </cell>
          <cell r="C3553" t="str">
            <v>Madhuri means "inner beauty, inner sweetness". At Madhuri Kitchen, we're bringing the spiritual practice of food to festivals &amp; events.</v>
          </cell>
          <cell r="D3553">
            <v>6000</v>
          </cell>
          <cell r="E3553">
            <v>0</v>
          </cell>
          <cell r="F3553" t="str">
            <v>canceled</v>
          </cell>
          <cell r="G3553" t="str">
            <v>US</v>
          </cell>
          <cell r="H3553" t="str">
            <v>USD</v>
          </cell>
          <cell r="I3553">
            <v>1444410000</v>
          </cell>
          <cell r="J3553">
            <v>1440203579</v>
          </cell>
          <cell r="K3553" t="b">
            <v>0</v>
          </cell>
          <cell r="L3553">
            <v>0</v>
          </cell>
          <cell r="M3553" t="b">
            <v>0</v>
          </cell>
          <cell r="N3553" t="str">
            <v>food/food trucks</v>
          </cell>
          <cell r="O3553">
            <v>0</v>
          </cell>
          <cell r="P3553">
            <v>0</v>
          </cell>
        </row>
        <row r="3554">
          <cell r="B3554" t="str">
            <v>Liz's Bakery &amp; Barista on the Go.. (Canceled)</v>
          </cell>
          <cell r="C3554" t="str">
            <v>For those who know me, I love to bake &amp; I'm pretty good at it. My dream is to own a food truck that is a bakery &amp; Coffee shop.</v>
          </cell>
          <cell r="D3554">
            <v>200000</v>
          </cell>
          <cell r="E3554">
            <v>277</v>
          </cell>
          <cell r="F3554" t="str">
            <v>canceled</v>
          </cell>
          <cell r="G3554" t="str">
            <v>US</v>
          </cell>
          <cell r="H3554" t="str">
            <v>USD</v>
          </cell>
          <cell r="I3554">
            <v>1410810903</v>
          </cell>
          <cell r="J3554">
            <v>1405626903</v>
          </cell>
          <cell r="K3554" t="b">
            <v>0</v>
          </cell>
          <cell r="L3554">
            <v>12</v>
          </cell>
          <cell r="M3554" t="b">
            <v>0</v>
          </cell>
          <cell r="N3554" t="str">
            <v>food/food trucks</v>
          </cell>
          <cell r="O3554">
            <v>0</v>
          </cell>
          <cell r="P3554">
            <v>23.08</v>
          </cell>
        </row>
        <row r="3555">
          <cell r="B3555" t="str">
            <v>Build Phatboyz Food Truck (Canceled)</v>
          </cell>
          <cell r="C3555" t="str">
            <v>Planning to build this truck into a full rolling fold out cook shack,providing clean cold drinking water to all festival goers</v>
          </cell>
          <cell r="D3555">
            <v>8500</v>
          </cell>
          <cell r="E3555">
            <v>51</v>
          </cell>
          <cell r="F3555" t="str">
            <v>canceled</v>
          </cell>
          <cell r="G3555" t="str">
            <v>US</v>
          </cell>
          <cell r="H3555" t="str">
            <v>USD</v>
          </cell>
          <cell r="I3555">
            <v>1431745200</v>
          </cell>
          <cell r="J3555">
            <v>1429170603</v>
          </cell>
          <cell r="K3555" t="b">
            <v>0</v>
          </cell>
          <cell r="L3555">
            <v>2</v>
          </cell>
          <cell r="M3555" t="b">
            <v>0</v>
          </cell>
          <cell r="N3555" t="str">
            <v>food/food trucks</v>
          </cell>
          <cell r="O3555">
            <v>1</v>
          </cell>
          <cell r="P3555">
            <v>25.5</v>
          </cell>
        </row>
        <row r="3556">
          <cell r="B3556" t="str">
            <v>A Flying Sausage Food Truck</v>
          </cell>
          <cell r="C3556" t="str">
            <v>Creating a Food Truck to bring gourmet sausage sliders to Jacksonville, FL for breakfast, lunch, and special events.</v>
          </cell>
          <cell r="D3556">
            <v>5000</v>
          </cell>
          <cell r="E3556">
            <v>530</v>
          </cell>
          <cell r="F3556" t="str">
            <v>failed</v>
          </cell>
          <cell r="G3556" t="str">
            <v>US</v>
          </cell>
          <cell r="H3556" t="str">
            <v>USD</v>
          </cell>
          <cell r="I3556">
            <v>1447689898</v>
          </cell>
          <cell r="J3556">
            <v>1445094298</v>
          </cell>
          <cell r="K3556" t="b">
            <v>0</v>
          </cell>
          <cell r="L3556">
            <v>11</v>
          </cell>
          <cell r="M3556" t="b">
            <v>0</v>
          </cell>
          <cell r="N3556" t="str">
            <v>food/food trucks</v>
          </cell>
          <cell r="O3556">
            <v>11</v>
          </cell>
          <cell r="P3556">
            <v>48.18</v>
          </cell>
        </row>
        <row r="3557">
          <cell r="B3557" t="str">
            <v>Drunken Wings</v>
          </cell>
          <cell r="C3557" t="str">
            <v>The place where chicken meets liquor for the first time!</v>
          </cell>
          <cell r="D3557">
            <v>90000</v>
          </cell>
          <cell r="E3557">
            <v>1</v>
          </cell>
          <cell r="F3557" t="str">
            <v>failed</v>
          </cell>
          <cell r="G3557" t="str">
            <v>US</v>
          </cell>
          <cell r="H3557" t="str">
            <v>USD</v>
          </cell>
          <cell r="I3557">
            <v>1477784634</v>
          </cell>
          <cell r="J3557">
            <v>1475192634</v>
          </cell>
          <cell r="K3557" t="b">
            <v>0</v>
          </cell>
          <cell r="L3557">
            <v>1</v>
          </cell>
          <cell r="M3557" t="b">
            <v>0</v>
          </cell>
          <cell r="N3557" t="str">
            <v>food/food trucks</v>
          </cell>
          <cell r="O3557">
            <v>0</v>
          </cell>
          <cell r="P3557">
            <v>1</v>
          </cell>
        </row>
        <row r="3558">
          <cell r="B3558" t="str">
            <v>Crazy Daisy Food Truck</v>
          </cell>
          <cell r="C3558" t="str">
            <v>Crazy Daisy will become the newest member of the food truck distributors in Kansas City, Missouri.</v>
          </cell>
          <cell r="D3558">
            <v>1000</v>
          </cell>
          <cell r="E3558">
            <v>5</v>
          </cell>
          <cell r="F3558" t="str">
            <v>failed</v>
          </cell>
          <cell r="G3558" t="str">
            <v>US</v>
          </cell>
          <cell r="H3558" t="str">
            <v>USD</v>
          </cell>
          <cell r="I3558">
            <v>1426526880</v>
          </cell>
          <cell r="J3558">
            <v>1421346480</v>
          </cell>
          <cell r="K3558" t="b">
            <v>0</v>
          </cell>
          <cell r="L3558">
            <v>5</v>
          </cell>
          <cell r="M3558" t="b">
            <v>0</v>
          </cell>
          <cell r="N3558" t="str">
            <v>food/food trucks</v>
          </cell>
          <cell r="O3558">
            <v>1</v>
          </cell>
          <cell r="P3558">
            <v>1</v>
          </cell>
        </row>
        <row r="3559">
          <cell r="B3559" t="str">
            <v>Culinary Arts Food Truck Style</v>
          </cell>
          <cell r="C3559" t="str">
            <v>Bringing quality food to the masses using local premium ingredients, but at a food truck price!</v>
          </cell>
          <cell r="D3559">
            <v>10000</v>
          </cell>
          <cell r="E3559">
            <v>0</v>
          </cell>
          <cell r="F3559" t="str">
            <v>failed</v>
          </cell>
          <cell r="G3559" t="str">
            <v>US</v>
          </cell>
          <cell r="H3559" t="str">
            <v>USD</v>
          </cell>
          <cell r="I3559">
            <v>1434341369</v>
          </cell>
          <cell r="J3559">
            <v>1431749369</v>
          </cell>
          <cell r="K3559" t="b">
            <v>0</v>
          </cell>
          <cell r="L3559">
            <v>0</v>
          </cell>
          <cell r="M3559" t="b">
            <v>0</v>
          </cell>
          <cell r="N3559" t="str">
            <v>food/food trucks</v>
          </cell>
          <cell r="O3559">
            <v>0</v>
          </cell>
          <cell r="P3559">
            <v>0</v>
          </cell>
        </row>
        <row r="3560">
          <cell r="B3560" t="str">
            <v>Evie's Eats and Natural Treats Food Truck</v>
          </cell>
          <cell r="C3560" t="str">
            <v>Evie's Eats uses local ingredients to create sweet treats, healthy snacks and on the go meals, all with the family budget in mind!</v>
          </cell>
          <cell r="D3560">
            <v>30000</v>
          </cell>
          <cell r="E3560">
            <v>50</v>
          </cell>
          <cell r="F3560" t="str">
            <v>failed</v>
          </cell>
          <cell r="G3560" t="str">
            <v>US</v>
          </cell>
          <cell r="H3560" t="str">
            <v>USD</v>
          </cell>
          <cell r="I3560">
            <v>1404601632</v>
          </cell>
          <cell r="J3560">
            <v>1402009632</v>
          </cell>
          <cell r="K3560" t="b">
            <v>0</v>
          </cell>
          <cell r="L3560">
            <v>1</v>
          </cell>
          <cell r="M3560" t="b">
            <v>0</v>
          </cell>
          <cell r="N3560" t="str">
            <v>food/food trucks</v>
          </cell>
          <cell r="O3560">
            <v>0</v>
          </cell>
          <cell r="P3560">
            <v>50</v>
          </cell>
        </row>
        <row r="3561">
          <cell r="B3561" t="str">
            <v>Inspire Healthy Eating</v>
          </cell>
          <cell r="C3561" t="str">
            <v>I would like to bring fresh salad and food to the streets of London at a reasonable price.</v>
          </cell>
          <cell r="D3561">
            <v>3000</v>
          </cell>
          <cell r="E3561">
            <v>5</v>
          </cell>
          <cell r="F3561" t="str">
            <v>failed</v>
          </cell>
          <cell r="G3561" t="str">
            <v>GB</v>
          </cell>
          <cell r="H3561" t="str">
            <v>GBP</v>
          </cell>
          <cell r="I3561">
            <v>1451030136</v>
          </cell>
          <cell r="J3561">
            <v>1448438136</v>
          </cell>
          <cell r="K3561" t="b">
            <v>0</v>
          </cell>
          <cell r="L3561">
            <v>1</v>
          </cell>
          <cell r="M3561" t="b">
            <v>0</v>
          </cell>
          <cell r="N3561" t="str">
            <v>food/food trucks</v>
          </cell>
          <cell r="O3561">
            <v>0</v>
          </cell>
          <cell r="P3561">
            <v>5</v>
          </cell>
        </row>
        <row r="3562">
          <cell r="B3562" t="str">
            <v>Yummy Hugs-The Original Co-op, Pop-up Food Truck</v>
          </cell>
          <cell r="C3562" t="str">
            <v>Providing creative, healthy signature dishes for active, conscientious lifestylers through a community of culinary artists.</v>
          </cell>
          <cell r="D3562">
            <v>50000</v>
          </cell>
          <cell r="E3562">
            <v>1217</v>
          </cell>
          <cell r="F3562" t="str">
            <v>failed</v>
          </cell>
          <cell r="G3562" t="str">
            <v>US</v>
          </cell>
          <cell r="H3562" t="str">
            <v>USD</v>
          </cell>
          <cell r="I3562">
            <v>1451491953</v>
          </cell>
          <cell r="J3562">
            <v>1448899953</v>
          </cell>
          <cell r="K3562" t="b">
            <v>0</v>
          </cell>
          <cell r="L3562">
            <v>6</v>
          </cell>
          <cell r="M3562" t="b">
            <v>0</v>
          </cell>
          <cell r="N3562" t="str">
            <v>food/food trucks</v>
          </cell>
          <cell r="O3562">
            <v>2</v>
          </cell>
          <cell r="P3562">
            <v>202.83</v>
          </cell>
        </row>
        <row r="3563">
          <cell r="B3563" t="str">
            <v>Stacey's $5 Dollar Hollar Food Truck Home of the Freak</v>
          </cell>
          <cell r="C3563" t="str">
            <v>We are a Asian fusion inspired American Fare Food Truck Home of the Freak Sandwich So that means Come And Get Your Freak On! eat big.</v>
          </cell>
          <cell r="D3563">
            <v>6000</v>
          </cell>
          <cell r="E3563">
            <v>233</v>
          </cell>
          <cell r="F3563" t="str">
            <v>failed</v>
          </cell>
          <cell r="G3563" t="str">
            <v>US</v>
          </cell>
          <cell r="H3563" t="str">
            <v>USD</v>
          </cell>
          <cell r="I3563">
            <v>1427807640</v>
          </cell>
          <cell r="J3563">
            <v>1423325626</v>
          </cell>
          <cell r="K3563" t="b">
            <v>0</v>
          </cell>
          <cell r="L3563">
            <v>8</v>
          </cell>
          <cell r="M3563" t="b">
            <v>0</v>
          </cell>
          <cell r="N3563" t="str">
            <v>food/food trucks</v>
          </cell>
          <cell r="O3563">
            <v>4</v>
          </cell>
          <cell r="P3563">
            <v>29.13</v>
          </cell>
        </row>
        <row r="3564">
          <cell r="B3564" t="str">
            <v>TapiÃ³ca - Brazilian Street Food Truck</v>
          </cell>
          <cell r="C3564" t="str">
            <v>A Brazilian-inspired food truck in one of the busiest spots in Copenhagen, delicious pancakes made by the healthy tapiÃ³ca flour</v>
          </cell>
          <cell r="D3564">
            <v>50000</v>
          </cell>
          <cell r="E3564">
            <v>5</v>
          </cell>
          <cell r="F3564" t="str">
            <v>failed</v>
          </cell>
          <cell r="G3564" t="str">
            <v>DK</v>
          </cell>
          <cell r="H3564" t="str">
            <v>DKK</v>
          </cell>
          <cell r="I3564">
            <v>1458733927</v>
          </cell>
          <cell r="J3564">
            <v>1456145527</v>
          </cell>
          <cell r="K3564" t="b">
            <v>0</v>
          </cell>
          <cell r="L3564">
            <v>1</v>
          </cell>
          <cell r="M3564" t="b">
            <v>0</v>
          </cell>
          <cell r="N3564" t="str">
            <v>food/food trucks</v>
          </cell>
          <cell r="O3564">
            <v>0</v>
          </cell>
          <cell r="P3564">
            <v>5</v>
          </cell>
        </row>
        <row r="3565">
          <cell r="B3565" t="str">
            <v>Magic Kick Coffee - coffee that makes your day</v>
          </cell>
          <cell r="C3565" t="str">
            <v>First in Perth self-contained eco-friendly coffee car based on Ford Fiesta. In the end of the projrct I need your help to make it real!</v>
          </cell>
          <cell r="D3565">
            <v>3000</v>
          </cell>
          <cell r="E3565">
            <v>0</v>
          </cell>
          <cell r="F3565" t="str">
            <v>failed</v>
          </cell>
          <cell r="G3565" t="str">
            <v>AU</v>
          </cell>
          <cell r="H3565" t="str">
            <v>AUD</v>
          </cell>
          <cell r="I3565">
            <v>1453817297</v>
          </cell>
          <cell r="J3565">
            <v>1453212497</v>
          </cell>
          <cell r="K3565" t="b">
            <v>0</v>
          </cell>
          <cell r="L3565">
            <v>0</v>
          </cell>
          <cell r="M3565" t="b">
            <v>0</v>
          </cell>
          <cell r="N3565" t="str">
            <v>food/food trucks</v>
          </cell>
          <cell r="O3565">
            <v>0</v>
          </cell>
          <cell r="P3565">
            <v>0</v>
          </cell>
        </row>
        <row r="3566">
          <cell r="B3566" t="str">
            <v>patent pending</v>
          </cell>
          <cell r="C3566" t="str">
            <v>Hi everyone I am a 26 year old single mom trying to start her own food business! I need to first afford the patent to reveal more!</v>
          </cell>
          <cell r="D3566">
            <v>1500</v>
          </cell>
          <cell r="E3566">
            <v>26</v>
          </cell>
          <cell r="F3566" t="str">
            <v>failed</v>
          </cell>
          <cell r="G3566" t="str">
            <v>US</v>
          </cell>
          <cell r="H3566" t="str">
            <v>USD</v>
          </cell>
          <cell r="I3566">
            <v>1457901924</v>
          </cell>
          <cell r="J3566">
            <v>1452721524</v>
          </cell>
          <cell r="K3566" t="b">
            <v>0</v>
          </cell>
          <cell r="L3566">
            <v>2</v>
          </cell>
          <cell r="M3566" t="b">
            <v>0</v>
          </cell>
          <cell r="N3566" t="str">
            <v>food/food trucks</v>
          </cell>
          <cell r="O3566">
            <v>2</v>
          </cell>
          <cell r="P3566">
            <v>13</v>
          </cell>
        </row>
        <row r="3567">
          <cell r="B3567" t="str">
            <v>El Carte 303</v>
          </cell>
          <cell r="C3567" t="str">
            <v>El Carte is revolutionizing the food truck industry. Meet the new food trike. #oneandonly  we going to spread the awesomeness all over!</v>
          </cell>
          <cell r="D3567">
            <v>30000</v>
          </cell>
          <cell r="E3567">
            <v>50</v>
          </cell>
          <cell r="F3567" t="str">
            <v>failed</v>
          </cell>
          <cell r="G3567" t="str">
            <v>US</v>
          </cell>
          <cell r="H3567" t="str">
            <v>USD</v>
          </cell>
          <cell r="I3567">
            <v>1412536421</v>
          </cell>
          <cell r="J3567">
            <v>1409944421</v>
          </cell>
          <cell r="K3567" t="b">
            <v>0</v>
          </cell>
          <cell r="L3567">
            <v>1</v>
          </cell>
          <cell r="M3567" t="b">
            <v>0</v>
          </cell>
          <cell r="N3567" t="str">
            <v>food/food trucks</v>
          </cell>
          <cell r="O3567">
            <v>0</v>
          </cell>
          <cell r="P3567">
            <v>50</v>
          </cell>
        </row>
        <row r="3568">
          <cell r="B3568" t="str">
            <v>L.J. Silvers' Ice Cream and Taco Van</v>
          </cell>
          <cell r="C3568" t="str">
            <v>What could be better than satisfying your hunger with ice cream or a taco (or both) from a 1970's mural van blastin disco music!</v>
          </cell>
          <cell r="D3568">
            <v>10000</v>
          </cell>
          <cell r="E3568">
            <v>0</v>
          </cell>
          <cell r="F3568" t="str">
            <v>failed</v>
          </cell>
          <cell r="G3568" t="str">
            <v>US</v>
          </cell>
          <cell r="H3568" t="str">
            <v>USD</v>
          </cell>
          <cell r="I3568">
            <v>1429993026</v>
          </cell>
          <cell r="J3568">
            <v>1427401026</v>
          </cell>
          <cell r="K3568" t="b">
            <v>0</v>
          </cell>
          <cell r="L3568">
            <v>0</v>
          </cell>
          <cell r="M3568" t="b">
            <v>0</v>
          </cell>
          <cell r="N3568" t="str">
            <v>food/food trucks</v>
          </cell>
          <cell r="O3568">
            <v>0</v>
          </cell>
          <cell r="P3568">
            <v>0</v>
          </cell>
        </row>
        <row r="3569">
          <cell r="B3569" t="str">
            <v>The Shirley Delicious Treats Food Truck Project</v>
          </cell>
          <cell r="C3569" t="str">
            <v>New, small home business, looking to take some Granny's old recipes along with some of my own creations to the streets!</v>
          </cell>
          <cell r="D3569">
            <v>80000</v>
          </cell>
          <cell r="E3569">
            <v>1</v>
          </cell>
          <cell r="F3569" t="str">
            <v>failed</v>
          </cell>
          <cell r="G3569" t="str">
            <v>US</v>
          </cell>
          <cell r="H3569" t="str">
            <v>USD</v>
          </cell>
          <cell r="I3569">
            <v>1407453228</v>
          </cell>
          <cell r="J3569">
            <v>1404861228</v>
          </cell>
          <cell r="K3569" t="b">
            <v>0</v>
          </cell>
          <cell r="L3569">
            <v>1</v>
          </cell>
          <cell r="M3569" t="b">
            <v>0</v>
          </cell>
          <cell r="N3569" t="str">
            <v>food/food trucks</v>
          </cell>
          <cell r="O3569">
            <v>0</v>
          </cell>
          <cell r="P3569">
            <v>1</v>
          </cell>
        </row>
        <row r="3570">
          <cell r="B3570" t="str">
            <v>Food Truck for Little Fox Bakery</v>
          </cell>
          <cell r="C3570" t="str">
            <v>Looking to put the best baked goods in Bowling Green on wheels</v>
          </cell>
          <cell r="D3570">
            <v>15000</v>
          </cell>
          <cell r="E3570">
            <v>1825</v>
          </cell>
          <cell r="F3570" t="str">
            <v>failed</v>
          </cell>
          <cell r="G3570" t="str">
            <v>US</v>
          </cell>
          <cell r="H3570" t="str">
            <v>USD</v>
          </cell>
          <cell r="I3570">
            <v>1487915500</v>
          </cell>
          <cell r="J3570">
            <v>1485323500</v>
          </cell>
          <cell r="K3570" t="b">
            <v>0</v>
          </cell>
          <cell r="L3570">
            <v>19</v>
          </cell>
          <cell r="M3570" t="b">
            <v>0</v>
          </cell>
          <cell r="N3570" t="str">
            <v>food/food trucks</v>
          </cell>
          <cell r="O3570">
            <v>12</v>
          </cell>
          <cell r="P3570">
            <v>96.05</v>
          </cell>
        </row>
        <row r="3571">
          <cell r="B3571" t="str">
            <v>The Chef Express Food Truck</v>
          </cell>
          <cell r="C3571" t="str">
            <v>I'm bringing passion, talent, and most importantly some amazing gourmet food to the streets of Lethbridge and southern Alberta.</v>
          </cell>
          <cell r="D3571">
            <v>35000</v>
          </cell>
          <cell r="E3571">
            <v>8256</v>
          </cell>
          <cell r="F3571" t="str">
            <v>failed</v>
          </cell>
          <cell r="G3571" t="str">
            <v>CA</v>
          </cell>
          <cell r="H3571" t="str">
            <v>CAD</v>
          </cell>
          <cell r="I3571">
            <v>1407427009</v>
          </cell>
          <cell r="J3571">
            <v>1404835009</v>
          </cell>
          <cell r="K3571" t="b">
            <v>0</v>
          </cell>
          <cell r="L3571">
            <v>27</v>
          </cell>
          <cell r="M3571" t="b">
            <v>0</v>
          </cell>
          <cell r="N3571" t="str">
            <v>food/food trucks</v>
          </cell>
          <cell r="O3571">
            <v>24</v>
          </cell>
          <cell r="P3571">
            <v>305.77999999999997</v>
          </cell>
        </row>
        <row r="3572">
          <cell r="B3572" t="str">
            <v>Cafe Nomad back on the road! Coffee van's poorly.</v>
          </cell>
          <cell r="C3572" t="str">
            <v>We have a great little coffee business but the van is currently limping! We don't have the capital to replace it. Please help us!</v>
          </cell>
          <cell r="D3572">
            <v>1500</v>
          </cell>
          <cell r="E3572">
            <v>85</v>
          </cell>
          <cell r="F3572" t="str">
            <v>failed</v>
          </cell>
          <cell r="G3572" t="str">
            <v>GB</v>
          </cell>
          <cell r="H3572" t="str">
            <v>GBP</v>
          </cell>
          <cell r="I3572">
            <v>1466323917</v>
          </cell>
          <cell r="J3572">
            <v>1463731917</v>
          </cell>
          <cell r="K3572" t="b">
            <v>0</v>
          </cell>
          <cell r="L3572">
            <v>7</v>
          </cell>
          <cell r="M3572" t="b">
            <v>0</v>
          </cell>
          <cell r="N3572" t="str">
            <v>food/food trucks</v>
          </cell>
          <cell r="O3572">
            <v>6</v>
          </cell>
          <cell r="P3572">
            <v>12.14</v>
          </cell>
        </row>
        <row r="3573">
          <cell r="B3573" t="str">
            <v>Rovin' Okie's Fried Pies gourmet southern fried pies.</v>
          </cell>
          <cell r="C3573" t="str">
            <v>I'm ready to make Tulsa happy and aware that love and kindness go hand in hand with good food!</v>
          </cell>
          <cell r="D3573">
            <v>3000</v>
          </cell>
          <cell r="E3573">
            <v>1170</v>
          </cell>
          <cell r="F3573" t="str">
            <v>failed</v>
          </cell>
          <cell r="G3573" t="str">
            <v>US</v>
          </cell>
          <cell r="H3573" t="str">
            <v>USD</v>
          </cell>
          <cell r="I3573">
            <v>1443039001</v>
          </cell>
          <cell r="J3573">
            <v>1440447001</v>
          </cell>
          <cell r="K3573" t="b">
            <v>0</v>
          </cell>
          <cell r="L3573">
            <v>14</v>
          </cell>
          <cell r="M3573" t="b">
            <v>0</v>
          </cell>
          <cell r="N3573" t="str">
            <v>food/food trucks</v>
          </cell>
          <cell r="O3573">
            <v>39</v>
          </cell>
          <cell r="P3573">
            <v>83.57</v>
          </cell>
        </row>
        <row r="3574">
          <cell r="B3574" t="str">
            <v>Empty Ramekins Catering Group</v>
          </cell>
          <cell r="C3574" t="str">
            <v>The Empty Ramekins Catering Group is looking for your help to start up in Miami Florida!!!!</v>
          </cell>
          <cell r="D3574">
            <v>9041</v>
          </cell>
          <cell r="E3574">
            <v>90</v>
          </cell>
          <cell r="F3574" t="str">
            <v>failed</v>
          </cell>
          <cell r="G3574" t="str">
            <v>US</v>
          </cell>
          <cell r="H3574" t="str">
            <v>USD</v>
          </cell>
          <cell r="I3574">
            <v>1407089147</v>
          </cell>
          <cell r="J3574">
            <v>1403201147</v>
          </cell>
          <cell r="K3574" t="b">
            <v>0</v>
          </cell>
          <cell r="L3574">
            <v>5</v>
          </cell>
          <cell r="M3574" t="b">
            <v>0</v>
          </cell>
          <cell r="N3574" t="str">
            <v>food/food trucks</v>
          </cell>
          <cell r="O3574">
            <v>1</v>
          </cell>
          <cell r="P3574">
            <v>18</v>
          </cell>
        </row>
        <row r="3575">
          <cell r="B3575" t="str">
            <v>Help Buttz Return From the Ashes</v>
          </cell>
          <cell r="C3575" t="str">
            <v>On Sunday November 8, 2015 our food truck burned to the ground. Please help us get rebuilt.</v>
          </cell>
          <cell r="D3575">
            <v>50000</v>
          </cell>
          <cell r="E3575">
            <v>3466</v>
          </cell>
          <cell r="F3575" t="str">
            <v>failed</v>
          </cell>
          <cell r="G3575" t="str">
            <v>US</v>
          </cell>
          <cell r="H3575" t="str">
            <v>USD</v>
          </cell>
          <cell r="I3575">
            <v>1458938200</v>
          </cell>
          <cell r="J3575">
            <v>1453757800</v>
          </cell>
          <cell r="K3575" t="b">
            <v>0</v>
          </cell>
          <cell r="L3575">
            <v>30</v>
          </cell>
          <cell r="M3575" t="b">
            <v>0</v>
          </cell>
          <cell r="N3575" t="str">
            <v>food/food trucks</v>
          </cell>
          <cell r="O3575">
            <v>7</v>
          </cell>
          <cell r="P3575">
            <v>115.53</v>
          </cell>
        </row>
        <row r="3576">
          <cell r="B3576" t="str">
            <v>Jolly's Hot Dogs An All-Beef Coney Dog</v>
          </cell>
          <cell r="C3576" t="str">
            <v>Jolly's Hot Dogs: A beef hot dog topped with deliciously seasoned ground beef, mustard and minced onions.</v>
          </cell>
          <cell r="D3576">
            <v>8000</v>
          </cell>
          <cell r="E3576">
            <v>55</v>
          </cell>
          <cell r="F3576" t="str">
            <v>failed</v>
          </cell>
          <cell r="G3576" t="str">
            <v>US</v>
          </cell>
          <cell r="H3576" t="str">
            <v>USD</v>
          </cell>
          <cell r="I3576">
            <v>1405027750</v>
          </cell>
          <cell r="J3576">
            <v>1402867750</v>
          </cell>
          <cell r="K3576" t="b">
            <v>0</v>
          </cell>
          <cell r="L3576">
            <v>2</v>
          </cell>
          <cell r="M3576" t="b">
            <v>0</v>
          </cell>
          <cell r="N3576" t="str">
            <v>food/food trucks</v>
          </cell>
          <cell r="O3576">
            <v>1</v>
          </cell>
          <cell r="P3576">
            <v>27.5</v>
          </cell>
        </row>
        <row r="3577">
          <cell r="B3577" t="str">
            <v>Toastie's Gourmet Toast</v>
          </cell>
          <cell r="C3577" t="str">
            <v>Gourmet Toast is the culinary combination, neigh, perfection of America's most under-utilized snack: Toast.</v>
          </cell>
          <cell r="D3577">
            <v>6000</v>
          </cell>
          <cell r="E3577">
            <v>1698</v>
          </cell>
          <cell r="F3577" t="str">
            <v>failed</v>
          </cell>
          <cell r="G3577" t="str">
            <v>US</v>
          </cell>
          <cell r="H3577" t="str">
            <v>USD</v>
          </cell>
          <cell r="I3577">
            <v>1416635940</v>
          </cell>
          <cell r="J3577">
            <v>1413838540</v>
          </cell>
          <cell r="K3577" t="b">
            <v>0</v>
          </cell>
          <cell r="L3577">
            <v>20</v>
          </cell>
          <cell r="M3577" t="b">
            <v>0</v>
          </cell>
          <cell r="N3577" t="str">
            <v>food/food trucks</v>
          </cell>
          <cell r="O3577">
            <v>28</v>
          </cell>
          <cell r="P3577">
            <v>84.9</v>
          </cell>
        </row>
        <row r="3578">
          <cell r="B3578" t="str">
            <v>Just Cereal - Mobile Cereal Bar</v>
          </cell>
          <cell r="C3578" t="str">
            <v>Cereal isn't only for breakfast! Help me bring cereal to the 92% of Americans who eat cereal everyday. Out of the home and to you!</v>
          </cell>
          <cell r="D3578">
            <v>15000</v>
          </cell>
          <cell r="E3578">
            <v>36</v>
          </cell>
          <cell r="F3578" t="str">
            <v>failed</v>
          </cell>
          <cell r="G3578" t="str">
            <v>US</v>
          </cell>
          <cell r="H3578" t="str">
            <v>USD</v>
          </cell>
          <cell r="I3578">
            <v>1425233240</v>
          </cell>
          <cell r="J3578">
            <v>1422641240</v>
          </cell>
          <cell r="K3578" t="b">
            <v>0</v>
          </cell>
          <cell r="L3578">
            <v>3</v>
          </cell>
          <cell r="M3578" t="b">
            <v>0</v>
          </cell>
          <cell r="N3578" t="str">
            <v>food/food trucks</v>
          </cell>
          <cell r="O3578">
            <v>0</v>
          </cell>
          <cell r="P3578">
            <v>12</v>
          </cell>
        </row>
        <row r="3579">
          <cell r="B3579" t="str">
            <v>Ain't No Thang...</v>
          </cell>
          <cell r="C3579" t="str">
            <v>Not all wings are created equal. We believe ours take flight above the rest. Come judge for yourself. To us it Ain't No Thang...</v>
          </cell>
          <cell r="D3579">
            <v>70000</v>
          </cell>
          <cell r="E3579">
            <v>800</v>
          </cell>
          <cell r="F3579" t="str">
            <v>failed</v>
          </cell>
          <cell r="G3579" t="str">
            <v>US</v>
          </cell>
          <cell r="H3579" t="str">
            <v>USD</v>
          </cell>
          <cell r="I3579">
            <v>1407621425</v>
          </cell>
          <cell r="J3579">
            <v>1404165425</v>
          </cell>
          <cell r="K3579" t="b">
            <v>0</v>
          </cell>
          <cell r="L3579">
            <v>4</v>
          </cell>
          <cell r="M3579" t="b">
            <v>0</v>
          </cell>
          <cell r="N3579" t="str">
            <v>food/food trucks</v>
          </cell>
          <cell r="O3579">
            <v>1</v>
          </cell>
          <cell r="P3579">
            <v>200</v>
          </cell>
        </row>
        <row r="3580">
          <cell r="B3580" t="str">
            <v>Nana's Home Cooking on Wheels</v>
          </cell>
          <cell r="C3580" t="str">
            <v>Home cooked meals made by Nana. Indiana's famous tenderloin sandwiches, Nana's homemade cole slaw and so much more.</v>
          </cell>
          <cell r="D3580">
            <v>50000</v>
          </cell>
          <cell r="E3580">
            <v>10</v>
          </cell>
          <cell r="F3580" t="str">
            <v>failed</v>
          </cell>
          <cell r="G3580" t="str">
            <v>US</v>
          </cell>
          <cell r="H3580" t="str">
            <v>USD</v>
          </cell>
          <cell r="I3580">
            <v>1430149330</v>
          </cell>
          <cell r="J3580">
            <v>1424968930</v>
          </cell>
          <cell r="K3580" t="b">
            <v>0</v>
          </cell>
          <cell r="L3580">
            <v>1</v>
          </cell>
          <cell r="M3580" t="b">
            <v>0</v>
          </cell>
          <cell r="N3580" t="str">
            <v>food/food trucks</v>
          </cell>
          <cell r="O3580">
            <v>0</v>
          </cell>
          <cell r="P3580">
            <v>10</v>
          </cell>
        </row>
        <row r="3581">
          <cell r="B3581" t="str">
            <v>Steaming Cow Pies... Your NEW favorite dessert at the fair</v>
          </cell>
          <cell r="C3581" t="str">
            <v>2 years after a car accident, I was told that I could no longer work... I want to change that AND create something amazing Fair FOOD!</v>
          </cell>
          <cell r="D3581">
            <v>30000</v>
          </cell>
          <cell r="E3581">
            <v>0</v>
          </cell>
          <cell r="F3581" t="str">
            <v>failed</v>
          </cell>
          <cell r="G3581" t="str">
            <v>US</v>
          </cell>
          <cell r="H3581" t="str">
            <v>USD</v>
          </cell>
          <cell r="I3581">
            <v>1412119423</v>
          </cell>
          <cell r="J3581">
            <v>1410391423</v>
          </cell>
          <cell r="K3581" t="b">
            <v>0</v>
          </cell>
          <cell r="L3581">
            <v>0</v>
          </cell>
          <cell r="M3581" t="b">
            <v>0</v>
          </cell>
          <cell r="N3581" t="str">
            <v>food/food trucks</v>
          </cell>
          <cell r="O3581">
            <v>0</v>
          </cell>
          <cell r="P3581">
            <v>0</v>
          </cell>
        </row>
        <row r="3582">
          <cell r="B3582" t="str">
            <v>Munch Wagon</v>
          </cell>
          <cell r="C3582" t="str">
            <v>Your American Pizzas, Wings, Stuffed Gouda Burger, Sweet &amp; Russet Potato Fries served on a food Truck!!</v>
          </cell>
          <cell r="D3582">
            <v>15000</v>
          </cell>
          <cell r="E3582">
            <v>0</v>
          </cell>
          <cell r="F3582" t="str">
            <v>failed</v>
          </cell>
          <cell r="G3582" t="str">
            <v>US</v>
          </cell>
          <cell r="H3582" t="str">
            <v>USD</v>
          </cell>
          <cell r="I3582">
            <v>1435591318</v>
          </cell>
          <cell r="J3582">
            <v>1432999318</v>
          </cell>
          <cell r="K3582" t="b">
            <v>0</v>
          </cell>
          <cell r="L3582">
            <v>0</v>
          </cell>
          <cell r="M3582" t="b">
            <v>0</v>
          </cell>
          <cell r="N3582" t="str">
            <v>food/food trucks</v>
          </cell>
          <cell r="O3582">
            <v>0</v>
          </cell>
          <cell r="P3582">
            <v>0</v>
          </cell>
        </row>
        <row r="3583">
          <cell r="B3583" t="str">
            <v>Mac N Cheez Food Truck</v>
          </cell>
          <cell r="C3583" t="str">
            <v>The amazing gourmet Mac N Cheez Food Truck Campaigne!</v>
          </cell>
          <cell r="D3583">
            <v>50000</v>
          </cell>
          <cell r="E3583">
            <v>74</v>
          </cell>
          <cell r="F3583" t="str">
            <v>failed</v>
          </cell>
          <cell r="G3583" t="str">
            <v>US</v>
          </cell>
          <cell r="H3583" t="str">
            <v>USD</v>
          </cell>
          <cell r="I3583">
            <v>1424746800</v>
          </cell>
          <cell r="J3583">
            <v>1422067870</v>
          </cell>
          <cell r="K3583" t="b">
            <v>0</v>
          </cell>
          <cell r="L3583">
            <v>14</v>
          </cell>
          <cell r="M3583" t="b">
            <v>0</v>
          </cell>
          <cell r="N3583" t="str">
            <v>food/food trucks</v>
          </cell>
          <cell r="O3583">
            <v>0</v>
          </cell>
          <cell r="P3583">
            <v>5.29</v>
          </cell>
        </row>
        <row r="3584">
          <cell r="B3584" t="str">
            <v>Mouth Watering Mobile Restaurant</v>
          </cell>
          <cell r="C3584" t="str">
            <v>I am creating a high quality, local product only, concession trailer for local and remote events. Dearborn Brand, Winter's Brand, more.</v>
          </cell>
          <cell r="D3584">
            <v>35000</v>
          </cell>
          <cell r="E3584">
            <v>1</v>
          </cell>
          <cell r="F3584" t="str">
            <v>failed</v>
          </cell>
          <cell r="G3584" t="str">
            <v>US</v>
          </cell>
          <cell r="H3584" t="str">
            <v>USD</v>
          </cell>
          <cell r="I3584">
            <v>1469919890</v>
          </cell>
          <cell r="J3584">
            <v>1467327890</v>
          </cell>
          <cell r="K3584" t="b">
            <v>0</v>
          </cell>
          <cell r="L3584">
            <v>1</v>
          </cell>
          <cell r="M3584" t="b">
            <v>0</v>
          </cell>
          <cell r="N3584" t="str">
            <v>food/food trucks</v>
          </cell>
          <cell r="O3584">
            <v>0</v>
          </cell>
          <cell r="P3584">
            <v>1</v>
          </cell>
        </row>
        <row r="3585">
          <cell r="B3585" t="str">
            <v>Help 2 Fat 2 Fly, with our Restaurant!</v>
          </cell>
          <cell r="C3585" t="str">
            <v>The stuffed chicken wing originators need YOUR help starting a restaurant so our AMAZING wings will be available to you 7 days a week!</v>
          </cell>
          <cell r="D3585">
            <v>80000</v>
          </cell>
          <cell r="E3585">
            <v>8586</v>
          </cell>
          <cell r="F3585" t="str">
            <v>failed</v>
          </cell>
          <cell r="G3585" t="str">
            <v>US</v>
          </cell>
          <cell r="H3585" t="str">
            <v>USD</v>
          </cell>
          <cell r="I3585">
            <v>1433298676</v>
          </cell>
          <cell r="J3585">
            <v>1429410676</v>
          </cell>
          <cell r="K3585" t="b">
            <v>0</v>
          </cell>
          <cell r="L3585">
            <v>118</v>
          </cell>
          <cell r="M3585" t="b">
            <v>0</v>
          </cell>
          <cell r="N3585" t="str">
            <v>food/food trucks</v>
          </cell>
          <cell r="O3585">
            <v>11</v>
          </cell>
          <cell r="P3585">
            <v>72.760000000000005</v>
          </cell>
        </row>
        <row r="3586">
          <cell r="B3586" t="str">
            <v>Cook</v>
          </cell>
          <cell r="C3586" t="str">
            <v>A Great New local Food Truck serving up ethnic fusion inspired eats in Ottawa.</v>
          </cell>
          <cell r="D3586">
            <v>65000</v>
          </cell>
          <cell r="E3586">
            <v>35</v>
          </cell>
          <cell r="F3586" t="str">
            <v>failed</v>
          </cell>
          <cell r="G3586" t="str">
            <v>CA</v>
          </cell>
          <cell r="H3586" t="str">
            <v>CAD</v>
          </cell>
          <cell r="I3586">
            <v>1431278557</v>
          </cell>
          <cell r="J3586">
            <v>1427390557</v>
          </cell>
          <cell r="K3586" t="b">
            <v>0</v>
          </cell>
          <cell r="L3586">
            <v>2</v>
          </cell>
          <cell r="M3586" t="b">
            <v>0</v>
          </cell>
          <cell r="N3586" t="str">
            <v>food/food trucks</v>
          </cell>
          <cell r="O3586">
            <v>0</v>
          </cell>
          <cell r="P3586">
            <v>17.5</v>
          </cell>
        </row>
        <row r="3587">
          <cell r="B3587" t="str">
            <v>"Sami j's Food Truck"</v>
          </cell>
          <cell r="C3587" t="str">
            <v>Our food truck will bring you -
                       Fast, Fresh, Food -
                            Throughout the Omaha area</v>
          </cell>
          <cell r="D3587">
            <v>3500</v>
          </cell>
          <cell r="E3587">
            <v>25</v>
          </cell>
          <cell r="F3587" t="str">
            <v>failed</v>
          </cell>
          <cell r="G3587" t="str">
            <v>US</v>
          </cell>
          <cell r="H3587" t="str">
            <v>USD</v>
          </cell>
          <cell r="I3587">
            <v>1427266860</v>
          </cell>
          <cell r="J3587">
            <v>1424678460</v>
          </cell>
          <cell r="K3587" t="b">
            <v>0</v>
          </cell>
          <cell r="L3587">
            <v>1</v>
          </cell>
          <cell r="M3587" t="b">
            <v>0</v>
          </cell>
          <cell r="N3587" t="str">
            <v>food/food trucks</v>
          </cell>
          <cell r="O3587">
            <v>1</v>
          </cell>
          <cell r="P3587">
            <v>25</v>
          </cell>
        </row>
        <row r="3588">
          <cell r="B3588" t="str">
            <v>Chili dog</v>
          </cell>
          <cell r="C3588" t="str">
            <v>I want to start a food truck that specializes in chili cheese dogs, using new kinds of meats, cheeses and toppings you wouldn't imagine</v>
          </cell>
          <cell r="D3588">
            <v>5000</v>
          </cell>
          <cell r="E3588">
            <v>40</v>
          </cell>
          <cell r="F3588" t="str">
            <v>failed</v>
          </cell>
          <cell r="G3588" t="str">
            <v>US</v>
          </cell>
          <cell r="H3588" t="str">
            <v>USD</v>
          </cell>
          <cell r="I3588">
            <v>1407899966</v>
          </cell>
          <cell r="J3588">
            <v>1405307966</v>
          </cell>
          <cell r="K3588" t="b">
            <v>0</v>
          </cell>
          <cell r="L3588">
            <v>3</v>
          </cell>
          <cell r="M3588" t="b">
            <v>0</v>
          </cell>
          <cell r="N3588" t="str">
            <v>food/food trucks</v>
          </cell>
          <cell r="O3588">
            <v>1</v>
          </cell>
          <cell r="P3588">
            <v>13.33</v>
          </cell>
        </row>
        <row r="3589">
          <cell r="B3589" t="str">
            <v>Tac o' Relli's Behold the first smoked to order taco truck</v>
          </cell>
          <cell r="C3589" t="str">
            <v>Gourmet taco truck infusing savory smoky flavors into your tacos, so when you open your container the aroma and actual smoke  flows out</v>
          </cell>
          <cell r="D3589">
            <v>30000</v>
          </cell>
          <cell r="E3589">
            <v>1</v>
          </cell>
          <cell r="F3589" t="str">
            <v>failed</v>
          </cell>
          <cell r="G3589" t="str">
            <v>US</v>
          </cell>
          <cell r="H3589" t="str">
            <v>USD</v>
          </cell>
          <cell r="I3589">
            <v>1411701739</v>
          </cell>
          <cell r="J3589">
            <v>1409109739</v>
          </cell>
          <cell r="K3589" t="b">
            <v>0</v>
          </cell>
          <cell r="L3589">
            <v>1</v>
          </cell>
          <cell r="M3589" t="b">
            <v>0</v>
          </cell>
          <cell r="N3589" t="str">
            <v>food/food trucks</v>
          </cell>
          <cell r="O3589">
            <v>0</v>
          </cell>
          <cell r="P3589">
            <v>1</v>
          </cell>
        </row>
        <row r="3590">
          <cell r="B3590" t="str">
            <v>Fat daddy mac food truck</v>
          </cell>
          <cell r="C3590" t="str">
            <v>I am creating food magic on the go! Amazing food isn't just for sitdown restaraunts anymore!</v>
          </cell>
          <cell r="D3590">
            <v>15000</v>
          </cell>
          <cell r="E3590">
            <v>71</v>
          </cell>
          <cell r="F3590" t="str">
            <v>failed</v>
          </cell>
          <cell r="G3590" t="str">
            <v>US</v>
          </cell>
          <cell r="H3590" t="str">
            <v>USD</v>
          </cell>
          <cell r="I3590">
            <v>1428981718</v>
          </cell>
          <cell r="J3590">
            <v>1423801318</v>
          </cell>
          <cell r="K3590" t="b">
            <v>0</v>
          </cell>
          <cell r="L3590">
            <v>3</v>
          </cell>
          <cell r="M3590" t="b">
            <v>0</v>
          </cell>
          <cell r="N3590" t="str">
            <v>food/food trucks</v>
          </cell>
          <cell r="O3590">
            <v>0</v>
          </cell>
          <cell r="P3590">
            <v>23.67</v>
          </cell>
        </row>
        <row r="3591">
          <cell r="B3591" t="str">
            <v>The Military Moms Food Truck</v>
          </cell>
          <cell r="C3591" t="str">
            <v>The dream to own a food truck, rolling wherever the army sends me, hiring other military spouses and veterans alike! Giving back!</v>
          </cell>
          <cell r="D3591">
            <v>60000</v>
          </cell>
          <cell r="E3591">
            <v>3390</v>
          </cell>
          <cell r="F3591" t="str">
            <v>failed</v>
          </cell>
          <cell r="G3591" t="str">
            <v>US</v>
          </cell>
          <cell r="H3591" t="str">
            <v>USD</v>
          </cell>
          <cell r="I3591">
            <v>1419538560</v>
          </cell>
          <cell r="J3591">
            <v>1416600960</v>
          </cell>
          <cell r="K3591" t="b">
            <v>0</v>
          </cell>
          <cell r="L3591">
            <v>38</v>
          </cell>
          <cell r="M3591" t="b">
            <v>0</v>
          </cell>
          <cell r="N3591" t="str">
            <v>food/food trucks</v>
          </cell>
          <cell r="O3591">
            <v>6</v>
          </cell>
          <cell r="P3591">
            <v>89.21</v>
          </cell>
        </row>
        <row r="3592">
          <cell r="B3592" t="str">
            <v>Dough Heads Food Truck: waffles stuffed with sweet + savory</v>
          </cell>
          <cell r="C3592" t="str">
            <v>Stuffed waffles made from Dough. Sweet, savory, salty and then stuffed with meats, fruits, and sauces!</v>
          </cell>
          <cell r="D3592">
            <v>23000</v>
          </cell>
          <cell r="E3592">
            <v>6061</v>
          </cell>
          <cell r="F3592" t="str">
            <v>failed</v>
          </cell>
          <cell r="G3592" t="str">
            <v>US</v>
          </cell>
          <cell r="H3592" t="str">
            <v>USD</v>
          </cell>
          <cell r="I3592">
            <v>1438552800</v>
          </cell>
          <cell r="J3592">
            <v>1435876423</v>
          </cell>
          <cell r="K3592" t="b">
            <v>0</v>
          </cell>
          <cell r="L3592">
            <v>52</v>
          </cell>
          <cell r="M3592" t="b">
            <v>0</v>
          </cell>
          <cell r="N3592" t="str">
            <v>food/food trucks</v>
          </cell>
          <cell r="O3592">
            <v>26</v>
          </cell>
          <cell r="P3592">
            <v>116.56</v>
          </cell>
        </row>
        <row r="3593">
          <cell r="B3593" t="str">
            <v>Baja Babes Shrimp Tacos wants to spread the taco love!</v>
          </cell>
          <cell r="C3593" t="str">
            <v>We 'd love to give some TLC to our vintage pink taco trailer so we can continue to cook our signature Baja style shrimp tacos!</v>
          </cell>
          <cell r="D3593">
            <v>8000</v>
          </cell>
          <cell r="E3593">
            <v>26.01</v>
          </cell>
          <cell r="F3593" t="str">
            <v>failed</v>
          </cell>
          <cell r="G3593" t="str">
            <v>US</v>
          </cell>
          <cell r="H3593" t="str">
            <v>USD</v>
          </cell>
          <cell r="I3593">
            <v>1403904808</v>
          </cell>
          <cell r="J3593">
            <v>1401312808</v>
          </cell>
          <cell r="K3593" t="b">
            <v>0</v>
          </cell>
          <cell r="L3593">
            <v>2</v>
          </cell>
          <cell r="M3593" t="b">
            <v>0</v>
          </cell>
          <cell r="N3593" t="str">
            <v>food/food trucks</v>
          </cell>
          <cell r="O3593">
            <v>0</v>
          </cell>
          <cell r="P3593">
            <v>13.01</v>
          </cell>
        </row>
        <row r="3594">
          <cell r="B3594" t="str">
            <v>my bakery truck</v>
          </cell>
          <cell r="C3594" t="str">
            <v>Hi, I want make my first bakery. Food truck was great, but I not have a car licence. So, help me to be my dream!</v>
          </cell>
          <cell r="D3594">
            <v>2</v>
          </cell>
          <cell r="E3594">
            <v>0</v>
          </cell>
          <cell r="F3594" t="str">
            <v>failed</v>
          </cell>
          <cell r="G3594" t="str">
            <v>CA</v>
          </cell>
          <cell r="H3594" t="str">
            <v>CAD</v>
          </cell>
          <cell r="I3594">
            <v>1407533463</v>
          </cell>
          <cell r="J3594">
            <v>1404941463</v>
          </cell>
          <cell r="K3594" t="b">
            <v>0</v>
          </cell>
          <cell r="L3594">
            <v>0</v>
          </cell>
          <cell r="M3594" t="b">
            <v>0</v>
          </cell>
          <cell r="N3594" t="str">
            <v>food/food trucks</v>
          </cell>
          <cell r="O3594">
            <v>0</v>
          </cell>
          <cell r="P3594">
            <v>0</v>
          </cell>
        </row>
        <row r="3595">
          <cell r="B3595" t="str">
            <v>Holly's Hot Stuff</v>
          </cell>
          <cell r="C3595" t="str">
            <v>I currently own and operate a hot dog cart. I am hoping to purchase a used food truck so I can do business year round!</v>
          </cell>
          <cell r="D3595">
            <v>9999</v>
          </cell>
          <cell r="E3595">
            <v>70</v>
          </cell>
          <cell r="F3595" t="str">
            <v>failed</v>
          </cell>
          <cell r="G3595" t="str">
            <v>US</v>
          </cell>
          <cell r="H3595" t="str">
            <v>USD</v>
          </cell>
          <cell r="I3595">
            <v>1411073972</v>
          </cell>
          <cell r="J3595">
            <v>1408481972</v>
          </cell>
          <cell r="K3595" t="b">
            <v>0</v>
          </cell>
          <cell r="L3595">
            <v>4</v>
          </cell>
          <cell r="M3595" t="b">
            <v>0</v>
          </cell>
          <cell r="N3595" t="str">
            <v>food/food trucks</v>
          </cell>
          <cell r="O3595">
            <v>1</v>
          </cell>
          <cell r="P3595">
            <v>17.5</v>
          </cell>
        </row>
        <row r="3596">
          <cell r="B3596" t="str">
            <v>GIRLS STATE a new musical comedy TV project</v>
          </cell>
          <cell r="C3596" t="str">
            <v>In this new TV show "All Politics is Vocal" as high school girls campaign, sing and cheer to be elected Governor of their summer camp.</v>
          </cell>
          <cell r="D3596">
            <v>8500</v>
          </cell>
          <cell r="E3596">
            <v>11633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1437620400</v>
          </cell>
          <cell r="J3596">
            <v>1434931811</v>
          </cell>
          <cell r="K3596" t="b">
            <v>0</v>
          </cell>
          <cell r="L3596">
            <v>182</v>
          </cell>
          <cell r="M3596" t="b">
            <v>1</v>
          </cell>
          <cell r="N3596" t="str">
            <v>film &amp; video/television</v>
          </cell>
          <cell r="O3596">
            <v>137</v>
          </cell>
          <cell r="P3596">
            <v>63.92</v>
          </cell>
        </row>
        <row r="3597">
          <cell r="B3597" t="str">
            <v>FannibalFest Fan Convention</v>
          </cell>
          <cell r="C3597" t="str">
            <v>A Hannibal TV Show Fan Convention and Art Collective</v>
          </cell>
          <cell r="D3597">
            <v>10275</v>
          </cell>
          <cell r="E3597">
            <v>14653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1488464683</v>
          </cell>
          <cell r="J3597">
            <v>1485872683</v>
          </cell>
          <cell r="K3597" t="b">
            <v>0</v>
          </cell>
          <cell r="L3597">
            <v>79</v>
          </cell>
          <cell r="M3597" t="b">
            <v>1</v>
          </cell>
          <cell r="N3597" t="str">
            <v>film &amp; video/television</v>
          </cell>
          <cell r="O3597">
            <v>143</v>
          </cell>
          <cell r="P3597">
            <v>185.48</v>
          </cell>
        </row>
        <row r="3598">
          <cell r="B3598" t="str">
            <v>Charlie teaser completion</v>
          </cell>
          <cell r="C3598" t="str">
            <v>Completion fund for post-production for teaser of British crime/drama tv series about a girl who sells morals for money</v>
          </cell>
          <cell r="D3598">
            <v>500</v>
          </cell>
          <cell r="E3598">
            <v>525</v>
          </cell>
          <cell r="F3598" t="str">
            <v>successful</v>
          </cell>
          <cell r="G3598" t="str">
            <v>GB</v>
          </cell>
          <cell r="H3598" t="str">
            <v>GBP</v>
          </cell>
          <cell r="I3598">
            <v>1455555083</v>
          </cell>
          <cell r="J3598">
            <v>1454691083</v>
          </cell>
          <cell r="K3598" t="b">
            <v>0</v>
          </cell>
          <cell r="L3598">
            <v>35</v>
          </cell>
          <cell r="M3598" t="b">
            <v>1</v>
          </cell>
          <cell r="N3598" t="str">
            <v>film &amp; video/television</v>
          </cell>
          <cell r="O3598">
            <v>105</v>
          </cell>
          <cell r="P3598">
            <v>15</v>
          </cell>
        </row>
        <row r="3599">
          <cell r="B3599" t="str">
            <v>Unsure/Positive: A Dramedy Series About Life with HIV</v>
          </cell>
          <cell r="C3599" t="str">
            <v>We already produced the *very* beginning of this story. Help us to see it through?</v>
          </cell>
          <cell r="D3599">
            <v>10000</v>
          </cell>
          <cell r="E3599">
            <v>10390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1407414107</v>
          </cell>
          <cell r="J3599">
            <v>1404822107</v>
          </cell>
          <cell r="K3599" t="b">
            <v>0</v>
          </cell>
          <cell r="L3599">
            <v>150</v>
          </cell>
          <cell r="M3599" t="b">
            <v>1</v>
          </cell>
          <cell r="N3599" t="str">
            <v>film &amp; video/television</v>
          </cell>
          <cell r="O3599">
            <v>104</v>
          </cell>
          <cell r="P3599">
            <v>69.27</v>
          </cell>
        </row>
        <row r="3600">
          <cell r="B3600" t="str">
            <v>Party Monsters</v>
          </cell>
          <cell r="C3600" t="str">
            <v>19th centuryâ€™s most notorious literary characters, out of step with the times, find comradery as roommates in modern day Los Angeles.</v>
          </cell>
          <cell r="D3600">
            <v>44000</v>
          </cell>
          <cell r="E3600">
            <v>54116.28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1450555279</v>
          </cell>
          <cell r="J3600">
            <v>1447963279</v>
          </cell>
          <cell r="K3600" t="b">
            <v>0</v>
          </cell>
          <cell r="L3600">
            <v>284</v>
          </cell>
          <cell r="M3600" t="b">
            <v>1</v>
          </cell>
          <cell r="N3600" t="str">
            <v>film &amp; video/television</v>
          </cell>
          <cell r="O3600">
            <v>123</v>
          </cell>
          <cell r="P3600">
            <v>190.55</v>
          </cell>
        </row>
        <row r="3601">
          <cell r="B3601" t="str">
            <v>Terry Matthews to be the NEXT star on the Network Television</v>
          </cell>
          <cell r="C3601" t="str">
            <v>The BBQ Daddy will be Filming the 1st episode of the Next Hit series to come to Network Television "Bailout My Cookout"</v>
          </cell>
          <cell r="D3601">
            <v>3999</v>
          </cell>
          <cell r="E3601">
            <v>4390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1469770500</v>
          </cell>
          <cell r="J3601">
            <v>1468362207</v>
          </cell>
          <cell r="K3601" t="b">
            <v>0</v>
          </cell>
          <cell r="L3601">
            <v>47</v>
          </cell>
          <cell r="M3601" t="b">
            <v>1</v>
          </cell>
          <cell r="N3601" t="str">
            <v>film &amp; video/television</v>
          </cell>
          <cell r="O3601">
            <v>110</v>
          </cell>
          <cell r="P3601">
            <v>93.4</v>
          </cell>
        </row>
        <row r="3602">
          <cell r="B3602" t="str">
            <v>POINT HOPE</v>
          </cell>
          <cell r="C3602" t="str">
            <v>The story of "Point Hope" will honor, respect, and share the beauty and traditions of the Alaska Natives in Point Hope, AK: the Inupiat</v>
          </cell>
          <cell r="D3602">
            <v>8000</v>
          </cell>
          <cell r="E3602">
            <v>8519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1402710250</v>
          </cell>
          <cell r="J3602">
            <v>1401846250</v>
          </cell>
          <cell r="K3602" t="b">
            <v>0</v>
          </cell>
          <cell r="L3602">
            <v>58</v>
          </cell>
          <cell r="M3602" t="b">
            <v>1</v>
          </cell>
          <cell r="N3602" t="str">
            <v>film &amp; video/television</v>
          </cell>
          <cell r="O3602">
            <v>106</v>
          </cell>
          <cell r="P3602">
            <v>146.88</v>
          </cell>
        </row>
        <row r="3603">
          <cell r="B3603" t="str">
            <v>Skin: Film Production By 14 Year Old Aniya Wolfe</v>
          </cell>
          <cell r="C3603" t="str">
            <v>Secrets bond three unfortunate teens who are facing issues that are common among youth today. And for one, it becomes too much to bear.</v>
          </cell>
          <cell r="D3603">
            <v>9000</v>
          </cell>
          <cell r="E3603">
            <v>9110</v>
          </cell>
          <cell r="F3603" t="str">
            <v>successful</v>
          </cell>
          <cell r="G3603" t="str">
            <v>US</v>
          </cell>
          <cell r="H3603" t="str">
            <v>USD</v>
          </cell>
          <cell r="I3603">
            <v>1467680867</v>
          </cell>
          <cell r="J3603">
            <v>1464224867</v>
          </cell>
          <cell r="K3603" t="b">
            <v>0</v>
          </cell>
          <cell r="L3603">
            <v>57</v>
          </cell>
          <cell r="M3603" t="b">
            <v>1</v>
          </cell>
          <cell r="N3603" t="str">
            <v>film &amp; video/television</v>
          </cell>
          <cell r="O3603">
            <v>101</v>
          </cell>
          <cell r="P3603">
            <v>159.82</v>
          </cell>
        </row>
        <row r="3604">
          <cell r="B3604" t="str">
            <v>Sizzling in the Kitchen Flynn Style</v>
          </cell>
          <cell r="C3604" t="str">
            <v>Help us raise the funds to film our pilot episode!</v>
          </cell>
          <cell r="D3604">
            <v>3500</v>
          </cell>
          <cell r="E3604">
            <v>3501.52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1460754000</v>
          </cell>
          <cell r="J3604">
            <v>1460155212</v>
          </cell>
          <cell r="K3604" t="b">
            <v>0</v>
          </cell>
          <cell r="L3604">
            <v>12</v>
          </cell>
          <cell r="M3604" t="b">
            <v>1</v>
          </cell>
          <cell r="N3604" t="str">
            <v>film &amp; video/television</v>
          </cell>
          <cell r="O3604">
            <v>100</v>
          </cell>
          <cell r="P3604">
            <v>291.79000000000002</v>
          </cell>
        </row>
        <row r="3605">
          <cell r="B3605" t="str">
            <v>The Academy: Mockumentary Sitcom TV Pilot</v>
          </cell>
          <cell r="C3605" t="str">
            <v>Capturing everyday life at Falkirk Academy, a fictitious elite private high school where "everyday life" is anything but normal.</v>
          </cell>
          <cell r="D3605">
            <v>500</v>
          </cell>
          <cell r="E3605">
            <v>629.99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1460860144</v>
          </cell>
          <cell r="J3605">
            <v>1458268144</v>
          </cell>
          <cell r="K3605" t="b">
            <v>0</v>
          </cell>
          <cell r="L3605">
            <v>20</v>
          </cell>
          <cell r="M3605" t="b">
            <v>1</v>
          </cell>
          <cell r="N3605" t="str">
            <v>film &amp; video/television</v>
          </cell>
          <cell r="O3605">
            <v>126</v>
          </cell>
          <cell r="P3605">
            <v>31.5</v>
          </cell>
        </row>
        <row r="3606">
          <cell r="B3606" t="str">
            <v>Big in Beijing. A reality tv show about eccentric Beijing.</v>
          </cell>
          <cell r="C3606" t="str">
            <v>Making a reality show casting the real elites of China. They are fun, young, wild, and ambitious. Filmed in Beijing with real risks.</v>
          </cell>
          <cell r="D3606">
            <v>3000</v>
          </cell>
          <cell r="E3606">
            <v>3015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1403660279</v>
          </cell>
          <cell r="J3606">
            <v>1400636279</v>
          </cell>
          <cell r="K3606" t="b">
            <v>0</v>
          </cell>
          <cell r="L3606">
            <v>19</v>
          </cell>
          <cell r="M3606" t="b">
            <v>1</v>
          </cell>
          <cell r="N3606" t="str">
            <v>film &amp; video/television</v>
          </cell>
          <cell r="O3606">
            <v>101</v>
          </cell>
          <cell r="P3606">
            <v>158.68</v>
          </cell>
        </row>
        <row r="3607">
          <cell r="B3607" t="str">
            <v>2016 TAPR DCC Video on HamRadioNow</v>
          </cell>
          <cell r="C3607" t="str">
            <v>HamRadioNow will produce YouTube video of the complete 2016 ARRL &amp; TAPR Amateur Radio (Ham Radio) Digital Communications Conference</v>
          </cell>
          <cell r="D3607">
            <v>5000</v>
          </cell>
          <cell r="E3607">
            <v>6025</v>
          </cell>
          <cell r="F3607" t="str">
            <v>successful</v>
          </cell>
          <cell r="G3607" t="str">
            <v>US</v>
          </cell>
          <cell r="H3607" t="str">
            <v>USD</v>
          </cell>
          <cell r="I3607">
            <v>1471834800</v>
          </cell>
          <cell r="J3607">
            <v>1469126462</v>
          </cell>
          <cell r="K3607" t="b">
            <v>0</v>
          </cell>
          <cell r="L3607">
            <v>75</v>
          </cell>
          <cell r="M3607" t="b">
            <v>1</v>
          </cell>
          <cell r="N3607" t="str">
            <v>film &amp; video/television</v>
          </cell>
          <cell r="O3607">
            <v>121</v>
          </cell>
          <cell r="P3607">
            <v>80.33</v>
          </cell>
        </row>
        <row r="3608">
          <cell r="B3608" t="str">
            <v>Spinward Traveller (T.V. Pilot)</v>
          </cell>
          <cell r="C3608" t="str">
            <v>Spinward Traveller is based on the award winning role-playing game. Launch your imagination into the Traveller universe at Jump 6.</v>
          </cell>
          <cell r="D3608">
            <v>30000</v>
          </cell>
          <cell r="E3608">
            <v>49588</v>
          </cell>
          <cell r="F3608" t="str">
            <v>successful</v>
          </cell>
          <cell r="G3608" t="str">
            <v>US</v>
          </cell>
          <cell r="H3608" t="str">
            <v>USD</v>
          </cell>
          <cell r="I3608">
            <v>1405479600</v>
          </cell>
          <cell r="J3608">
            <v>1401642425</v>
          </cell>
          <cell r="K3608" t="b">
            <v>0</v>
          </cell>
          <cell r="L3608">
            <v>827</v>
          </cell>
          <cell r="M3608" t="b">
            <v>1</v>
          </cell>
          <cell r="N3608" t="str">
            <v>film &amp; video/television</v>
          </cell>
          <cell r="O3608">
            <v>165</v>
          </cell>
          <cell r="P3608">
            <v>59.96</v>
          </cell>
        </row>
        <row r="3609">
          <cell r="B3609" t="str">
            <v>Can't Go Home</v>
          </cell>
          <cell r="C3609" t="str">
            <v>A travel series hosted by touring musicians that profiles a different American city in each episode.</v>
          </cell>
          <cell r="D3609">
            <v>3500</v>
          </cell>
          <cell r="E3609">
            <v>5599</v>
          </cell>
          <cell r="F3609" t="str">
            <v>successful</v>
          </cell>
          <cell r="G3609" t="str">
            <v>US</v>
          </cell>
          <cell r="H3609" t="str">
            <v>USD</v>
          </cell>
          <cell r="I3609">
            <v>1466713620</v>
          </cell>
          <cell r="J3609">
            <v>1463588109</v>
          </cell>
          <cell r="K3609" t="b">
            <v>0</v>
          </cell>
          <cell r="L3609">
            <v>51</v>
          </cell>
          <cell r="M3609" t="b">
            <v>1</v>
          </cell>
          <cell r="N3609" t="str">
            <v>film &amp; video/television</v>
          </cell>
          <cell r="O3609">
            <v>160</v>
          </cell>
          <cell r="P3609">
            <v>109.78</v>
          </cell>
        </row>
        <row r="3610">
          <cell r="B3610" t="str">
            <v>3010 | Sci-fi Series</v>
          </cell>
          <cell r="C3610" t="str">
            <v>A highly charged post apocalyptic sci fi series that pulls no punches!</v>
          </cell>
          <cell r="D3610">
            <v>6000</v>
          </cell>
          <cell r="E3610">
            <v>6056</v>
          </cell>
          <cell r="F3610" t="str">
            <v>successful</v>
          </cell>
          <cell r="G3610" t="str">
            <v>AU</v>
          </cell>
          <cell r="H3610" t="str">
            <v>AUD</v>
          </cell>
          <cell r="I3610">
            <v>1405259940</v>
          </cell>
          <cell r="J3610">
            <v>1403051888</v>
          </cell>
          <cell r="K3610" t="b">
            <v>0</v>
          </cell>
          <cell r="L3610">
            <v>41</v>
          </cell>
          <cell r="M3610" t="b">
            <v>1</v>
          </cell>
          <cell r="N3610" t="str">
            <v>film &amp; video/television</v>
          </cell>
          <cell r="O3610">
            <v>101</v>
          </cell>
          <cell r="P3610">
            <v>147.71</v>
          </cell>
        </row>
        <row r="3611">
          <cell r="B3611" t="str">
            <v>Cien&amp;Cia</v>
          </cell>
          <cell r="C3611" t="str">
            <v>Cien&amp;Cia es un proyecto transmedia para televisiÃ³n; la finalidad de la venta de camisetas es financiar el reality (Factual).</v>
          </cell>
          <cell r="D3611">
            <v>2000</v>
          </cell>
          <cell r="E3611">
            <v>2132</v>
          </cell>
          <cell r="F3611" t="str">
            <v>successful</v>
          </cell>
          <cell r="G3611" t="str">
            <v>ES</v>
          </cell>
          <cell r="H3611" t="str">
            <v>EUR</v>
          </cell>
          <cell r="I3611">
            <v>1443384840</v>
          </cell>
          <cell r="J3611">
            <v>1441790658</v>
          </cell>
          <cell r="K3611" t="b">
            <v>0</v>
          </cell>
          <cell r="L3611">
            <v>98</v>
          </cell>
          <cell r="M3611" t="b">
            <v>1</v>
          </cell>
          <cell r="N3611" t="str">
            <v>film &amp; video/television</v>
          </cell>
          <cell r="O3611">
            <v>107</v>
          </cell>
          <cell r="P3611">
            <v>21.76</v>
          </cell>
        </row>
        <row r="3612">
          <cell r="B3612" t="str">
            <v>ArtMoose TV Series</v>
          </cell>
          <cell r="C3612" t="str">
            <v>We want to create a Sizzle Reel to pitch a Reality TV Series to TV Executive starring artists Art Moose will use new artists each week.</v>
          </cell>
          <cell r="D3612">
            <v>12000</v>
          </cell>
          <cell r="E3612">
            <v>12029</v>
          </cell>
          <cell r="F3612" t="str">
            <v>successful</v>
          </cell>
          <cell r="G3612" t="str">
            <v>US</v>
          </cell>
          <cell r="H3612" t="str">
            <v>USD</v>
          </cell>
          <cell r="I3612">
            <v>1402896600</v>
          </cell>
          <cell r="J3612">
            <v>1398971211</v>
          </cell>
          <cell r="K3612" t="b">
            <v>0</v>
          </cell>
          <cell r="L3612">
            <v>70</v>
          </cell>
          <cell r="M3612" t="b">
            <v>1</v>
          </cell>
          <cell r="N3612" t="str">
            <v>film &amp; video/television</v>
          </cell>
          <cell r="O3612">
            <v>100</v>
          </cell>
          <cell r="P3612">
            <v>171.84</v>
          </cell>
        </row>
        <row r="3613">
          <cell r="B3613" t="str">
            <v>Humble Pie</v>
          </cell>
          <cell r="C3613" t="str">
            <v>Uplifting English sitcom, a love letter to youthful exuberance that proves once and for all that none of us are ready for real life.</v>
          </cell>
          <cell r="D3613">
            <v>1500</v>
          </cell>
          <cell r="E3613">
            <v>1510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1415126022</v>
          </cell>
          <cell r="J3613">
            <v>1412530422</v>
          </cell>
          <cell r="K3613" t="b">
            <v>0</v>
          </cell>
          <cell r="L3613">
            <v>36</v>
          </cell>
          <cell r="M3613" t="b">
            <v>1</v>
          </cell>
          <cell r="N3613" t="str">
            <v>film &amp; video/television</v>
          </cell>
          <cell r="O3613">
            <v>101</v>
          </cell>
          <cell r="P3613">
            <v>41.94</v>
          </cell>
        </row>
        <row r="3614">
          <cell r="B3614" t="str">
            <v>Indian As Apple Pie TV</v>
          </cell>
          <cell r="C3614" t="str">
            <v>The Indian cooking show you crave: complete with cooking, travel to India, and loads of spicy inspiration with Anupy.</v>
          </cell>
          <cell r="D3614">
            <v>30000</v>
          </cell>
          <cell r="E3614">
            <v>31896.33</v>
          </cell>
          <cell r="F3614" t="str">
            <v>successful</v>
          </cell>
          <cell r="G3614" t="str">
            <v>US</v>
          </cell>
          <cell r="H3614" t="str">
            <v>USD</v>
          </cell>
          <cell r="I3614">
            <v>1410958856</v>
          </cell>
          <cell r="J3614">
            <v>1408366856</v>
          </cell>
          <cell r="K3614" t="b">
            <v>0</v>
          </cell>
          <cell r="L3614">
            <v>342</v>
          </cell>
          <cell r="M3614" t="b">
            <v>1</v>
          </cell>
          <cell r="N3614" t="str">
            <v>film &amp; video/television</v>
          </cell>
          <cell r="O3614">
            <v>106</v>
          </cell>
          <cell r="P3614">
            <v>93.26</v>
          </cell>
        </row>
        <row r="3615">
          <cell r="B3615" t="str">
            <v>Brouhaha (an Original Sitcom)</v>
          </cell>
          <cell r="C3615" t="str">
            <v>Brouhaha chronicles the adventures of aspiring comedian and prolific hedonist Jenny Carmichael as she works at a clickbait website.</v>
          </cell>
          <cell r="D3615">
            <v>850</v>
          </cell>
          <cell r="E3615">
            <v>1235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1437420934</v>
          </cell>
          <cell r="J3615">
            <v>1434828934</v>
          </cell>
          <cell r="K3615" t="b">
            <v>0</v>
          </cell>
          <cell r="L3615">
            <v>22</v>
          </cell>
          <cell r="M3615" t="b">
            <v>1</v>
          </cell>
          <cell r="N3615" t="str">
            <v>film &amp; video/television</v>
          </cell>
          <cell r="O3615">
            <v>145</v>
          </cell>
          <cell r="P3615">
            <v>56.14</v>
          </cell>
        </row>
        <row r="3616">
          <cell r="B3616" t="str">
            <v>Finding Kylie Hard Read Fund</v>
          </cell>
          <cell r="C3616" t="str">
            <v>Help us reach our goal &amp; pay the drama dept that is performing the hard read, which is set for October 2015.</v>
          </cell>
          <cell r="D3616">
            <v>2000</v>
          </cell>
          <cell r="E3616">
            <v>2004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1442167912</v>
          </cell>
          <cell r="J3616">
            <v>1436983912</v>
          </cell>
          <cell r="K3616" t="b">
            <v>0</v>
          </cell>
          <cell r="L3616">
            <v>25</v>
          </cell>
          <cell r="M3616" t="b">
            <v>1</v>
          </cell>
          <cell r="N3616" t="str">
            <v>film &amp; video/television</v>
          </cell>
          <cell r="O3616">
            <v>100</v>
          </cell>
          <cell r="P3616">
            <v>80.16</v>
          </cell>
        </row>
        <row r="3617">
          <cell r="B3617" t="str">
            <v>Life of an Ingredient: The Pilot Episode</v>
          </cell>
          <cell r="C3617" t="str">
            <v>â€œLIFE of an INGREDIENT," a series that tells the story of the greatest chef &amp; farm collaborators in todayâ€™s marketplace.</v>
          </cell>
          <cell r="D3617">
            <v>18500</v>
          </cell>
          <cell r="E3617">
            <v>20190</v>
          </cell>
          <cell r="F3617" t="str">
            <v>successful</v>
          </cell>
          <cell r="G3617" t="str">
            <v>US</v>
          </cell>
          <cell r="H3617" t="str">
            <v>USD</v>
          </cell>
          <cell r="I3617">
            <v>1411743789</v>
          </cell>
          <cell r="J3617">
            <v>1409151789</v>
          </cell>
          <cell r="K3617" t="b">
            <v>0</v>
          </cell>
          <cell r="L3617">
            <v>101</v>
          </cell>
          <cell r="M3617" t="b">
            <v>1</v>
          </cell>
          <cell r="N3617" t="str">
            <v>film &amp; video/television</v>
          </cell>
          <cell r="O3617">
            <v>109</v>
          </cell>
          <cell r="P3617">
            <v>199.9</v>
          </cell>
        </row>
        <row r="3618">
          <cell r="B3618" t="str">
            <v>CREATURES OF HABIT!</v>
          </cell>
          <cell r="C3618" t="str">
            <v>Meet Gary, and Troy: Two unlikely friends that investigate "strange phenomenon".</v>
          </cell>
          <cell r="D3618">
            <v>350</v>
          </cell>
          <cell r="E3618">
            <v>410</v>
          </cell>
          <cell r="F3618" t="str">
            <v>successful</v>
          </cell>
          <cell r="G3618" t="str">
            <v>US</v>
          </cell>
          <cell r="H3618" t="str">
            <v>USD</v>
          </cell>
          <cell r="I3618">
            <v>1420099140</v>
          </cell>
          <cell r="J3618">
            <v>1418766740</v>
          </cell>
          <cell r="K3618" t="b">
            <v>0</v>
          </cell>
          <cell r="L3618">
            <v>8</v>
          </cell>
          <cell r="M3618" t="b">
            <v>1</v>
          </cell>
          <cell r="N3618" t="str">
            <v>film &amp; video/television</v>
          </cell>
          <cell r="O3618">
            <v>117</v>
          </cell>
          <cell r="P3618">
            <v>51.25</v>
          </cell>
        </row>
        <row r="3619">
          <cell r="B3619" t="str">
            <v>Bad Boy of Beauty and Bride Crashers!</v>
          </cell>
          <cell r="C3619" t="str">
            <v>Lois and Berlin are the Lucy and Ricky of reality. You will go on  journey to reinvent beauty from the inside out. Be the star !</v>
          </cell>
          <cell r="D3619">
            <v>2000</v>
          </cell>
          <cell r="E3619">
            <v>2370</v>
          </cell>
          <cell r="F3619" t="str">
            <v>successful</v>
          </cell>
          <cell r="G3619" t="str">
            <v>US</v>
          </cell>
          <cell r="H3619" t="str">
            <v>USD</v>
          </cell>
          <cell r="I3619">
            <v>1430407200</v>
          </cell>
          <cell r="J3619">
            <v>1428086501</v>
          </cell>
          <cell r="K3619" t="b">
            <v>0</v>
          </cell>
          <cell r="L3619">
            <v>23</v>
          </cell>
          <cell r="M3619" t="b">
            <v>1</v>
          </cell>
          <cell r="N3619" t="str">
            <v>film &amp; video/television</v>
          </cell>
          <cell r="O3619">
            <v>119</v>
          </cell>
          <cell r="P3619">
            <v>103.04</v>
          </cell>
        </row>
        <row r="3620">
          <cell r="B3620" t="str">
            <v>Bring STL Up Late to TV</v>
          </cell>
          <cell r="C3620" t="str">
            <v>STL Up Late is a weekly late night comedy talk show for St. Louis television.</v>
          </cell>
          <cell r="D3620">
            <v>35000</v>
          </cell>
          <cell r="E3620">
            <v>38082.69</v>
          </cell>
          <cell r="F3620" t="str">
            <v>successful</v>
          </cell>
          <cell r="G3620" t="str">
            <v>US</v>
          </cell>
          <cell r="H3620" t="str">
            <v>USD</v>
          </cell>
          <cell r="I3620">
            <v>1442345940</v>
          </cell>
          <cell r="J3620">
            <v>1439494863</v>
          </cell>
          <cell r="K3620" t="b">
            <v>0</v>
          </cell>
          <cell r="L3620">
            <v>574</v>
          </cell>
          <cell r="M3620" t="b">
            <v>1</v>
          </cell>
          <cell r="N3620" t="str">
            <v>film &amp; video/television</v>
          </cell>
          <cell r="O3620">
            <v>109</v>
          </cell>
          <cell r="P3620">
            <v>66.349999999999994</v>
          </cell>
        </row>
        <row r="3621">
          <cell r="B3621" t="str">
            <v>RAM- An independent writer's breakthrough tv production</v>
          </cell>
          <cell r="C3621" t="str">
            <v>A dram-com television series revolved around memory and the hardships and revelations that come with its early turning point.</v>
          </cell>
          <cell r="D3621">
            <v>600</v>
          </cell>
          <cell r="E3621">
            <v>800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1452299761</v>
          </cell>
          <cell r="J3621">
            <v>1447115761</v>
          </cell>
          <cell r="K3621" t="b">
            <v>0</v>
          </cell>
          <cell r="L3621">
            <v>14</v>
          </cell>
          <cell r="M3621" t="b">
            <v>1</v>
          </cell>
          <cell r="N3621" t="str">
            <v>film &amp; video/television</v>
          </cell>
          <cell r="O3621">
            <v>133</v>
          </cell>
          <cell r="P3621">
            <v>57.14</v>
          </cell>
        </row>
        <row r="3622">
          <cell r="B3622" t="str">
            <v>You, Me &amp; Sicily:  Part I Editing</v>
          </cell>
          <cell r="C3622" t="str">
            <v>Highlighting Sicily's points of light: its extraordinary people. Editing phase is now underway!!!</v>
          </cell>
          <cell r="D3622">
            <v>1250</v>
          </cell>
          <cell r="E3622">
            <v>1940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1408278144</v>
          </cell>
          <cell r="J3622">
            <v>1404822144</v>
          </cell>
          <cell r="K3622" t="b">
            <v>0</v>
          </cell>
          <cell r="L3622">
            <v>19</v>
          </cell>
          <cell r="M3622" t="b">
            <v>1</v>
          </cell>
          <cell r="N3622" t="str">
            <v>film &amp; video/television</v>
          </cell>
          <cell r="O3622">
            <v>155</v>
          </cell>
          <cell r="P3622">
            <v>102.11</v>
          </cell>
        </row>
        <row r="3623">
          <cell r="B3623" t="str">
            <v>B-Rabbit TV Comedy Pilot</v>
          </cell>
          <cell r="C3623" t="str">
            <v>B-Rabbit is a hilarious depiction of immigrating to New Zealand and the life you desperately tried to leave behind.</v>
          </cell>
          <cell r="D3623">
            <v>20000</v>
          </cell>
          <cell r="E3623">
            <v>22345</v>
          </cell>
          <cell r="F3623" t="str">
            <v>successful</v>
          </cell>
          <cell r="G3623" t="str">
            <v>NZ</v>
          </cell>
          <cell r="H3623" t="str">
            <v>NZD</v>
          </cell>
          <cell r="I3623">
            <v>1416113833</v>
          </cell>
          <cell r="J3623">
            <v>1413518233</v>
          </cell>
          <cell r="K3623" t="b">
            <v>0</v>
          </cell>
          <cell r="L3623">
            <v>150</v>
          </cell>
          <cell r="M3623" t="b">
            <v>1</v>
          </cell>
          <cell r="N3623" t="str">
            <v>film &amp; video/television</v>
          </cell>
          <cell r="O3623">
            <v>112</v>
          </cell>
          <cell r="P3623">
            <v>148.97</v>
          </cell>
        </row>
        <row r="3624">
          <cell r="B3624" t="str">
            <v>John Earle Dog Training Concept Development Reel</v>
          </cell>
          <cell r="C3624" t="str">
            <v>John and Brian are on a quest to change people's lives and rehabilitate dogs.</v>
          </cell>
          <cell r="D3624">
            <v>12000</v>
          </cell>
          <cell r="E3624">
            <v>12042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1450307284</v>
          </cell>
          <cell r="J3624">
            <v>1447715284</v>
          </cell>
          <cell r="K3624" t="b">
            <v>0</v>
          </cell>
          <cell r="L3624">
            <v>71</v>
          </cell>
          <cell r="M3624" t="b">
            <v>1</v>
          </cell>
          <cell r="N3624" t="str">
            <v>film &amp; video/television</v>
          </cell>
          <cell r="O3624">
            <v>100</v>
          </cell>
          <cell r="P3624">
            <v>169.61</v>
          </cell>
        </row>
        <row r="3625">
          <cell r="B3625" t="str">
            <v>The JOB Prelude.</v>
          </cell>
          <cell r="C3625" t="str">
            <v>Genuine, no cliche Cop dramedy. Stories based on Adam's time as a Constable. What really goes on? Think you know the Police? Find out.</v>
          </cell>
          <cell r="D3625">
            <v>3000</v>
          </cell>
          <cell r="E3625">
            <v>3700</v>
          </cell>
          <cell r="F3625" t="str">
            <v>successful</v>
          </cell>
          <cell r="G3625" t="str">
            <v>GB</v>
          </cell>
          <cell r="H3625" t="str">
            <v>GBP</v>
          </cell>
          <cell r="I3625">
            <v>1406045368</v>
          </cell>
          <cell r="J3625">
            <v>1403453368</v>
          </cell>
          <cell r="K3625" t="b">
            <v>0</v>
          </cell>
          <cell r="L3625">
            <v>117</v>
          </cell>
          <cell r="M3625" t="b">
            <v>1</v>
          </cell>
          <cell r="N3625" t="str">
            <v>film &amp; video/television</v>
          </cell>
          <cell r="O3625">
            <v>123</v>
          </cell>
          <cell r="P3625">
            <v>31.62</v>
          </cell>
        </row>
        <row r="3626">
          <cell r="B3626" t="str">
            <v>Introverts Web Series</v>
          </cell>
          <cell r="C3626" t="str">
            <v>Comedy series about three introverted roommates coping with single life, secret resentments, and loudmouthed extroverts.</v>
          </cell>
          <cell r="D3626">
            <v>4000</v>
          </cell>
          <cell r="E3626">
            <v>4051.99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1408604515</v>
          </cell>
          <cell r="J3626">
            <v>1406012515</v>
          </cell>
          <cell r="K3626" t="b">
            <v>0</v>
          </cell>
          <cell r="L3626">
            <v>53</v>
          </cell>
          <cell r="M3626" t="b">
            <v>1</v>
          </cell>
          <cell r="N3626" t="str">
            <v>film &amp; video/television</v>
          </cell>
          <cell r="O3626">
            <v>101</v>
          </cell>
          <cell r="P3626">
            <v>76.45</v>
          </cell>
        </row>
        <row r="3627">
          <cell r="B3627" t="str">
            <v>The Alan Katz Show</v>
          </cell>
          <cell r="C3627" t="str">
            <v>After a two-year hiatus, The Alan Katz Show is coming back! But it can't unless we can get a 16gb flash drive valued at $12.71!</v>
          </cell>
          <cell r="D3627">
            <v>13</v>
          </cell>
          <cell r="E3627">
            <v>13</v>
          </cell>
          <cell r="F3627" t="str">
            <v>successful</v>
          </cell>
          <cell r="G3627" t="str">
            <v>US</v>
          </cell>
          <cell r="H3627" t="str">
            <v>USD</v>
          </cell>
          <cell r="I3627">
            <v>1453748434</v>
          </cell>
          <cell r="J3627">
            <v>1452193234</v>
          </cell>
          <cell r="K3627" t="b">
            <v>0</v>
          </cell>
          <cell r="L3627">
            <v>1</v>
          </cell>
          <cell r="M3627" t="b">
            <v>1</v>
          </cell>
          <cell r="N3627" t="str">
            <v>film &amp; video/television</v>
          </cell>
          <cell r="O3627">
            <v>100</v>
          </cell>
          <cell r="P3627">
            <v>13</v>
          </cell>
        </row>
        <row r="3628">
          <cell r="B3628" t="str">
            <v>Over &amp; Out</v>
          </cell>
          <cell r="C3628" t="str">
            <v>Approaching a milestone birthday, Gail abandons her group of yuppie stay-at-home mom friends for the vibrant and rowdy gay community.</v>
          </cell>
          <cell r="D3628">
            <v>28450</v>
          </cell>
          <cell r="E3628">
            <v>28520</v>
          </cell>
          <cell r="F3628" t="str">
            <v>successful</v>
          </cell>
          <cell r="G3628" t="str">
            <v>US</v>
          </cell>
          <cell r="H3628" t="str">
            <v>USD</v>
          </cell>
          <cell r="I3628">
            <v>1463111940</v>
          </cell>
          <cell r="J3628">
            <v>1459523017</v>
          </cell>
          <cell r="K3628" t="b">
            <v>0</v>
          </cell>
          <cell r="L3628">
            <v>89</v>
          </cell>
          <cell r="M3628" t="b">
            <v>1</v>
          </cell>
          <cell r="N3628" t="str">
            <v>film &amp; video/television</v>
          </cell>
          <cell r="O3628">
            <v>100</v>
          </cell>
          <cell r="P3628">
            <v>320.45</v>
          </cell>
        </row>
        <row r="3629">
          <cell r="B3629" t="str">
            <v>Imaginary Problems</v>
          </cell>
          <cell r="C3629" t="str">
            <v>3 best friends balance their work, personal and private lives while finding time for their imaginary friends (who are 3 puppets).</v>
          </cell>
          <cell r="D3629">
            <v>5250</v>
          </cell>
          <cell r="E3629">
            <v>5360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1447001501</v>
          </cell>
          <cell r="J3629">
            <v>1444405901</v>
          </cell>
          <cell r="K3629" t="b">
            <v>0</v>
          </cell>
          <cell r="L3629">
            <v>64</v>
          </cell>
          <cell r="M3629" t="b">
            <v>1</v>
          </cell>
          <cell r="N3629" t="str">
            <v>film &amp; video/television</v>
          </cell>
          <cell r="O3629">
            <v>102</v>
          </cell>
          <cell r="P3629">
            <v>83.75</v>
          </cell>
        </row>
        <row r="3630">
          <cell r="B3630" t="str">
            <v>#Josh: T.V. Show Sizzle Reel</v>
          </cell>
          <cell r="C3630" t="str">
            <v>A digitally dependent Josh, is forced to coexist with his promiscuous problematic cousin Wes, and face his fears of a human connection</v>
          </cell>
          <cell r="D3630">
            <v>2600</v>
          </cell>
          <cell r="E3630">
            <v>3392</v>
          </cell>
          <cell r="F3630" t="str">
            <v>successful</v>
          </cell>
          <cell r="G3630" t="str">
            <v>US</v>
          </cell>
          <cell r="H3630" t="str">
            <v>USD</v>
          </cell>
          <cell r="I3630">
            <v>1407224601</v>
          </cell>
          <cell r="J3630">
            <v>1405928601</v>
          </cell>
          <cell r="K3630" t="b">
            <v>0</v>
          </cell>
          <cell r="L3630">
            <v>68</v>
          </cell>
          <cell r="M3630" t="b">
            <v>1</v>
          </cell>
          <cell r="N3630" t="str">
            <v>film &amp; video/television</v>
          </cell>
          <cell r="O3630">
            <v>130</v>
          </cell>
          <cell r="P3630">
            <v>49.88</v>
          </cell>
        </row>
        <row r="3631">
          <cell r="B3631" t="str">
            <v>Why Adam? A TV show about the science behind everyday life!</v>
          </cell>
          <cell r="C3631" t="str">
            <v>Why Adam? is an independent TV show that explores concepts of basic science in everyday life.</v>
          </cell>
          <cell r="D3631">
            <v>1000</v>
          </cell>
          <cell r="E3631">
            <v>1665</v>
          </cell>
          <cell r="F3631" t="str">
            <v>successful</v>
          </cell>
          <cell r="G3631" t="str">
            <v>US</v>
          </cell>
          <cell r="H3631" t="str">
            <v>USD</v>
          </cell>
          <cell r="I3631">
            <v>1430179200</v>
          </cell>
          <cell r="J3631">
            <v>1428130814</v>
          </cell>
          <cell r="K3631" t="b">
            <v>0</v>
          </cell>
          <cell r="L3631">
            <v>28</v>
          </cell>
          <cell r="M3631" t="b">
            <v>1</v>
          </cell>
          <cell r="N3631" t="str">
            <v>film &amp; video/television</v>
          </cell>
          <cell r="O3631">
            <v>167</v>
          </cell>
          <cell r="P3631">
            <v>59.46</v>
          </cell>
        </row>
        <row r="3632">
          <cell r="B3632" t="str">
            <v>THE LISTENING BOX</v>
          </cell>
          <cell r="C3632" t="str">
            <v>A modern day priest makes an unusual discovery, setting off a chain of events.</v>
          </cell>
          <cell r="D3632">
            <v>6000</v>
          </cell>
          <cell r="E3632">
            <v>8529</v>
          </cell>
          <cell r="F3632" t="str">
            <v>successful</v>
          </cell>
          <cell r="G3632" t="str">
            <v>US</v>
          </cell>
          <cell r="H3632" t="str">
            <v>USD</v>
          </cell>
          <cell r="I3632">
            <v>1428128525</v>
          </cell>
          <cell r="J3632">
            <v>1425540125</v>
          </cell>
          <cell r="K3632" t="b">
            <v>0</v>
          </cell>
          <cell r="L3632">
            <v>44</v>
          </cell>
          <cell r="M3632" t="b">
            <v>1</v>
          </cell>
          <cell r="N3632" t="str">
            <v>film &amp; video/television</v>
          </cell>
          <cell r="O3632">
            <v>142</v>
          </cell>
          <cell r="P3632">
            <v>193.84</v>
          </cell>
        </row>
        <row r="3633">
          <cell r="B3633" t="str">
            <v>The Journey</v>
          </cell>
          <cell r="C3633" t="str">
            <v>Take an unscripted, real-time journey with Greg Aiello to the planet's wildest and most iconic places on this adventure travel TV show.</v>
          </cell>
          <cell r="D3633">
            <v>22000</v>
          </cell>
          <cell r="E3633">
            <v>40357</v>
          </cell>
          <cell r="F3633" t="str">
            <v>successful</v>
          </cell>
          <cell r="G3633" t="str">
            <v>US</v>
          </cell>
          <cell r="H3633" t="str">
            <v>USD</v>
          </cell>
          <cell r="I3633">
            <v>1425055079</v>
          </cell>
          <cell r="J3633">
            <v>1422463079</v>
          </cell>
          <cell r="K3633" t="b">
            <v>0</v>
          </cell>
          <cell r="L3633">
            <v>253</v>
          </cell>
          <cell r="M3633" t="b">
            <v>1</v>
          </cell>
          <cell r="N3633" t="str">
            <v>film &amp; video/television</v>
          </cell>
          <cell r="O3633">
            <v>183</v>
          </cell>
          <cell r="P3633">
            <v>159.51</v>
          </cell>
        </row>
        <row r="3634">
          <cell r="B3634" t="str">
            <v>Brewz Brothers TV</v>
          </cell>
          <cell r="C3634" t="str">
            <v>A television show about three brothers from Chicago on a mission to discover and highlight the best breweries in America.</v>
          </cell>
          <cell r="D3634">
            <v>2500</v>
          </cell>
          <cell r="E3634">
            <v>2751</v>
          </cell>
          <cell r="F3634" t="str">
            <v>successful</v>
          </cell>
          <cell r="G3634" t="str">
            <v>US</v>
          </cell>
          <cell r="H3634" t="str">
            <v>USD</v>
          </cell>
          <cell r="I3634">
            <v>1368235344</v>
          </cell>
          <cell r="J3634">
            <v>1365643344</v>
          </cell>
          <cell r="K3634" t="b">
            <v>0</v>
          </cell>
          <cell r="L3634">
            <v>66</v>
          </cell>
          <cell r="M3634" t="b">
            <v>1</v>
          </cell>
          <cell r="N3634" t="str">
            <v>film &amp; video/television</v>
          </cell>
          <cell r="O3634">
            <v>110</v>
          </cell>
          <cell r="P3634">
            <v>41.68</v>
          </cell>
        </row>
        <row r="3635">
          <cell r="B3635" t="str">
            <v>Deep Cuts - Series</v>
          </cell>
          <cell r="C3635" t="str">
            <v>Mystery-Drama Series. Following a shocking event, residents of a remote woodland community learn that some wounds never heal...</v>
          </cell>
          <cell r="D3635">
            <v>25000</v>
          </cell>
          <cell r="E3635">
            <v>32745</v>
          </cell>
          <cell r="F3635" t="str">
            <v>successful</v>
          </cell>
          <cell r="G3635" t="str">
            <v>GB</v>
          </cell>
          <cell r="H3635" t="str">
            <v>GBP</v>
          </cell>
          <cell r="I3635">
            <v>1401058740</v>
          </cell>
          <cell r="J3635">
            <v>1398388068</v>
          </cell>
          <cell r="K3635" t="b">
            <v>0</v>
          </cell>
          <cell r="L3635">
            <v>217</v>
          </cell>
          <cell r="M3635" t="b">
            <v>1</v>
          </cell>
          <cell r="N3635" t="str">
            <v>film &amp; video/television</v>
          </cell>
          <cell r="O3635">
            <v>131</v>
          </cell>
          <cell r="P3635">
            <v>150.9</v>
          </cell>
        </row>
        <row r="3636">
          <cell r="B3636" t="str">
            <v>Regal Fare Season One</v>
          </cell>
          <cell r="C3636" t="str">
            <v>There is a cooking show in production that needs your help, a show about using local ingredients to create simple and elegant meals.</v>
          </cell>
          <cell r="D3636">
            <v>2000</v>
          </cell>
          <cell r="E3636">
            <v>2027</v>
          </cell>
          <cell r="F3636" t="str">
            <v>successful</v>
          </cell>
          <cell r="G3636" t="str">
            <v>US</v>
          </cell>
          <cell r="H3636" t="str">
            <v>USD</v>
          </cell>
          <cell r="I3636">
            <v>1403150400</v>
          </cell>
          <cell r="J3636">
            <v>1401426488</v>
          </cell>
          <cell r="K3636" t="b">
            <v>0</v>
          </cell>
          <cell r="L3636">
            <v>16</v>
          </cell>
          <cell r="M3636" t="b">
            <v>1</v>
          </cell>
          <cell r="N3636" t="str">
            <v>film &amp; video/television</v>
          </cell>
          <cell r="O3636">
            <v>101</v>
          </cell>
          <cell r="P3636">
            <v>126.69</v>
          </cell>
        </row>
        <row r="3637">
          <cell r="B3637" t="str">
            <v>Up on High Ground TV series</v>
          </cell>
          <cell r="C3637" t="str">
            <v>A TV series that takes place in a high school setting with religions,morals,&amp; ethics as a guiding message for students &amp; their families</v>
          </cell>
          <cell r="D3637">
            <v>2000</v>
          </cell>
          <cell r="E3637">
            <v>2000</v>
          </cell>
          <cell r="F3637" t="str">
            <v>successful</v>
          </cell>
          <cell r="G3637" t="str">
            <v>US</v>
          </cell>
          <cell r="H3637" t="str">
            <v>USD</v>
          </cell>
          <cell r="I3637">
            <v>1412516354</v>
          </cell>
          <cell r="J3637">
            <v>1409924354</v>
          </cell>
          <cell r="K3637" t="b">
            <v>0</v>
          </cell>
          <cell r="L3637">
            <v>19</v>
          </cell>
          <cell r="M3637" t="b">
            <v>1</v>
          </cell>
          <cell r="N3637" t="str">
            <v>film &amp; video/television</v>
          </cell>
          <cell r="O3637">
            <v>100</v>
          </cell>
          <cell r="P3637">
            <v>105.26</v>
          </cell>
        </row>
        <row r="3638">
          <cell r="B3638" t="str">
            <v>BROS TV Pilot (Iraq)</v>
          </cell>
          <cell r="C3638" t="str">
            <v>A show that explores the universal hospitality and shenanigans of BRO cultures in the most forbidden and unfamiliar places on earth!</v>
          </cell>
          <cell r="D3638">
            <v>14000</v>
          </cell>
          <cell r="E3638">
            <v>19860</v>
          </cell>
          <cell r="F3638" t="str">
            <v>successful</v>
          </cell>
          <cell r="G3638" t="str">
            <v>US</v>
          </cell>
          <cell r="H3638" t="str">
            <v>USD</v>
          </cell>
          <cell r="I3638">
            <v>1419780026</v>
          </cell>
          <cell r="J3638">
            <v>1417188026</v>
          </cell>
          <cell r="K3638" t="b">
            <v>0</v>
          </cell>
          <cell r="L3638">
            <v>169</v>
          </cell>
          <cell r="M3638" t="b">
            <v>1</v>
          </cell>
          <cell r="N3638" t="str">
            <v>film &amp; video/television</v>
          </cell>
          <cell r="O3638">
            <v>142</v>
          </cell>
          <cell r="P3638">
            <v>117.51</v>
          </cell>
        </row>
        <row r="3639">
          <cell r="B3639" t="str">
            <v>Anglicon 2015: A Doctor Who &amp; British media fan convention</v>
          </cell>
          <cell r="C3639" t="str">
            <v>Anglicon is a fan-run British media convention with a focus on Doctor Who, returning to the Seattle area bigger and better than ever!</v>
          </cell>
          <cell r="D3639">
            <v>10000</v>
          </cell>
          <cell r="E3639">
            <v>30866</v>
          </cell>
          <cell r="F3639" t="str">
            <v>successful</v>
          </cell>
          <cell r="G3639" t="str">
            <v>US</v>
          </cell>
          <cell r="H3639" t="str">
            <v>USD</v>
          </cell>
          <cell r="I3639">
            <v>1405209600</v>
          </cell>
          <cell r="J3639">
            <v>1402599486</v>
          </cell>
          <cell r="K3639" t="b">
            <v>0</v>
          </cell>
          <cell r="L3639">
            <v>263</v>
          </cell>
          <cell r="M3639" t="b">
            <v>1</v>
          </cell>
          <cell r="N3639" t="str">
            <v>film &amp; video/television</v>
          </cell>
          <cell r="O3639">
            <v>309</v>
          </cell>
          <cell r="P3639">
            <v>117.36</v>
          </cell>
        </row>
        <row r="3640">
          <cell r="B3640" t="str">
            <v>BIG WHISKEY TV Show</v>
          </cell>
          <cell r="C3640" t="str">
            <v>The Creator of the hit FOX show THE BOURBON LOUNGE brings you BIG WHISKEY. A new travel show exploring whiskey like you've never seen.</v>
          </cell>
          <cell r="D3640">
            <v>2000</v>
          </cell>
          <cell r="E3640">
            <v>2000</v>
          </cell>
          <cell r="F3640" t="str">
            <v>successful</v>
          </cell>
          <cell r="G3640" t="str">
            <v>US</v>
          </cell>
          <cell r="H3640" t="str">
            <v>USD</v>
          </cell>
          <cell r="I3640">
            <v>1412648537</v>
          </cell>
          <cell r="J3640">
            <v>1408760537</v>
          </cell>
          <cell r="K3640" t="b">
            <v>0</v>
          </cell>
          <cell r="L3640">
            <v>15</v>
          </cell>
          <cell r="M3640" t="b">
            <v>1</v>
          </cell>
          <cell r="N3640" t="str">
            <v>film &amp; video/television</v>
          </cell>
          <cell r="O3640">
            <v>100</v>
          </cell>
          <cell r="P3640">
            <v>133.33000000000001</v>
          </cell>
        </row>
        <row r="3641">
          <cell r="B3641" t="str">
            <v>The Art of the Lift</v>
          </cell>
          <cell r="C3641" t="str">
            <v>The Art of the Lift is a crime drama that follows an expert crew of pick-pockets and their attempt at breaking in a new recruit.</v>
          </cell>
          <cell r="D3641">
            <v>5000</v>
          </cell>
          <cell r="E3641">
            <v>6000</v>
          </cell>
          <cell r="F3641" t="str">
            <v>successful</v>
          </cell>
          <cell r="G3641" t="str">
            <v>US</v>
          </cell>
          <cell r="H3641" t="str">
            <v>USD</v>
          </cell>
          <cell r="I3641">
            <v>1461769107</v>
          </cell>
          <cell r="J3641">
            <v>1459177107</v>
          </cell>
          <cell r="K3641" t="b">
            <v>0</v>
          </cell>
          <cell r="L3641">
            <v>61</v>
          </cell>
          <cell r="M3641" t="b">
            <v>1</v>
          </cell>
          <cell r="N3641" t="str">
            <v>film &amp; video/television</v>
          </cell>
          <cell r="O3641">
            <v>120</v>
          </cell>
          <cell r="P3641">
            <v>98.36</v>
          </cell>
        </row>
        <row r="3642">
          <cell r="B3642" t="str">
            <v>New equipment for Joy's World!</v>
          </cell>
          <cell r="C3642" t="str">
            <v>The legendary community TV programme Joy's World is in dire need of new equipment! We are hoping you can help.</v>
          </cell>
          <cell r="D3642">
            <v>8400</v>
          </cell>
          <cell r="E3642">
            <v>8750</v>
          </cell>
          <cell r="F3642" t="str">
            <v>successful</v>
          </cell>
          <cell r="G3642" t="str">
            <v>AU</v>
          </cell>
          <cell r="H3642" t="str">
            <v>AUD</v>
          </cell>
          <cell r="I3642">
            <v>1450220974</v>
          </cell>
          <cell r="J3642">
            <v>1447628974</v>
          </cell>
          <cell r="K3642" t="b">
            <v>0</v>
          </cell>
          <cell r="L3642">
            <v>45</v>
          </cell>
          <cell r="M3642" t="b">
            <v>1</v>
          </cell>
          <cell r="N3642" t="str">
            <v>film &amp; video/television</v>
          </cell>
          <cell r="O3642">
            <v>104</v>
          </cell>
          <cell r="P3642">
            <v>194.44</v>
          </cell>
        </row>
        <row r="3643">
          <cell r="B3643" t="str">
            <v>Jane Don't Date - TV pilot (sitcom)</v>
          </cell>
          <cell r="C3643" t="str">
            <v>Cursed with attracting odd men, an independent woman takes on the Chicago dating scene again with the help of her offbeat friends.</v>
          </cell>
          <cell r="D3643">
            <v>5000</v>
          </cell>
          <cell r="E3643">
            <v>5380.55</v>
          </cell>
          <cell r="F3643" t="str">
            <v>successful</v>
          </cell>
          <cell r="G3643" t="str">
            <v>US</v>
          </cell>
          <cell r="H3643" t="str">
            <v>USD</v>
          </cell>
          <cell r="I3643">
            <v>1419021607</v>
          </cell>
          <cell r="J3643">
            <v>1413834007</v>
          </cell>
          <cell r="K3643" t="b">
            <v>0</v>
          </cell>
          <cell r="L3643">
            <v>70</v>
          </cell>
          <cell r="M3643" t="b">
            <v>1</v>
          </cell>
          <cell r="N3643" t="str">
            <v>film &amp; video/television</v>
          </cell>
          <cell r="O3643">
            <v>108</v>
          </cell>
          <cell r="P3643">
            <v>76.87</v>
          </cell>
        </row>
        <row r="3644">
          <cell r="B3644" t="str">
            <v>'Noir' A New Independant Tech-Noir TV Pilot</v>
          </cell>
          <cell r="C3644" t="str">
            <v>With future neo-London as a backdrop to this new independent TV pilot, we investigate the bad and the corrupt that rule London.</v>
          </cell>
          <cell r="D3644">
            <v>2000</v>
          </cell>
          <cell r="E3644">
            <v>2159</v>
          </cell>
          <cell r="F3644" t="str">
            <v>successful</v>
          </cell>
          <cell r="G3644" t="str">
            <v>GB</v>
          </cell>
          <cell r="H3644" t="str">
            <v>GBP</v>
          </cell>
          <cell r="I3644">
            <v>1425211200</v>
          </cell>
          <cell r="J3644">
            <v>1422534260</v>
          </cell>
          <cell r="K3644" t="b">
            <v>0</v>
          </cell>
          <cell r="L3644">
            <v>38</v>
          </cell>
          <cell r="M3644" t="b">
            <v>1</v>
          </cell>
          <cell r="N3644" t="str">
            <v>film &amp; video/television</v>
          </cell>
          <cell r="O3644">
            <v>108</v>
          </cell>
          <cell r="P3644">
            <v>56.82</v>
          </cell>
        </row>
        <row r="3645">
          <cell r="B3645" t="str">
            <v>Driving Jersey - Season Five</v>
          </cell>
          <cell r="C3645" t="str">
            <v>Driving Jersey is real people telling real stories.</v>
          </cell>
          <cell r="D3645">
            <v>12000</v>
          </cell>
          <cell r="E3645">
            <v>12000</v>
          </cell>
          <cell r="F3645" t="str">
            <v>successful</v>
          </cell>
          <cell r="G3645" t="str">
            <v>US</v>
          </cell>
          <cell r="H3645" t="str">
            <v>USD</v>
          </cell>
          <cell r="I3645">
            <v>1445660045</v>
          </cell>
          <cell r="J3645">
            <v>1443068045</v>
          </cell>
          <cell r="K3645" t="b">
            <v>0</v>
          </cell>
          <cell r="L3645">
            <v>87</v>
          </cell>
          <cell r="M3645" t="b">
            <v>1</v>
          </cell>
          <cell r="N3645" t="str">
            <v>film &amp; video/television</v>
          </cell>
          <cell r="O3645">
            <v>100</v>
          </cell>
          <cell r="P3645">
            <v>137.93</v>
          </cell>
        </row>
        <row r="3646">
          <cell r="B3646" t="str">
            <v>The Love Lounge</v>
          </cell>
          <cell r="C3646" t="str">
            <v>A brand new dating show which helps one lucky lady find her Mr Right with difficult decisions to make along the way.</v>
          </cell>
          <cell r="D3646">
            <v>600</v>
          </cell>
          <cell r="E3646">
            <v>600</v>
          </cell>
          <cell r="F3646" t="str">
            <v>successful</v>
          </cell>
          <cell r="G3646" t="str">
            <v>GB</v>
          </cell>
          <cell r="H3646" t="str">
            <v>GBP</v>
          </cell>
          <cell r="I3646">
            <v>1422637200</v>
          </cell>
          <cell r="J3646">
            <v>1419271458</v>
          </cell>
          <cell r="K3646" t="b">
            <v>0</v>
          </cell>
          <cell r="L3646">
            <v>22</v>
          </cell>
          <cell r="M3646" t="b">
            <v>1</v>
          </cell>
          <cell r="N3646" t="str">
            <v>film &amp; video/television</v>
          </cell>
          <cell r="O3646">
            <v>100</v>
          </cell>
          <cell r="P3646">
            <v>27.27</v>
          </cell>
        </row>
        <row r="3647">
          <cell r="B3647" t="str">
            <v>SKY CITY HAYA</v>
          </cell>
          <cell r="C3647" t="str">
            <v>Please help us reach stretch goals of 16k, 26k, 41k for the soundtrack, extended scenes &amp; story development for our sci-fi TV series!</v>
          </cell>
          <cell r="D3647">
            <v>11000</v>
          </cell>
          <cell r="E3647">
            <v>14082</v>
          </cell>
          <cell r="F3647" t="str">
            <v>successful</v>
          </cell>
          <cell r="G3647" t="str">
            <v>US</v>
          </cell>
          <cell r="H3647" t="str">
            <v>USD</v>
          </cell>
          <cell r="I3647">
            <v>1439245037</v>
          </cell>
          <cell r="J3647">
            <v>1436653037</v>
          </cell>
          <cell r="K3647" t="b">
            <v>0</v>
          </cell>
          <cell r="L3647">
            <v>119</v>
          </cell>
          <cell r="M3647" t="b">
            <v>1</v>
          </cell>
          <cell r="N3647" t="str">
            <v>film &amp; video/television</v>
          </cell>
          <cell r="O3647">
            <v>128</v>
          </cell>
          <cell r="P3647">
            <v>118.34</v>
          </cell>
        </row>
        <row r="3648">
          <cell r="B3648" t="str">
            <v>Kode Orange - New TV Series</v>
          </cell>
          <cell r="C3648" t="str">
            <v>Kode Orange is an original television series that follows the lives of two police officers who join a special unit in high-crime LA</v>
          </cell>
          <cell r="D3648">
            <v>10000</v>
          </cell>
          <cell r="E3648">
            <v>11621</v>
          </cell>
          <cell r="F3648" t="str">
            <v>successful</v>
          </cell>
          <cell r="G3648" t="str">
            <v>US</v>
          </cell>
          <cell r="H3648" t="str">
            <v>USD</v>
          </cell>
          <cell r="I3648">
            <v>1405615846</v>
          </cell>
          <cell r="J3648">
            <v>1403023846</v>
          </cell>
          <cell r="K3648" t="b">
            <v>0</v>
          </cell>
          <cell r="L3648">
            <v>52</v>
          </cell>
          <cell r="M3648" t="b">
            <v>1</v>
          </cell>
          <cell r="N3648" t="str">
            <v>film &amp; video/television</v>
          </cell>
          <cell r="O3648">
            <v>116</v>
          </cell>
          <cell r="P3648">
            <v>223.48</v>
          </cell>
        </row>
        <row r="3649">
          <cell r="B3649" t="str">
            <v>Rolling out Vegan Mashup's Season 2</v>
          </cell>
          <cell r="C3649" t="str">
            <v>Delicious TV's Vegan Mashup launching season two on public television</v>
          </cell>
          <cell r="D3649">
            <v>3000</v>
          </cell>
          <cell r="E3649">
            <v>3289</v>
          </cell>
          <cell r="F3649" t="str">
            <v>successful</v>
          </cell>
          <cell r="G3649" t="str">
            <v>US</v>
          </cell>
          <cell r="H3649" t="str">
            <v>USD</v>
          </cell>
          <cell r="I3649">
            <v>1396648800</v>
          </cell>
          <cell r="J3649">
            <v>1395407445</v>
          </cell>
          <cell r="K3649" t="b">
            <v>0</v>
          </cell>
          <cell r="L3649">
            <v>117</v>
          </cell>
          <cell r="M3649" t="b">
            <v>1</v>
          </cell>
          <cell r="N3649" t="str">
            <v>film &amp; video/television</v>
          </cell>
          <cell r="O3649">
            <v>110</v>
          </cell>
          <cell r="P3649">
            <v>28.11</v>
          </cell>
        </row>
        <row r="3650">
          <cell r="B3650" t="str">
            <v>"Stand-In" Television Pilot</v>
          </cell>
          <cell r="C3650" t="str">
            <v>TV stand-in Elizabeth was diagnosed BRCA+ as her mother was succumbing to cancer. This pilot navigates evolving modern female identity.</v>
          </cell>
          <cell r="D3650">
            <v>10000</v>
          </cell>
          <cell r="E3650">
            <v>10100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1451063221</v>
          </cell>
          <cell r="J3650">
            <v>1448471221</v>
          </cell>
          <cell r="K3650" t="b">
            <v>0</v>
          </cell>
          <cell r="L3650">
            <v>52</v>
          </cell>
          <cell r="M3650" t="b">
            <v>1</v>
          </cell>
          <cell r="N3650" t="str">
            <v>film &amp; video/television</v>
          </cell>
          <cell r="O3650">
            <v>101</v>
          </cell>
          <cell r="P3650">
            <v>194.23</v>
          </cell>
        </row>
        <row r="3651">
          <cell r="B3651" t="str">
            <v>Di FAMILY</v>
          </cell>
          <cell r="C3651" t="str">
            <v>A story of an Italian family who tried it the right way but realized things work better if they do it "their" way. Weekly Series PILOT</v>
          </cell>
          <cell r="D3651">
            <v>8600</v>
          </cell>
          <cell r="E3651">
            <v>11090</v>
          </cell>
          <cell r="F3651" t="str">
            <v>successful</v>
          </cell>
          <cell r="G3651" t="str">
            <v>US</v>
          </cell>
          <cell r="H3651" t="str">
            <v>USD</v>
          </cell>
          <cell r="I3651">
            <v>1464390916</v>
          </cell>
          <cell r="J3651">
            <v>1462576516</v>
          </cell>
          <cell r="K3651" t="b">
            <v>0</v>
          </cell>
          <cell r="L3651">
            <v>86</v>
          </cell>
          <cell r="M3651" t="b">
            <v>1</v>
          </cell>
          <cell r="N3651" t="str">
            <v>film &amp; video/television</v>
          </cell>
          <cell r="O3651">
            <v>129</v>
          </cell>
          <cell r="P3651">
            <v>128.94999999999999</v>
          </cell>
        </row>
        <row r="3652">
          <cell r="B3652" t="str">
            <v>Voxwomen Cycling Show</v>
          </cell>
          <cell r="C3652" t="str">
            <v>We want to see more women's cycling on TV - and we need your help to make it happen!</v>
          </cell>
          <cell r="D3652">
            <v>8000</v>
          </cell>
          <cell r="E3652">
            <v>8581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1433779200</v>
          </cell>
          <cell r="J3652">
            <v>1432559424</v>
          </cell>
          <cell r="K3652" t="b">
            <v>0</v>
          </cell>
          <cell r="L3652">
            <v>174</v>
          </cell>
          <cell r="M3652" t="b">
            <v>1</v>
          </cell>
          <cell r="N3652" t="str">
            <v>film &amp; video/television</v>
          </cell>
          <cell r="O3652">
            <v>107</v>
          </cell>
          <cell r="P3652">
            <v>49.32</v>
          </cell>
        </row>
        <row r="3653">
          <cell r="B3653" t="str">
            <v>Our Gay Group - Quality Online Programming For the Gay Man</v>
          </cell>
          <cell r="C3653" t="str">
            <v>An entertainment network built with a focus of uniting our community with quality, relevant live and scripted entertainment.</v>
          </cell>
          <cell r="D3653">
            <v>15000</v>
          </cell>
          <cell r="E3653">
            <v>15285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1429991962</v>
          </cell>
          <cell r="J3653">
            <v>1427399962</v>
          </cell>
          <cell r="K3653" t="b">
            <v>0</v>
          </cell>
          <cell r="L3653">
            <v>69</v>
          </cell>
          <cell r="M3653" t="b">
            <v>1</v>
          </cell>
          <cell r="N3653" t="str">
            <v>film &amp; video/television</v>
          </cell>
          <cell r="O3653">
            <v>102</v>
          </cell>
          <cell r="P3653">
            <v>221.52</v>
          </cell>
        </row>
        <row r="3654">
          <cell r="B3654" t="str">
            <v>Gloaming</v>
          </cell>
          <cell r="C3654" t="str">
            <v>Alex thought he knew how the world worked. You live, you die and it's over. He was very, very wrong.</v>
          </cell>
          <cell r="D3654">
            <v>10000</v>
          </cell>
          <cell r="E3654">
            <v>10291</v>
          </cell>
          <cell r="F3654" t="str">
            <v>successful</v>
          </cell>
          <cell r="G3654" t="str">
            <v>US</v>
          </cell>
          <cell r="H3654" t="str">
            <v>USD</v>
          </cell>
          <cell r="I3654">
            <v>1416423172</v>
          </cell>
          <cell r="J3654">
            <v>1413827572</v>
          </cell>
          <cell r="K3654" t="b">
            <v>0</v>
          </cell>
          <cell r="L3654">
            <v>75</v>
          </cell>
          <cell r="M3654" t="b">
            <v>1</v>
          </cell>
          <cell r="N3654" t="str">
            <v>film &amp; video/television</v>
          </cell>
          <cell r="O3654">
            <v>103</v>
          </cell>
          <cell r="P3654">
            <v>137.21</v>
          </cell>
        </row>
        <row r="3655">
          <cell r="B3655" t="str">
            <v>"Momentum" - The Series</v>
          </cell>
          <cell r="C3655" t="str">
            <v>An electronic music producer stuck in his blue collar life has overnight success thrown at him when his music leaks on the internet.</v>
          </cell>
          <cell r="D3655">
            <v>20000</v>
          </cell>
          <cell r="E3655">
            <v>20025.14</v>
          </cell>
          <cell r="F3655" t="str">
            <v>successful</v>
          </cell>
          <cell r="G3655" t="str">
            <v>US</v>
          </cell>
          <cell r="H3655" t="str">
            <v>USD</v>
          </cell>
          <cell r="I3655">
            <v>1442264400</v>
          </cell>
          <cell r="J3655">
            <v>1439530776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film &amp; video/television</v>
          </cell>
          <cell r="O3655">
            <v>100</v>
          </cell>
          <cell r="P3655">
            <v>606.82000000000005</v>
          </cell>
        </row>
        <row r="3656">
          <cell r="B3656" t="str">
            <v>Ever Since - Short Film</v>
          </cell>
          <cell r="C3656" t="str">
            <v>Set in a beautiful but desolate world, we see how loneliness can lead to friendship in unconventional ways.</v>
          </cell>
          <cell r="D3656">
            <v>4500</v>
          </cell>
          <cell r="E3656">
            <v>4648.33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1395532800</v>
          </cell>
          <cell r="J3656">
            <v>1393882717</v>
          </cell>
          <cell r="K3656" t="b">
            <v>0</v>
          </cell>
          <cell r="L3656">
            <v>108</v>
          </cell>
          <cell r="M3656" t="b">
            <v>1</v>
          </cell>
          <cell r="N3656" t="str">
            <v>film &amp; video/shorts</v>
          </cell>
          <cell r="O3656">
            <v>103</v>
          </cell>
          <cell r="P3656">
            <v>43.04</v>
          </cell>
        </row>
        <row r="3657">
          <cell r="B3657" t="str">
            <v>SPLITTING THE SYNAPSE</v>
          </cell>
          <cell r="C3657" t="str">
            <v>An exploration of the shadows that follow us from our past, the darkness that lives inside us and the ability to find our own freedom</v>
          </cell>
          <cell r="D3657">
            <v>5000</v>
          </cell>
          <cell r="E3657">
            <v>7415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1370547157</v>
          </cell>
          <cell r="J3657">
            <v>1368646357</v>
          </cell>
          <cell r="K3657" t="b">
            <v>0</v>
          </cell>
          <cell r="L3657">
            <v>23</v>
          </cell>
          <cell r="M3657" t="b">
            <v>1</v>
          </cell>
          <cell r="N3657" t="str">
            <v>film &amp; video/shorts</v>
          </cell>
          <cell r="O3657">
            <v>148</v>
          </cell>
          <cell r="P3657">
            <v>322.39</v>
          </cell>
        </row>
        <row r="3658">
          <cell r="B3658" t="str">
            <v>SPECIMEN 0625c - Sci-Fi Thriller</v>
          </cell>
          <cell r="C3658" t="str">
            <v>A man is forced to repeatedly crawl through a mysterious maze not knowing who captured him or why, but he is determined to find out.</v>
          </cell>
          <cell r="D3658">
            <v>3000</v>
          </cell>
          <cell r="E3658">
            <v>4642</v>
          </cell>
          <cell r="F3658" t="str">
            <v>successful</v>
          </cell>
          <cell r="G3658" t="str">
            <v>US</v>
          </cell>
          <cell r="H3658" t="str">
            <v>USD</v>
          </cell>
          <cell r="I3658">
            <v>1362337878</v>
          </cell>
          <cell r="J3658">
            <v>1360177878</v>
          </cell>
          <cell r="K3658" t="b">
            <v>0</v>
          </cell>
          <cell r="L3658">
            <v>48</v>
          </cell>
          <cell r="M3658" t="b">
            <v>1</v>
          </cell>
          <cell r="N3658" t="str">
            <v>film &amp; video/shorts</v>
          </cell>
          <cell r="O3658">
            <v>155</v>
          </cell>
          <cell r="P3658">
            <v>96.71</v>
          </cell>
        </row>
        <row r="3659">
          <cell r="B3659" t="str">
            <v>The Attic</v>
          </cell>
          <cell r="C3659" t="str">
            <v>The Attic is my first short film.  Please help me with post production and distribution so that I can let it out into the world</v>
          </cell>
          <cell r="D3659">
            <v>2000</v>
          </cell>
          <cell r="E3659">
            <v>2270.37</v>
          </cell>
          <cell r="F3659" t="str">
            <v>successful</v>
          </cell>
          <cell r="G3659" t="str">
            <v>US</v>
          </cell>
          <cell r="H3659" t="str">
            <v>USD</v>
          </cell>
          <cell r="I3659">
            <v>1388206740</v>
          </cell>
          <cell r="J3659">
            <v>1386194013</v>
          </cell>
          <cell r="K3659" t="b">
            <v>0</v>
          </cell>
          <cell r="L3659">
            <v>64</v>
          </cell>
          <cell r="M3659" t="b">
            <v>1</v>
          </cell>
          <cell r="N3659" t="str">
            <v>film &amp; video/shorts</v>
          </cell>
          <cell r="O3659">
            <v>114</v>
          </cell>
          <cell r="P3659">
            <v>35.47</v>
          </cell>
        </row>
        <row r="3660">
          <cell r="B3660" t="str">
            <v>Millennial, The Movie</v>
          </cell>
          <cell r="C3660" t="str">
            <v>At the dawn of the New Millennium, a group of teenagers battle the Y2K bug to save humanity from boredom. The 2nd film by and/or.</v>
          </cell>
          <cell r="D3660">
            <v>1200</v>
          </cell>
          <cell r="E3660">
            <v>2080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1373243181</v>
          </cell>
          <cell r="J3660">
            <v>1370651181</v>
          </cell>
          <cell r="K3660" t="b">
            <v>0</v>
          </cell>
          <cell r="L3660">
            <v>24</v>
          </cell>
          <cell r="M3660" t="b">
            <v>1</v>
          </cell>
          <cell r="N3660" t="str">
            <v>film &amp; video/shorts</v>
          </cell>
          <cell r="O3660">
            <v>173</v>
          </cell>
          <cell r="P3660">
            <v>86.67</v>
          </cell>
        </row>
        <row r="3661">
          <cell r="B3661" t="str">
            <v>Hello World - Post Production Funds</v>
          </cell>
          <cell r="C3661" t="str">
            <v>Help finish the short film Hello World. The story of an android in the broken home of a father &amp; son.</v>
          </cell>
          <cell r="D3661">
            <v>7000</v>
          </cell>
          <cell r="E3661">
            <v>7527</v>
          </cell>
          <cell r="F3661" t="str">
            <v>successful</v>
          </cell>
          <cell r="G3661" t="str">
            <v>CA</v>
          </cell>
          <cell r="H3661" t="str">
            <v>CAD</v>
          </cell>
          <cell r="I3661">
            <v>1407736740</v>
          </cell>
          <cell r="J3661">
            <v>1405453354</v>
          </cell>
          <cell r="K3661" t="b">
            <v>0</v>
          </cell>
          <cell r="L3661">
            <v>57</v>
          </cell>
          <cell r="M3661" t="b">
            <v>1</v>
          </cell>
          <cell r="N3661" t="str">
            <v>film &amp; video/shorts</v>
          </cell>
          <cell r="O3661">
            <v>108</v>
          </cell>
          <cell r="P3661">
            <v>132.05000000000001</v>
          </cell>
        </row>
        <row r="3662">
          <cell r="B3662" t="str">
            <v>A Stagnant Fever: Short Film</v>
          </cell>
          <cell r="C3662" t="str">
            <v>A dark comedy set in the '60s about clinical depression and one night stands.</v>
          </cell>
          <cell r="D3662">
            <v>2000</v>
          </cell>
          <cell r="E3662">
            <v>2372</v>
          </cell>
          <cell r="F3662" t="str">
            <v>successful</v>
          </cell>
          <cell r="G3662" t="str">
            <v>US</v>
          </cell>
          <cell r="H3662" t="str">
            <v>USD</v>
          </cell>
          <cell r="I3662">
            <v>1468873420</v>
          </cell>
          <cell r="J3662">
            <v>1466281420</v>
          </cell>
          <cell r="K3662" t="b">
            <v>0</v>
          </cell>
          <cell r="L3662">
            <v>26</v>
          </cell>
          <cell r="M3662" t="b">
            <v>1</v>
          </cell>
          <cell r="N3662" t="str">
            <v>film &amp; video/shorts</v>
          </cell>
          <cell r="O3662">
            <v>119</v>
          </cell>
          <cell r="P3662">
            <v>91.23</v>
          </cell>
        </row>
        <row r="3663">
          <cell r="B3663" t="str">
            <v>You are a Priest Forever</v>
          </cell>
          <cell r="C3663" t="str">
            <v>The Ordination Mass of five Dominicans friars to the priesthood at the historic Saint Dominicâ€™s Church in Washington DC.</v>
          </cell>
          <cell r="D3663">
            <v>2000</v>
          </cell>
          <cell r="E3663">
            <v>2325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1342360804</v>
          </cell>
          <cell r="J3663">
            <v>1339768804</v>
          </cell>
          <cell r="K3663" t="b">
            <v>0</v>
          </cell>
          <cell r="L3663">
            <v>20</v>
          </cell>
          <cell r="M3663" t="b">
            <v>1</v>
          </cell>
          <cell r="N3663" t="str">
            <v>film &amp; video/shorts</v>
          </cell>
          <cell r="O3663">
            <v>116</v>
          </cell>
          <cell r="P3663">
            <v>116.25</v>
          </cell>
        </row>
        <row r="3664">
          <cell r="B3664" t="str">
            <v>King Eider: Short Film</v>
          </cell>
          <cell r="C3664" t="str">
            <v>Black Comedy by final year students at Leeds University. 
'Bird watching, tea, seaside and murder. Just your average British holiday.'</v>
          </cell>
          <cell r="D3664">
            <v>600</v>
          </cell>
          <cell r="E3664">
            <v>763</v>
          </cell>
          <cell r="F3664" t="str">
            <v>successful</v>
          </cell>
          <cell r="G3664" t="str">
            <v>GB</v>
          </cell>
          <cell r="H3664" t="str">
            <v>GBP</v>
          </cell>
          <cell r="I3664">
            <v>1393162791</v>
          </cell>
          <cell r="J3664">
            <v>1390570791</v>
          </cell>
          <cell r="K3664" t="b">
            <v>0</v>
          </cell>
          <cell r="L3664">
            <v>36</v>
          </cell>
          <cell r="M3664" t="b">
            <v>1</v>
          </cell>
          <cell r="N3664" t="str">
            <v>film &amp; video/shorts</v>
          </cell>
          <cell r="O3664">
            <v>127</v>
          </cell>
          <cell r="P3664">
            <v>21.19</v>
          </cell>
        </row>
        <row r="3665">
          <cell r="B3665" t="str">
            <v>More Than A Drive</v>
          </cell>
          <cell r="C3665" t="str">
            <v>A breakthrough cinematic experience about more than just the carsâ€¦the people, lifestyle, enthusiasm, party, and the Leavenworth Drive.</v>
          </cell>
          <cell r="D3665">
            <v>10000</v>
          </cell>
          <cell r="E3665">
            <v>11094.23</v>
          </cell>
          <cell r="F3665" t="str">
            <v>successful</v>
          </cell>
          <cell r="G3665" t="str">
            <v>US</v>
          </cell>
          <cell r="H3665" t="str">
            <v>USD</v>
          </cell>
          <cell r="I3665">
            <v>1317538740</v>
          </cell>
          <cell r="J3665">
            <v>1314765025</v>
          </cell>
          <cell r="K3665" t="b">
            <v>0</v>
          </cell>
          <cell r="L3665">
            <v>178</v>
          </cell>
          <cell r="M3665" t="b">
            <v>1</v>
          </cell>
          <cell r="N3665" t="str">
            <v>film &amp; video/shorts</v>
          </cell>
          <cell r="O3665">
            <v>111</v>
          </cell>
          <cell r="P3665">
            <v>62.33</v>
          </cell>
        </row>
        <row r="3666">
          <cell r="B3666" t="str">
            <v>Scraps</v>
          </cell>
          <cell r="C3666" t="str">
            <v>Maggie barely survives a deranged baptism by her mother only to be born again to a string of foster parents. Things can always be worse</v>
          </cell>
          <cell r="D3666">
            <v>500</v>
          </cell>
          <cell r="E3666">
            <v>636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1315171845</v>
          </cell>
          <cell r="J3666">
            <v>1309987845</v>
          </cell>
          <cell r="K3666" t="b">
            <v>0</v>
          </cell>
          <cell r="L3666">
            <v>17</v>
          </cell>
          <cell r="M3666" t="b">
            <v>1</v>
          </cell>
          <cell r="N3666" t="str">
            <v>film &amp; video/shorts</v>
          </cell>
          <cell r="O3666">
            <v>127</v>
          </cell>
          <cell r="P3666">
            <v>37.409999999999997</v>
          </cell>
        </row>
        <row r="3667">
          <cell r="B3667" t="str">
            <v>Diggin Deep to help find "A Man, Buried"</v>
          </cell>
          <cell r="C3667" t="str">
            <v>A comedic tale about the duality of man set in a trailer park needs your help with sound design and getting it into film festivals</v>
          </cell>
          <cell r="D3667">
            <v>1800</v>
          </cell>
          <cell r="E3667">
            <v>2231</v>
          </cell>
          <cell r="F3667" t="str">
            <v>successful</v>
          </cell>
          <cell r="G3667" t="str">
            <v>US</v>
          </cell>
          <cell r="H3667" t="str">
            <v>USD</v>
          </cell>
          <cell r="I3667">
            <v>1338186657</v>
          </cell>
          <cell r="J3667">
            <v>1333002657</v>
          </cell>
          <cell r="K3667" t="b">
            <v>0</v>
          </cell>
          <cell r="L3667">
            <v>32</v>
          </cell>
          <cell r="M3667" t="b">
            <v>1</v>
          </cell>
          <cell r="N3667" t="str">
            <v>film &amp; video/shorts</v>
          </cell>
          <cell r="O3667">
            <v>124</v>
          </cell>
          <cell r="P3667">
            <v>69.72</v>
          </cell>
        </row>
        <row r="3668">
          <cell r="B3668" t="str">
            <v>Trickle</v>
          </cell>
          <cell r="C3668" t="str">
            <v>A young man forced to live back home after an automobile accident leaves him to rediscover what it means to be a part of his family.</v>
          </cell>
          <cell r="D3668">
            <v>2200</v>
          </cell>
          <cell r="E3668">
            <v>2385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1352937600</v>
          </cell>
          <cell r="J3668">
            <v>1351210481</v>
          </cell>
          <cell r="K3668" t="b">
            <v>0</v>
          </cell>
          <cell r="L3668">
            <v>41</v>
          </cell>
          <cell r="M3668" t="b">
            <v>1</v>
          </cell>
          <cell r="N3668" t="str">
            <v>film &amp; video/shorts</v>
          </cell>
          <cell r="O3668">
            <v>108</v>
          </cell>
          <cell r="P3668">
            <v>58.17</v>
          </cell>
        </row>
        <row r="3669">
          <cell r="B3669" t="str">
            <v>Project Z-6463 - a 3D short movie by Chris Eller</v>
          </cell>
          <cell r="C3669" t="str">
            <v>A scientist on the brink of a discovery that will revolutionize society sees her work destroyed in an experiment gone horribly wrong.</v>
          </cell>
          <cell r="D3669">
            <v>900</v>
          </cell>
          <cell r="E3669">
            <v>900</v>
          </cell>
          <cell r="F3669" t="str">
            <v>successful</v>
          </cell>
          <cell r="G3669" t="str">
            <v>US</v>
          </cell>
          <cell r="H3669" t="str">
            <v>USD</v>
          </cell>
          <cell r="I3669">
            <v>1304395140</v>
          </cell>
          <cell r="J3669">
            <v>1297620584</v>
          </cell>
          <cell r="K3669" t="b">
            <v>0</v>
          </cell>
          <cell r="L3669">
            <v>18</v>
          </cell>
          <cell r="M3669" t="b">
            <v>1</v>
          </cell>
          <cell r="N3669" t="str">
            <v>film &amp; video/shorts</v>
          </cell>
          <cell r="O3669">
            <v>100</v>
          </cell>
          <cell r="P3669">
            <v>50</v>
          </cell>
        </row>
        <row r="3670">
          <cell r="B3670" t="str">
            <v>L'oiseau la nuit - Court-mÃ©trage</v>
          </cell>
          <cell r="C3670" t="str">
            <v>La nuit est devenue le lieu de la terreur. Alors qu'un couvre-feu est imposÃ©, une petite fille est enlevÃ©e par un rapace nocturne.</v>
          </cell>
          <cell r="D3670">
            <v>500</v>
          </cell>
          <cell r="E3670">
            <v>564.66</v>
          </cell>
          <cell r="F3670" t="str">
            <v>successful</v>
          </cell>
          <cell r="G3670" t="str">
            <v>FR</v>
          </cell>
          <cell r="H3670" t="str">
            <v>EUR</v>
          </cell>
          <cell r="I3670">
            <v>1453376495</v>
          </cell>
          <cell r="J3670">
            <v>1450784495</v>
          </cell>
          <cell r="K3670" t="b">
            <v>0</v>
          </cell>
          <cell r="L3670">
            <v>29</v>
          </cell>
          <cell r="M3670" t="b">
            <v>1</v>
          </cell>
          <cell r="N3670" t="str">
            <v>film &amp; video/shorts</v>
          </cell>
          <cell r="O3670">
            <v>113</v>
          </cell>
          <cell r="P3670">
            <v>19.47</v>
          </cell>
        </row>
        <row r="3671">
          <cell r="B3671" t="str">
            <v>"DAD" - A USC Short Film</v>
          </cell>
          <cell r="C3671" t="str">
            <v>A teenager named Charlie discovers something new about himself while coping with the loss of his father.</v>
          </cell>
          <cell r="D3671">
            <v>3500</v>
          </cell>
          <cell r="E3671">
            <v>4040</v>
          </cell>
          <cell r="F3671" t="str">
            <v>successful</v>
          </cell>
          <cell r="G3671" t="str">
            <v>US</v>
          </cell>
          <cell r="H3671" t="str">
            <v>USD</v>
          </cell>
          <cell r="I3671">
            <v>1366693272</v>
          </cell>
          <cell r="J3671">
            <v>1364101272</v>
          </cell>
          <cell r="K3671" t="b">
            <v>0</v>
          </cell>
          <cell r="L3671">
            <v>47</v>
          </cell>
          <cell r="M3671" t="b">
            <v>1</v>
          </cell>
          <cell r="N3671" t="str">
            <v>film &amp; video/shorts</v>
          </cell>
          <cell r="O3671">
            <v>115</v>
          </cell>
          <cell r="P3671">
            <v>85.96</v>
          </cell>
        </row>
        <row r="3672">
          <cell r="B3672" t="str">
            <v>Star Wars: Insidious</v>
          </cell>
          <cell r="C3672" t="str">
            <v>Karn A'Mor has awoken bloodied on a distant battlefield with no memory of his past! JOIN THE RESISTANCE and find out more...</v>
          </cell>
          <cell r="D3672">
            <v>300</v>
          </cell>
          <cell r="E3672">
            <v>460</v>
          </cell>
          <cell r="F3672" t="str">
            <v>successful</v>
          </cell>
          <cell r="G3672" t="str">
            <v>US</v>
          </cell>
          <cell r="H3672" t="str">
            <v>USD</v>
          </cell>
          <cell r="I3672">
            <v>1325007358</v>
          </cell>
          <cell r="J3672">
            <v>1319819758</v>
          </cell>
          <cell r="K3672" t="b">
            <v>0</v>
          </cell>
          <cell r="L3672">
            <v>15</v>
          </cell>
          <cell r="M3672" t="b">
            <v>1</v>
          </cell>
          <cell r="N3672" t="str">
            <v>film &amp; video/shorts</v>
          </cell>
          <cell r="O3672">
            <v>153</v>
          </cell>
          <cell r="P3672">
            <v>30.67</v>
          </cell>
        </row>
        <row r="3673">
          <cell r="B3673" t="str">
            <v>Jonah and the Crab</v>
          </cell>
          <cell r="C3673" t="str">
            <v>A short film about a boy searching for companionship in a hermit crab he finds on the beach.</v>
          </cell>
          <cell r="D3673">
            <v>400</v>
          </cell>
          <cell r="E3673">
            <v>1570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1337569140</v>
          </cell>
          <cell r="J3673">
            <v>1332991717</v>
          </cell>
          <cell r="K3673" t="b">
            <v>0</v>
          </cell>
          <cell r="L3673">
            <v>26</v>
          </cell>
          <cell r="M3673" t="b">
            <v>1</v>
          </cell>
          <cell r="N3673" t="str">
            <v>film &amp; video/shorts</v>
          </cell>
          <cell r="O3673">
            <v>393</v>
          </cell>
          <cell r="P3673">
            <v>60.38</v>
          </cell>
        </row>
        <row r="3674">
          <cell r="B3674" t="str">
            <v>Daemon's scale up - Brieuc Le Meur _ Berlin</v>
          </cell>
          <cell r="C3674" t="str">
            <v>We reached our limits. Next steps are : 3 more shooting days + postproduction + cut + sound.
We want to go to Cannes !
With you !</v>
          </cell>
          <cell r="D3674">
            <v>50</v>
          </cell>
          <cell r="E3674">
            <v>1351</v>
          </cell>
          <cell r="F3674" t="str">
            <v>successful</v>
          </cell>
          <cell r="G3674" t="str">
            <v>FR</v>
          </cell>
          <cell r="H3674" t="str">
            <v>EUR</v>
          </cell>
          <cell r="I3674">
            <v>1472751121</v>
          </cell>
          <cell r="J3674">
            <v>1471887121</v>
          </cell>
          <cell r="K3674" t="b">
            <v>0</v>
          </cell>
          <cell r="L3674">
            <v>35</v>
          </cell>
          <cell r="M3674" t="b">
            <v>1</v>
          </cell>
          <cell r="N3674" t="str">
            <v>film &amp; video/shorts</v>
          </cell>
          <cell r="O3674">
            <v>2702</v>
          </cell>
          <cell r="P3674">
            <v>38.6</v>
          </cell>
        </row>
        <row r="3675">
          <cell r="B3675" t="str">
            <v>Japanese/International Short Film "Mtn."</v>
          </cell>
          <cell r="C3675" t="str">
            <v>A short film about life, achieving your dreams, and overcoming hardship. We all have our mountain to climb.</v>
          </cell>
          <cell r="D3675">
            <v>1300</v>
          </cell>
          <cell r="E3675">
            <v>1651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1398451093</v>
          </cell>
          <cell r="J3675">
            <v>1395859093</v>
          </cell>
          <cell r="K3675" t="b">
            <v>0</v>
          </cell>
          <cell r="L3675">
            <v>41</v>
          </cell>
          <cell r="M3675" t="b">
            <v>1</v>
          </cell>
          <cell r="N3675" t="str">
            <v>film &amp; video/shorts</v>
          </cell>
          <cell r="O3675">
            <v>127</v>
          </cell>
          <cell r="P3675">
            <v>40.270000000000003</v>
          </cell>
        </row>
        <row r="3676">
          <cell r="B3676" t="str">
            <v>Swingers Anonymous</v>
          </cell>
          <cell r="C3676" t="str">
            <v>What would you do if you ended up at a swingers party with two dead bodies and $20,000 in drug money?</v>
          </cell>
          <cell r="D3676">
            <v>12000</v>
          </cell>
          <cell r="E3676">
            <v>12870</v>
          </cell>
          <cell r="F3676" t="str">
            <v>successful</v>
          </cell>
          <cell r="G3676" t="str">
            <v>US</v>
          </cell>
          <cell r="H3676" t="str">
            <v>USD</v>
          </cell>
          <cell r="I3676">
            <v>1386640856</v>
          </cell>
          <cell r="J3676">
            <v>1383616856</v>
          </cell>
          <cell r="K3676" t="b">
            <v>0</v>
          </cell>
          <cell r="L3676">
            <v>47</v>
          </cell>
          <cell r="M3676" t="b">
            <v>1</v>
          </cell>
          <cell r="N3676" t="str">
            <v>film &amp; video/shorts</v>
          </cell>
          <cell r="O3676">
            <v>107</v>
          </cell>
          <cell r="P3676">
            <v>273.83</v>
          </cell>
        </row>
        <row r="3677">
          <cell r="B3677" t="str">
            <v>Carrying Place: A film of Maine hauntings</v>
          </cell>
          <cell r="C3677" t="str">
            <v>An elderly woman in rural Maine is haunted by figures seeking a sacrifice, but there are more forces at work than mere ghosts.</v>
          </cell>
          <cell r="D3677">
            <v>750</v>
          </cell>
          <cell r="E3677">
            <v>1485</v>
          </cell>
          <cell r="F3677" t="str">
            <v>successful</v>
          </cell>
          <cell r="G3677" t="str">
            <v>US</v>
          </cell>
          <cell r="H3677" t="str">
            <v>USD</v>
          </cell>
          <cell r="I3677">
            <v>1342234920</v>
          </cell>
          <cell r="J3677">
            <v>1341892127</v>
          </cell>
          <cell r="K3677" t="b">
            <v>0</v>
          </cell>
          <cell r="L3677">
            <v>28</v>
          </cell>
          <cell r="M3677" t="b">
            <v>1</v>
          </cell>
          <cell r="N3677" t="str">
            <v>film &amp; video/shorts</v>
          </cell>
          <cell r="O3677">
            <v>198</v>
          </cell>
          <cell r="P3677">
            <v>53.04</v>
          </cell>
        </row>
        <row r="3678">
          <cell r="B3678" t="str">
            <v>"T IS FOR TANTRUM" - HORROR/COMEDY</v>
          </cell>
          <cell r="C3678" t="str">
            <v>A short film about the tragically hilarious events that occur when a fearful and panicky 6-year old boy loses his first baby tooth.</v>
          </cell>
          <cell r="D3678">
            <v>4000</v>
          </cell>
          <cell r="E3678">
            <v>4000.5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1318189261</v>
          </cell>
          <cell r="J3678">
            <v>1315597261</v>
          </cell>
          <cell r="K3678" t="b">
            <v>0</v>
          </cell>
          <cell r="L3678">
            <v>100</v>
          </cell>
          <cell r="M3678" t="b">
            <v>1</v>
          </cell>
          <cell r="N3678" t="str">
            <v>film &amp; video/shorts</v>
          </cell>
          <cell r="O3678">
            <v>100</v>
          </cell>
          <cell r="P3678">
            <v>40.01</v>
          </cell>
        </row>
        <row r="3679">
          <cell r="B3679" t="str">
            <v>Sleep Lovers - By Daniel Modeste</v>
          </cell>
          <cell r="C3679" t="str">
            <v>Isaac, creator of the DreamMaker3000, finds love in his dreams with Mei his boss's wife who lives on the other side of the planet.</v>
          </cell>
          <cell r="D3679">
            <v>200</v>
          </cell>
          <cell r="E3679">
            <v>205</v>
          </cell>
          <cell r="F3679" t="str">
            <v>successful</v>
          </cell>
          <cell r="G3679" t="str">
            <v>GB</v>
          </cell>
          <cell r="H3679" t="str">
            <v>GBP</v>
          </cell>
          <cell r="I3679">
            <v>1424604600</v>
          </cell>
          <cell r="J3679">
            <v>1423320389</v>
          </cell>
          <cell r="K3679" t="b">
            <v>0</v>
          </cell>
          <cell r="L3679">
            <v>13</v>
          </cell>
          <cell r="M3679" t="b">
            <v>1</v>
          </cell>
          <cell r="N3679" t="str">
            <v>film &amp; video/shorts</v>
          </cell>
          <cell r="O3679">
            <v>103</v>
          </cell>
          <cell r="P3679">
            <v>15.77</v>
          </cell>
        </row>
        <row r="3680">
          <cell r="B3680" t="str">
            <v>Redemption - Short Film</v>
          </cell>
          <cell r="C3680" t="str">
            <v>"A sociopath crosses paths with the person he must confront about his wife's murder, it might be himself"</v>
          </cell>
          <cell r="D3680">
            <v>500</v>
          </cell>
          <cell r="E3680">
            <v>500</v>
          </cell>
          <cell r="F3680" t="str">
            <v>successful</v>
          </cell>
          <cell r="G3680" t="str">
            <v>US</v>
          </cell>
          <cell r="H3680" t="str">
            <v>USD</v>
          </cell>
          <cell r="I3680">
            <v>1305483086</v>
          </cell>
          <cell r="J3680">
            <v>1302891086</v>
          </cell>
          <cell r="K3680" t="b">
            <v>0</v>
          </cell>
          <cell r="L3680">
            <v>7</v>
          </cell>
          <cell r="M3680" t="b">
            <v>1</v>
          </cell>
          <cell r="N3680" t="str">
            <v>film &amp; video/shorts</v>
          </cell>
          <cell r="O3680">
            <v>100</v>
          </cell>
          <cell r="P3680">
            <v>71.430000000000007</v>
          </cell>
        </row>
        <row r="3681">
          <cell r="B3681" t="str">
            <v>In Her Voice: short film</v>
          </cell>
          <cell r="C3681" t="str">
            <v>A short film by Melissa Woodrow &amp; Mark Janiak about seeking forgiveness, embracing the past and memories with a loved one.</v>
          </cell>
          <cell r="D3681">
            <v>1200</v>
          </cell>
          <cell r="E3681">
            <v>1506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1316746837</v>
          </cell>
          <cell r="J3681">
            <v>1314154837</v>
          </cell>
          <cell r="K3681" t="b">
            <v>0</v>
          </cell>
          <cell r="L3681">
            <v>21</v>
          </cell>
          <cell r="M3681" t="b">
            <v>1</v>
          </cell>
          <cell r="N3681" t="str">
            <v>film &amp; video/shorts</v>
          </cell>
          <cell r="O3681">
            <v>126</v>
          </cell>
          <cell r="P3681">
            <v>71.709999999999994</v>
          </cell>
        </row>
        <row r="3682">
          <cell r="B3682" t="str">
            <v>SECOND CHANCE - DEUXIÃˆME CHANCE</v>
          </cell>
          <cell r="C3682" t="str">
            <v>Two women, two destinies connected by a letter. 
Between Paris and Skopje a poetic outstanding story of true courage, love and hope.</v>
          </cell>
          <cell r="D3682">
            <v>6000</v>
          </cell>
          <cell r="E3682">
            <v>6388</v>
          </cell>
          <cell r="F3682" t="str">
            <v>successful</v>
          </cell>
          <cell r="G3682" t="str">
            <v>FR</v>
          </cell>
          <cell r="H3682" t="str">
            <v>EUR</v>
          </cell>
          <cell r="I3682">
            <v>1451226045</v>
          </cell>
          <cell r="J3682">
            <v>1444828845</v>
          </cell>
          <cell r="K3682" t="b">
            <v>0</v>
          </cell>
          <cell r="L3682">
            <v>17</v>
          </cell>
          <cell r="M3682" t="b">
            <v>1</v>
          </cell>
          <cell r="N3682" t="str">
            <v>film &amp; video/shorts</v>
          </cell>
          <cell r="O3682">
            <v>106</v>
          </cell>
          <cell r="P3682">
            <v>375.76</v>
          </cell>
        </row>
        <row r="3683">
          <cell r="B3683" t="str">
            <v>Village Films Summer Project Fund (TK 2)</v>
          </cell>
          <cell r="C3683" t="str">
            <v>A father without work uses his daughter to con sympathy from strangers... sound familiar?  Help us make this film!</v>
          </cell>
          <cell r="D3683">
            <v>2500</v>
          </cell>
          <cell r="E3683">
            <v>2615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1275529260</v>
          </cell>
          <cell r="J3683">
            <v>1274705803</v>
          </cell>
          <cell r="K3683" t="b">
            <v>0</v>
          </cell>
          <cell r="L3683">
            <v>25</v>
          </cell>
          <cell r="M3683" t="b">
            <v>1</v>
          </cell>
          <cell r="N3683" t="str">
            <v>film &amp; video/shorts</v>
          </cell>
          <cell r="O3683">
            <v>105</v>
          </cell>
          <cell r="P3683">
            <v>104.6</v>
          </cell>
        </row>
        <row r="3684">
          <cell r="B3684" t="str">
            <v>The Recursion Theorem (Short Film)</v>
          </cell>
          <cell r="C3684" t="str">
            <v>Imprisoned in an unfamiliar reality with strange new rules, Dan Everett struggles to find meaning and reason in this sci-fi noir short.</v>
          </cell>
          <cell r="D3684">
            <v>3500</v>
          </cell>
          <cell r="E3684">
            <v>3600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1403452131</v>
          </cell>
          <cell r="J3684">
            <v>1401205731</v>
          </cell>
          <cell r="K3684" t="b">
            <v>0</v>
          </cell>
          <cell r="L3684">
            <v>60</v>
          </cell>
          <cell r="M3684" t="b">
            <v>1</v>
          </cell>
          <cell r="N3684" t="str">
            <v>film &amp; video/shorts</v>
          </cell>
          <cell r="O3684">
            <v>103</v>
          </cell>
          <cell r="P3684">
            <v>60</v>
          </cell>
        </row>
        <row r="3685">
          <cell r="B3685" t="str">
            <v>The Southwest Chronicles</v>
          </cell>
          <cell r="C3685" t="str">
            <v>A chronicle of four very different stories concerning racism to the power of love, all set in the beauty of the Southwest.</v>
          </cell>
          <cell r="D3685">
            <v>6000</v>
          </cell>
          <cell r="E3685">
            <v>6904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1370196192</v>
          </cell>
          <cell r="J3685">
            <v>1368036192</v>
          </cell>
          <cell r="K3685" t="b">
            <v>0</v>
          </cell>
          <cell r="L3685">
            <v>56</v>
          </cell>
          <cell r="M3685" t="b">
            <v>1</v>
          </cell>
          <cell r="N3685" t="str">
            <v>film &amp; video/shorts</v>
          </cell>
          <cell r="O3685">
            <v>115</v>
          </cell>
          <cell r="P3685">
            <v>123.29</v>
          </cell>
        </row>
        <row r="3686">
          <cell r="B3686" t="str">
            <v>Help Get the Short Film Interior Design into Film Festivals!</v>
          </cell>
          <cell r="C3686" t="str">
            <v>We're looking for funding to help submit a short film to film festivals.</v>
          </cell>
          <cell r="D3686">
            <v>500</v>
          </cell>
          <cell r="E3686">
            <v>502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1310454499</v>
          </cell>
          <cell r="J3686">
            <v>1307862499</v>
          </cell>
          <cell r="K3686" t="b">
            <v>0</v>
          </cell>
          <cell r="L3686">
            <v>16</v>
          </cell>
          <cell r="M3686" t="b">
            <v>1</v>
          </cell>
          <cell r="N3686" t="str">
            <v>film &amp; video/shorts</v>
          </cell>
          <cell r="O3686">
            <v>100</v>
          </cell>
          <cell r="P3686">
            <v>31.38</v>
          </cell>
        </row>
        <row r="3687">
          <cell r="B3687" t="str">
            <v>OVERTIME: A Cerebral Horror Short Inspired by the Classics</v>
          </cell>
          <cell r="C3687" t="str">
            <v>"Overtime" is a 15 minute horror film about a man haunted by the memories of his past during a graveyard shift at his factory job.</v>
          </cell>
          <cell r="D3687">
            <v>3000</v>
          </cell>
          <cell r="E3687">
            <v>3600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1305625164</v>
          </cell>
          <cell r="J3687">
            <v>1300354764</v>
          </cell>
          <cell r="K3687" t="b">
            <v>0</v>
          </cell>
          <cell r="L3687">
            <v>46</v>
          </cell>
          <cell r="M3687" t="b">
            <v>1</v>
          </cell>
          <cell r="N3687" t="str">
            <v>film &amp; video/shorts</v>
          </cell>
          <cell r="O3687">
            <v>120</v>
          </cell>
          <cell r="P3687">
            <v>78.260000000000005</v>
          </cell>
        </row>
        <row r="3688">
          <cell r="B3688" t="str">
            <v>Euphoria</v>
          </cell>
          <cell r="C3688" t="str">
            <v>Euphoria is an adventure film that follows adrenaline filled athletes on their hunt for the sublime while balancing family and careers.</v>
          </cell>
          <cell r="D3688">
            <v>5000</v>
          </cell>
          <cell r="E3688">
            <v>5260</v>
          </cell>
          <cell r="F3688" t="str">
            <v>successful</v>
          </cell>
          <cell r="G3688" t="str">
            <v>CA</v>
          </cell>
          <cell r="H3688" t="str">
            <v>CAD</v>
          </cell>
          <cell r="I3688">
            <v>1485936000</v>
          </cell>
          <cell r="J3688">
            <v>1481949983</v>
          </cell>
          <cell r="K3688" t="b">
            <v>0</v>
          </cell>
          <cell r="L3688">
            <v>43</v>
          </cell>
          <cell r="M3688" t="b">
            <v>1</v>
          </cell>
          <cell r="N3688" t="str">
            <v>film &amp; video/shorts</v>
          </cell>
          <cell r="O3688">
            <v>105</v>
          </cell>
          <cell r="P3688">
            <v>122.33</v>
          </cell>
        </row>
        <row r="3689">
          <cell r="B3689" t="str">
            <v>"Someday Everyday" Short Film</v>
          </cell>
          <cell r="C3689" t="str">
            <v>Someday Everyday is a short drama that navigates through the past and present of a young man's life, through his struggles and triumphs</v>
          </cell>
          <cell r="D3689">
            <v>1000</v>
          </cell>
          <cell r="E3689">
            <v>1106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1341349200</v>
          </cell>
          <cell r="J3689">
            <v>1338928537</v>
          </cell>
          <cell r="K3689" t="b">
            <v>0</v>
          </cell>
          <cell r="L3689">
            <v>15</v>
          </cell>
          <cell r="M3689" t="b">
            <v>1</v>
          </cell>
          <cell r="N3689" t="str">
            <v>film &amp; video/shorts</v>
          </cell>
          <cell r="O3689">
            <v>111</v>
          </cell>
          <cell r="P3689">
            <v>73.73</v>
          </cell>
        </row>
        <row r="3690">
          <cell r="B3690" t="str">
            <v>"Paper Chase" Students can make family friendly short films.</v>
          </cell>
          <cell r="C3690" t="str">
            <v>Nathan has his ideal job, the opportunity to see his dream girl on a daily basis. The local bully Jake aims to change all that.</v>
          </cell>
          <cell r="D3690">
            <v>250</v>
          </cell>
          <cell r="E3690">
            <v>260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1396890822</v>
          </cell>
          <cell r="J3690">
            <v>1395162822</v>
          </cell>
          <cell r="K3690" t="b">
            <v>0</v>
          </cell>
          <cell r="L3690">
            <v>12</v>
          </cell>
          <cell r="M3690" t="b">
            <v>1</v>
          </cell>
          <cell r="N3690" t="str">
            <v>film &amp; video/shorts</v>
          </cell>
          <cell r="O3690">
            <v>104</v>
          </cell>
          <cell r="P3690">
            <v>21.67</v>
          </cell>
        </row>
        <row r="3691">
          <cell r="B3691" t="str">
            <v>Gotham Knight Terrors: Comedic Batman Short</v>
          </cell>
          <cell r="C3691" t="str">
            <v>The Batman's Rogues Gallery assembles for a meeting. Scarecrow's fear gas accidently goes off and fears of the villains start to arise.</v>
          </cell>
          <cell r="D3691">
            <v>350</v>
          </cell>
          <cell r="E3691">
            <v>460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1330214841</v>
          </cell>
          <cell r="J3691">
            <v>1327622841</v>
          </cell>
          <cell r="K3691" t="b">
            <v>0</v>
          </cell>
          <cell r="L3691">
            <v>21</v>
          </cell>
          <cell r="M3691" t="b">
            <v>1</v>
          </cell>
          <cell r="N3691" t="str">
            <v>film &amp; video/shorts</v>
          </cell>
          <cell r="O3691">
            <v>131</v>
          </cell>
          <cell r="P3691">
            <v>21.9</v>
          </cell>
        </row>
        <row r="3692">
          <cell r="B3692" t="str">
            <v>Ice Hockey</v>
          </cell>
          <cell r="C3692" t="str">
            <v>Danny is a defenseman for his high school hockey team. This is a day in his life: school, hockey, girls and his next-door neighbor, Ken Daneyko.</v>
          </cell>
          <cell r="D3692">
            <v>1500</v>
          </cell>
          <cell r="E3692">
            <v>1720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1280631600</v>
          </cell>
          <cell r="J3692">
            <v>1274889241</v>
          </cell>
          <cell r="K3692" t="b">
            <v>0</v>
          </cell>
          <cell r="L3692">
            <v>34</v>
          </cell>
          <cell r="M3692" t="b">
            <v>1</v>
          </cell>
          <cell r="N3692" t="str">
            <v>film &amp; video/shorts</v>
          </cell>
          <cell r="O3692">
            <v>115</v>
          </cell>
          <cell r="P3692">
            <v>50.59</v>
          </cell>
        </row>
        <row r="3693">
          <cell r="B3693" t="str">
            <v>Innsmouth at 9000 ft. A Short Horror Film Project</v>
          </cell>
          <cell r="C3693" t="str">
            <v>Innsmouth at 9000 ft. is a Short Film Project in the Spirit of H.P. Lovecraft, and created by Denver based visual artist  Jesse Farley.</v>
          </cell>
          <cell r="D3693">
            <v>400</v>
          </cell>
          <cell r="E3693">
            <v>425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1310440482</v>
          </cell>
          <cell r="J3693">
            <v>1307848482</v>
          </cell>
          <cell r="K3693" t="b">
            <v>0</v>
          </cell>
          <cell r="L3693">
            <v>8</v>
          </cell>
          <cell r="M3693" t="b">
            <v>1</v>
          </cell>
          <cell r="N3693" t="str">
            <v>film &amp; video/shorts</v>
          </cell>
          <cell r="O3693">
            <v>106</v>
          </cell>
          <cell r="P3693">
            <v>53.13</v>
          </cell>
        </row>
        <row r="3694">
          <cell r="B3694" t="str">
            <v>CUT OUT</v>
          </cell>
          <cell r="C3694" t="str">
            <v>"Cut Out" tells the story of a young woman who befriends a neighborhood teen and finds herself involved with gang violence.</v>
          </cell>
          <cell r="D3694">
            <v>3200</v>
          </cell>
          <cell r="E3694">
            <v>3400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1354923000</v>
          </cell>
          <cell r="J3694">
            <v>1351796674</v>
          </cell>
          <cell r="K3694" t="b">
            <v>0</v>
          </cell>
          <cell r="L3694">
            <v>60</v>
          </cell>
          <cell r="M3694" t="b">
            <v>1</v>
          </cell>
          <cell r="N3694" t="str">
            <v>film &amp; video/shorts</v>
          </cell>
          <cell r="O3694">
            <v>106</v>
          </cell>
          <cell r="P3694">
            <v>56.67</v>
          </cell>
        </row>
        <row r="3695">
          <cell r="B3695" t="str">
            <v>BEAT: An Original Short Film</v>
          </cell>
          <cell r="C3695" t="str">
            <v>A feminist tale of two girls finally giving a "Nice Guy" what he truly deserves. Also, dancing!</v>
          </cell>
          <cell r="D3695">
            <v>1500</v>
          </cell>
          <cell r="E3695">
            <v>1590.29</v>
          </cell>
          <cell r="F3695" t="str">
            <v>successful</v>
          </cell>
          <cell r="G3695" t="str">
            <v>US</v>
          </cell>
          <cell r="H3695" t="str">
            <v>USD</v>
          </cell>
          <cell r="I3695">
            <v>1390426799</v>
          </cell>
          <cell r="J3695">
            <v>1387834799</v>
          </cell>
          <cell r="K3695" t="b">
            <v>0</v>
          </cell>
          <cell r="L3695">
            <v>39</v>
          </cell>
          <cell r="M3695" t="b">
            <v>1</v>
          </cell>
          <cell r="N3695" t="str">
            <v>film &amp; video/shorts</v>
          </cell>
          <cell r="O3695">
            <v>106</v>
          </cell>
          <cell r="P3695">
            <v>40.78</v>
          </cell>
        </row>
        <row r="3696">
          <cell r="B3696" t="str">
            <v>Two Sisters</v>
          </cell>
          <cell r="C3696" t="str">
            <v>Two sisters share a fragile relationship. When their mother dies and they inherit the family house, old problems rise to the surface.</v>
          </cell>
          <cell r="D3696">
            <v>5000</v>
          </cell>
          <cell r="E3696">
            <v>5000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1352055886</v>
          </cell>
          <cell r="J3696">
            <v>1350324286</v>
          </cell>
          <cell r="K3696" t="b">
            <v>0</v>
          </cell>
          <cell r="L3696">
            <v>26</v>
          </cell>
          <cell r="M3696" t="b">
            <v>1</v>
          </cell>
          <cell r="N3696" t="str">
            <v>film &amp; video/shorts</v>
          </cell>
          <cell r="O3696">
            <v>100</v>
          </cell>
          <cell r="P3696">
            <v>192.31</v>
          </cell>
        </row>
        <row r="3697">
          <cell r="B3697" t="str">
            <v>In Their Turn : A MFA Thesis Film</v>
          </cell>
          <cell r="C3697" t="str">
            <v>The spatiotemporal boundaries between a manâ€™s life, and that of his father dissolve. A reflection on experience, image, and memory.</v>
          </cell>
          <cell r="D3697">
            <v>3500</v>
          </cell>
          <cell r="E3697">
            <v>3500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1359052710</v>
          </cell>
          <cell r="J3697">
            <v>1356979110</v>
          </cell>
          <cell r="K3697" t="b">
            <v>0</v>
          </cell>
          <cell r="L3697">
            <v>35</v>
          </cell>
          <cell r="M3697" t="b">
            <v>1</v>
          </cell>
          <cell r="N3697" t="str">
            <v>film &amp; video/shorts</v>
          </cell>
          <cell r="O3697">
            <v>100</v>
          </cell>
          <cell r="P3697">
            <v>100</v>
          </cell>
        </row>
        <row r="3698">
          <cell r="B3698" t="str">
            <v>Dear God No!</v>
          </cell>
          <cell r="C3698" t="str">
            <v>A gang of outlaw bikers pull a home invasion on a disgraced Anthropologist hiding a secret locked in his cabin basement.</v>
          </cell>
          <cell r="D3698">
            <v>6000</v>
          </cell>
          <cell r="E3698">
            <v>7665</v>
          </cell>
          <cell r="F3698" t="str">
            <v>successful</v>
          </cell>
          <cell r="G3698" t="str">
            <v>US</v>
          </cell>
          <cell r="H3698" t="str">
            <v>USD</v>
          </cell>
          <cell r="I3698">
            <v>1293073733</v>
          </cell>
          <cell r="J3698">
            <v>1290481733</v>
          </cell>
          <cell r="K3698" t="b">
            <v>0</v>
          </cell>
          <cell r="L3698">
            <v>65</v>
          </cell>
          <cell r="M3698" t="b">
            <v>1</v>
          </cell>
          <cell r="N3698" t="str">
            <v>film &amp; video/shorts</v>
          </cell>
          <cell r="O3698">
            <v>128</v>
          </cell>
          <cell r="P3698">
            <v>117.92</v>
          </cell>
        </row>
        <row r="3699">
          <cell r="B3699" t="str">
            <v>I'M TWENTY SOMETHING</v>
          </cell>
          <cell r="C3699" t="str">
            <v>Three friends in their twenties are trying to do the impossible - have fun on a casual Friday night.</v>
          </cell>
          <cell r="D3699">
            <v>1300</v>
          </cell>
          <cell r="E3699">
            <v>1367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1394220030</v>
          </cell>
          <cell r="J3699">
            <v>1392232830</v>
          </cell>
          <cell r="K3699" t="b">
            <v>0</v>
          </cell>
          <cell r="L3699">
            <v>49</v>
          </cell>
          <cell r="M3699" t="b">
            <v>1</v>
          </cell>
          <cell r="N3699" t="str">
            <v>film &amp; video/shorts</v>
          </cell>
          <cell r="O3699">
            <v>105</v>
          </cell>
          <cell r="P3699">
            <v>27.9</v>
          </cell>
        </row>
        <row r="3700">
          <cell r="B3700" t="str">
            <v>Good 'Ol Trumpet</v>
          </cell>
          <cell r="C3700" t="str">
            <v xml:space="preserve">UCF short film about an old man, his love for music, and his misplaced trumpet.  </v>
          </cell>
          <cell r="D3700">
            <v>500</v>
          </cell>
          <cell r="E3700">
            <v>600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1301792400</v>
          </cell>
          <cell r="J3700">
            <v>1299775266</v>
          </cell>
          <cell r="K3700" t="b">
            <v>0</v>
          </cell>
          <cell r="L3700">
            <v>10</v>
          </cell>
          <cell r="M3700" t="b">
            <v>1</v>
          </cell>
          <cell r="N3700" t="str">
            <v>film &amp; video/shorts</v>
          </cell>
          <cell r="O3700">
            <v>120</v>
          </cell>
          <cell r="P3700">
            <v>60</v>
          </cell>
        </row>
        <row r="3701">
          <cell r="B3701" t="str">
            <v>Single Parent Date Night-A Comedic Short Film</v>
          </cell>
          <cell r="C3701" t="str">
            <v>Single Parent Date Night is a comedic short film about two single parents trying to reentering the dating pool.</v>
          </cell>
          <cell r="D3701">
            <v>2200</v>
          </cell>
          <cell r="E3701">
            <v>2363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1463184000</v>
          </cell>
          <cell r="J3701">
            <v>1461605020</v>
          </cell>
          <cell r="K3701" t="b">
            <v>0</v>
          </cell>
          <cell r="L3701">
            <v>60</v>
          </cell>
          <cell r="M3701" t="b">
            <v>1</v>
          </cell>
          <cell r="N3701" t="str">
            <v>film &amp; video/shorts</v>
          </cell>
          <cell r="O3701">
            <v>107</v>
          </cell>
          <cell r="P3701">
            <v>39.380000000000003</v>
          </cell>
        </row>
        <row r="3702">
          <cell r="B3702" t="str">
            <v>LOST WEEKEND</v>
          </cell>
          <cell r="C3702" t="str">
            <v>A Boy. A Girl. A Car. A Serial Killer.</v>
          </cell>
          <cell r="D3702">
            <v>5000</v>
          </cell>
          <cell r="E3702">
            <v>5025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1333391901</v>
          </cell>
          <cell r="J3702">
            <v>1332182301</v>
          </cell>
          <cell r="K3702" t="b">
            <v>0</v>
          </cell>
          <cell r="L3702">
            <v>27</v>
          </cell>
          <cell r="M3702" t="b">
            <v>1</v>
          </cell>
          <cell r="N3702" t="str">
            <v>film &amp; video/shorts</v>
          </cell>
          <cell r="O3702">
            <v>101</v>
          </cell>
          <cell r="P3702">
            <v>186.11</v>
          </cell>
        </row>
        <row r="3703">
          <cell r="B3703" t="str">
            <v>PRETTY LITTLE VICTIM - A Short Film by Paul Jones</v>
          </cell>
          <cell r="C3703" t="str">
            <v>PRETTY LITTLE VICTIM is a short film from the expanding community of independent Alaskan filmmakers, to be shot in Anchorage, AK</v>
          </cell>
          <cell r="D3703">
            <v>7500</v>
          </cell>
          <cell r="E3703">
            <v>7685</v>
          </cell>
          <cell r="F3703" t="str">
            <v>successful</v>
          </cell>
          <cell r="G3703" t="str">
            <v>US</v>
          </cell>
          <cell r="H3703" t="str">
            <v>USD</v>
          </cell>
          <cell r="I3703">
            <v>1303688087</v>
          </cell>
          <cell r="J3703">
            <v>1301787287</v>
          </cell>
          <cell r="K3703" t="b">
            <v>0</v>
          </cell>
          <cell r="L3703">
            <v>69</v>
          </cell>
          <cell r="M3703" t="b">
            <v>1</v>
          </cell>
          <cell r="N3703" t="str">
            <v>film &amp; video/shorts</v>
          </cell>
          <cell r="O3703">
            <v>102</v>
          </cell>
          <cell r="P3703">
            <v>111.38</v>
          </cell>
        </row>
        <row r="3704">
          <cell r="B3704" t="str">
            <v>GLASS: A Love Story</v>
          </cell>
          <cell r="C3704" t="str">
            <v>When a man can't find love, his Google GLASS does the searching for him. A short film shot with Google Glass.</v>
          </cell>
          <cell r="D3704">
            <v>1500</v>
          </cell>
          <cell r="E3704">
            <v>3700</v>
          </cell>
          <cell r="F3704" t="str">
            <v>successful</v>
          </cell>
          <cell r="G3704" t="str">
            <v>US</v>
          </cell>
          <cell r="H3704" t="str">
            <v>USD</v>
          </cell>
          <cell r="I3704">
            <v>1370011370</v>
          </cell>
          <cell r="J3704">
            <v>1364827370</v>
          </cell>
          <cell r="K3704" t="b">
            <v>0</v>
          </cell>
          <cell r="L3704">
            <v>47</v>
          </cell>
          <cell r="M3704" t="b">
            <v>1</v>
          </cell>
          <cell r="N3704" t="str">
            <v>film &amp; video/shorts</v>
          </cell>
          <cell r="O3704">
            <v>247</v>
          </cell>
          <cell r="P3704">
            <v>78.72</v>
          </cell>
        </row>
        <row r="3705">
          <cell r="B3705" t="str">
            <v>Dapper Dan - "Fly As I Wanna" Music Video</v>
          </cell>
          <cell r="C3705" t="str">
            <v>This video may be bigger than you and it may be bigger than me but, itâ€™s not bigger than you and me! Can you dig it?</v>
          </cell>
          <cell r="D3705">
            <v>1000</v>
          </cell>
          <cell r="E3705">
            <v>2195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1298680630</v>
          </cell>
          <cell r="J3705">
            <v>1296088630</v>
          </cell>
          <cell r="K3705" t="b">
            <v>0</v>
          </cell>
          <cell r="L3705">
            <v>47</v>
          </cell>
          <cell r="M3705" t="b">
            <v>1</v>
          </cell>
          <cell r="N3705" t="str">
            <v>film &amp; video/shorts</v>
          </cell>
          <cell r="O3705">
            <v>220</v>
          </cell>
          <cell r="P3705">
            <v>46.7</v>
          </cell>
        </row>
        <row r="3706">
          <cell r="B3706" t="str">
            <v>Earlids</v>
          </cell>
          <cell r="C3706" t="str">
            <v>Lee, an awkward teenager with sound-blocking earlids, must confront his self-isolation after a girl moves in next door.</v>
          </cell>
          <cell r="D3706">
            <v>1300</v>
          </cell>
          <cell r="E3706">
            <v>1700</v>
          </cell>
          <cell r="F3706" t="str">
            <v>successful</v>
          </cell>
          <cell r="G3706" t="str">
            <v>US</v>
          </cell>
          <cell r="H3706" t="str">
            <v>USD</v>
          </cell>
          <cell r="I3706">
            <v>1384408740</v>
          </cell>
          <cell r="J3706">
            <v>1381445253</v>
          </cell>
          <cell r="K3706" t="b">
            <v>0</v>
          </cell>
          <cell r="L3706">
            <v>26</v>
          </cell>
          <cell r="M3706" t="b">
            <v>1</v>
          </cell>
          <cell r="N3706" t="str">
            <v>film &amp; video/shorts</v>
          </cell>
          <cell r="O3706">
            <v>131</v>
          </cell>
          <cell r="P3706">
            <v>65.38</v>
          </cell>
        </row>
        <row r="3707">
          <cell r="B3707" t="str">
            <v>Judi Dench is Cool in Person</v>
          </cell>
          <cell r="C3707" t="str">
            <v>Two actors, one bookie and a very bad day.  Judi Dench is Cool in Person is fast, funny and only a little bit nasty.</v>
          </cell>
          <cell r="D3707">
            <v>3500</v>
          </cell>
          <cell r="E3707">
            <v>5410</v>
          </cell>
          <cell r="F3707" t="str">
            <v>successful</v>
          </cell>
          <cell r="G3707" t="str">
            <v>AU</v>
          </cell>
          <cell r="H3707" t="str">
            <v>AUD</v>
          </cell>
          <cell r="I3707">
            <v>1433059187</v>
          </cell>
          <cell r="J3707">
            <v>1430467187</v>
          </cell>
          <cell r="K3707" t="b">
            <v>0</v>
          </cell>
          <cell r="L3707">
            <v>53</v>
          </cell>
          <cell r="M3707" t="b">
            <v>1</v>
          </cell>
          <cell r="N3707" t="str">
            <v>film &amp; video/shorts</v>
          </cell>
          <cell r="O3707">
            <v>155</v>
          </cell>
          <cell r="P3707">
            <v>102.08</v>
          </cell>
        </row>
        <row r="3708">
          <cell r="B3708" t="str">
            <v>MITOSIS | a short film</v>
          </cell>
          <cell r="C3708" t="str">
            <v>Only one choice can stop Anthony Oswald from fulfilling his destiny and saving millions of lives, and itâ€™s not his decision to make.</v>
          </cell>
          <cell r="D3708">
            <v>5000</v>
          </cell>
          <cell r="E3708">
            <v>5200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1397354400</v>
          </cell>
          <cell r="J3708">
            <v>1395277318</v>
          </cell>
          <cell r="K3708" t="b">
            <v>0</v>
          </cell>
          <cell r="L3708">
            <v>81</v>
          </cell>
          <cell r="M3708" t="b">
            <v>1</v>
          </cell>
          <cell r="N3708" t="str">
            <v>film &amp; video/shorts</v>
          </cell>
          <cell r="O3708">
            <v>104</v>
          </cell>
          <cell r="P3708">
            <v>64.2</v>
          </cell>
        </row>
        <row r="3709">
          <cell r="B3709" t="str">
            <v>"The First Day" by Julia Othmer- Music Video</v>
          </cell>
          <cell r="C3709" t="str">
            <v>A living memorial for all those dealing with trauma, grief and loss.</v>
          </cell>
          <cell r="D3709">
            <v>5000</v>
          </cell>
          <cell r="E3709">
            <v>7050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1312642800</v>
          </cell>
          <cell r="J3709">
            <v>1311963128</v>
          </cell>
          <cell r="K3709" t="b">
            <v>0</v>
          </cell>
          <cell r="L3709">
            <v>78</v>
          </cell>
          <cell r="M3709" t="b">
            <v>1</v>
          </cell>
          <cell r="N3709" t="str">
            <v>film &amp; video/shorts</v>
          </cell>
          <cell r="O3709">
            <v>141</v>
          </cell>
          <cell r="P3709">
            <v>90.38</v>
          </cell>
        </row>
        <row r="3710">
          <cell r="B3710" t="str">
            <v>l'esprit d'escalier-a senior film</v>
          </cell>
          <cell r="C3710" t="str">
            <v>This film explores the complicated nature that exists in all human relationships. A mother and a daughter seek to find happiness.</v>
          </cell>
          <cell r="D3710">
            <v>3000</v>
          </cell>
          <cell r="E3710">
            <v>3100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1326436488</v>
          </cell>
          <cell r="J3710">
            <v>1321252488</v>
          </cell>
          <cell r="K3710" t="b">
            <v>0</v>
          </cell>
          <cell r="L3710">
            <v>35</v>
          </cell>
          <cell r="M3710" t="b">
            <v>1</v>
          </cell>
          <cell r="N3710" t="str">
            <v>film &amp; video/shorts</v>
          </cell>
          <cell r="O3710">
            <v>103</v>
          </cell>
          <cell r="P3710">
            <v>88.57</v>
          </cell>
        </row>
        <row r="3711">
          <cell r="B3711" t="str">
            <v>The World's Greatest Lover</v>
          </cell>
          <cell r="C3711" t="str">
            <v>Never judge a book (or a lover) by their cover.</v>
          </cell>
          <cell r="D3711">
            <v>450</v>
          </cell>
          <cell r="E3711">
            <v>632</v>
          </cell>
          <cell r="F3711" t="str">
            <v>successful</v>
          </cell>
          <cell r="G3711" t="str">
            <v>US</v>
          </cell>
          <cell r="H3711" t="str">
            <v>USD</v>
          </cell>
          <cell r="I3711">
            <v>1328377444</v>
          </cell>
          <cell r="J3711">
            <v>1326217444</v>
          </cell>
          <cell r="K3711" t="b">
            <v>0</v>
          </cell>
          <cell r="L3711">
            <v>22</v>
          </cell>
          <cell r="M3711" t="b">
            <v>1</v>
          </cell>
          <cell r="N3711" t="str">
            <v>film &amp; video/shorts</v>
          </cell>
          <cell r="O3711">
            <v>140</v>
          </cell>
          <cell r="P3711">
            <v>28.73</v>
          </cell>
        </row>
        <row r="3712">
          <cell r="B3712" t="str">
            <v>Villanelle</v>
          </cell>
          <cell r="C3712" t="str">
            <v>Villanelle is a feature film that blends elements of classic, hardboiled Film Noir, with classic Horror and tells a great story to boot</v>
          </cell>
          <cell r="D3712">
            <v>3500</v>
          </cell>
          <cell r="E3712">
            <v>3978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1302260155</v>
          </cell>
          <cell r="J3712">
            <v>1298289355</v>
          </cell>
          <cell r="K3712" t="b">
            <v>0</v>
          </cell>
          <cell r="L3712">
            <v>57</v>
          </cell>
          <cell r="M3712" t="b">
            <v>1</v>
          </cell>
          <cell r="N3712" t="str">
            <v>film &amp; video/shorts</v>
          </cell>
          <cell r="O3712">
            <v>114</v>
          </cell>
          <cell r="P3712">
            <v>69.790000000000006</v>
          </cell>
        </row>
        <row r="3713">
          <cell r="B3713" t="str">
            <v>Funding for Production of Short Dramedy 'Six Women'</v>
          </cell>
          <cell r="C3713" t="str">
            <v>Joel is writing a novel when his fiancÃ©e Helena dies. Believing his writing suffers when he is not in love, Joel ends up dating very different women.</v>
          </cell>
          <cell r="D3713">
            <v>4500</v>
          </cell>
          <cell r="E3713">
            <v>4522.22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1276110000</v>
          </cell>
          <cell r="J3713">
            <v>1268337744</v>
          </cell>
          <cell r="K3713" t="b">
            <v>0</v>
          </cell>
          <cell r="L3713">
            <v>27</v>
          </cell>
          <cell r="M3713" t="b">
            <v>1</v>
          </cell>
          <cell r="N3713" t="str">
            <v>film &amp; video/shorts</v>
          </cell>
          <cell r="O3713">
            <v>100</v>
          </cell>
          <cell r="P3713">
            <v>167.49</v>
          </cell>
        </row>
        <row r="3714">
          <cell r="B3714" t="str">
            <v>DENOUNCED - A Short Film</v>
          </cell>
          <cell r="C3714" t="str">
            <v>When a ruthless hit-man is 'denounced' from the mafia, his old enemies declare war.</v>
          </cell>
          <cell r="D3714">
            <v>5000</v>
          </cell>
          <cell r="E3714">
            <v>5651.58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1311902236</v>
          </cell>
          <cell r="J3714">
            <v>1309310236</v>
          </cell>
          <cell r="K3714" t="b">
            <v>0</v>
          </cell>
          <cell r="L3714">
            <v>39</v>
          </cell>
          <cell r="M3714" t="b">
            <v>1</v>
          </cell>
          <cell r="N3714" t="str">
            <v>film &amp; video/shorts</v>
          </cell>
          <cell r="O3714">
            <v>113</v>
          </cell>
          <cell r="P3714">
            <v>144.91</v>
          </cell>
        </row>
        <row r="3715">
          <cell r="B3715" t="str">
            <v>Inspire CANCER survivors to tell their STORIES</v>
          </cell>
          <cell r="C3715" t="str">
            <v>This short film will inspire young adult cancer survivors to share with others the wisdom they have gained from their cancer journey.</v>
          </cell>
          <cell r="D3715">
            <v>3250</v>
          </cell>
          <cell r="E3715">
            <v>3398.1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1313276400</v>
          </cell>
          <cell r="J3715">
            <v>1310693986</v>
          </cell>
          <cell r="K3715" t="b">
            <v>0</v>
          </cell>
          <cell r="L3715">
            <v>37</v>
          </cell>
          <cell r="M3715" t="b">
            <v>1</v>
          </cell>
          <cell r="N3715" t="str">
            <v>film &amp; video/shorts</v>
          </cell>
          <cell r="O3715">
            <v>105</v>
          </cell>
          <cell r="P3715">
            <v>91.84</v>
          </cell>
        </row>
        <row r="3716">
          <cell r="B3716" t="str">
            <v>Time Live: A short film (Canceled)</v>
          </cell>
          <cell r="C3716" t="str">
            <v>Now, you can chat with people from the history, by our sport cam with the time machine. However, the girl had some trouble to use it.</v>
          </cell>
          <cell r="D3716">
            <v>70000</v>
          </cell>
          <cell r="E3716">
            <v>10</v>
          </cell>
          <cell r="F3716" t="str">
            <v>canceled</v>
          </cell>
          <cell r="G3716" t="str">
            <v>HK</v>
          </cell>
          <cell r="H3716" t="str">
            <v>HKD</v>
          </cell>
          <cell r="I3716">
            <v>1475457107</v>
          </cell>
          <cell r="J3716">
            <v>1472865107</v>
          </cell>
          <cell r="K3716" t="b">
            <v>0</v>
          </cell>
          <cell r="L3716">
            <v>1</v>
          </cell>
          <cell r="M3716" t="b">
            <v>0</v>
          </cell>
          <cell r="N3716" t="str">
            <v>film &amp; video/science fiction</v>
          </cell>
          <cell r="O3716">
            <v>0</v>
          </cell>
          <cell r="P3716">
            <v>10</v>
          </cell>
        </row>
        <row r="3717">
          <cell r="B3717" t="str">
            <v>MICRO-MISSION</v>
          </cell>
          <cell r="C3717" t="str">
            <v>NAVY SEALS sent on a Area 51 Top-Secret rescue mission where they are shrunken and injected into an ET body, the immune system mutated.</v>
          </cell>
          <cell r="D3717">
            <v>3000</v>
          </cell>
          <cell r="E3717">
            <v>1</v>
          </cell>
          <cell r="F3717" t="str">
            <v>canceled</v>
          </cell>
          <cell r="G3717" t="str">
            <v>US</v>
          </cell>
          <cell r="H3717" t="str">
            <v>USD</v>
          </cell>
          <cell r="I3717">
            <v>1429352160</v>
          </cell>
          <cell r="J3717">
            <v>1427993710</v>
          </cell>
          <cell r="K3717" t="b">
            <v>0</v>
          </cell>
          <cell r="L3717">
            <v>1</v>
          </cell>
          <cell r="M3717" t="b">
            <v>0</v>
          </cell>
          <cell r="N3717" t="str">
            <v>film &amp; video/science fiction</v>
          </cell>
          <cell r="O3717">
            <v>0</v>
          </cell>
          <cell r="P3717">
            <v>1</v>
          </cell>
        </row>
        <row r="3718">
          <cell r="B3718" t="str">
            <v>The Time Jumper (Canceled)</v>
          </cell>
          <cell r="C3718" t="str">
            <v>My ambition for this knows no bounds.  Seeing Sephoria in a live-action is a dream of mine.</v>
          </cell>
          <cell r="D3718">
            <v>100000000</v>
          </cell>
          <cell r="E3718">
            <v>0</v>
          </cell>
          <cell r="F3718" t="str">
            <v>canceled</v>
          </cell>
          <cell r="G3718" t="str">
            <v>US</v>
          </cell>
          <cell r="H3718" t="str">
            <v>USD</v>
          </cell>
          <cell r="I3718">
            <v>1476094907</v>
          </cell>
          <cell r="J3718">
            <v>1470910907</v>
          </cell>
          <cell r="K3718" t="b">
            <v>0</v>
          </cell>
          <cell r="L3718">
            <v>0</v>
          </cell>
          <cell r="M3718" t="b">
            <v>0</v>
          </cell>
          <cell r="N3718" t="str">
            <v>film &amp; video/science fiction</v>
          </cell>
          <cell r="O3718">
            <v>0</v>
          </cell>
          <cell r="P3718">
            <v>0</v>
          </cell>
        </row>
        <row r="3719">
          <cell r="B3719" t="str">
            <v>Sentient - The Web Series (Canceled)</v>
          </cell>
          <cell r="C3719" t="str">
            <v>A group of scientists stumble upon an extraterrestrial virus that is self aware. They must stop it's spread in order to save humanity.</v>
          </cell>
          <cell r="D3719">
            <v>55000</v>
          </cell>
          <cell r="E3719">
            <v>151</v>
          </cell>
          <cell r="F3719" t="str">
            <v>canceled</v>
          </cell>
          <cell r="G3719" t="str">
            <v>US</v>
          </cell>
          <cell r="H3719" t="str">
            <v>USD</v>
          </cell>
          <cell r="I3719">
            <v>1414533600</v>
          </cell>
          <cell r="J3719">
            <v>1411411564</v>
          </cell>
          <cell r="K3719" t="b">
            <v>0</v>
          </cell>
          <cell r="L3719">
            <v>6</v>
          </cell>
          <cell r="M3719" t="b">
            <v>0</v>
          </cell>
          <cell r="N3719" t="str">
            <v>film &amp; video/science fiction</v>
          </cell>
          <cell r="O3719">
            <v>0</v>
          </cell>
          <cell r="P3719">
            <v>25.17</v>
          </cell>
        </row>
        <row r="3720">
          <cell r="B3720" t="str">
            <v>Blank Bodies - Post Production (Canceled)</v>
          </cell>
          <cell r="C3720" t="str">
            <v>An artificial man and woman discover love under the unsuspecting eyes of the four renowned artists who created them.</v>
          </cell>
          <cell r="D3720">
            <v>4000</v>
          </cell>
          <cell r="E3720">
            <v>0</v>
          </cell>
          <cell r="F3720" t="str">
            <v>canceled</v>
          </cell>
          <cell r="G3720" t="str">
            <v>US</v>
          </cell>
          <cell r="H3720" t="str">
            <v>USD</v>
          </cell>
          <cell r="I3720">
            <v>1431728242</v>
          </cell>
          <cell r="J3720">
            <v>1429568242</v>
          </cell>
          <cell r="K3720" t="b">
            <v>0</v>
          </cell>
          <cell r="L3720">
            <v>0</v>
          </cell>
          <cell r="M3720" t="b">
            <v>0</v>
          </cell>
          <cell r="N3720" t="str">
            <v>film &amp; video/science fiction</v>
          </cell>
          <cell r="O3720">
            <v>0</v>
          </cell>
          <cell r="P3720">
            <v>0</v>
          </cell>
        </row>
        <row r="3721">
          <cell r="B3721" t="str">
            <v>Star Wars Fan Film (Canceled)</v>
          </cell>
          <cell r="C3721" t="str">
            <v>Due to my little sister finally having recovered from her surgery we can finally make our movie if we can get even a little help to pay</v>
          </cell>
          <cell r="D3721">
            <v>500</v>
          </cell>
          <cell r="E3721">
            <v>70</v>
          </cell>
          <cell r="F3721" t="str">
            <v>canceled</v>
          </cell>
          <cell r="G3721" t="str">
            <v>CA</v>
          </cell>
          <cell r="H3721" t="str">
            <v>CAD</v>
          </cell>
          <cell r="I3721">
            <v>1486165880</v>
          </cell>
          <cell r="J3721">
            <v>1480981880</v>
          </cell>
          <cell r="K3721" t="b">
            <v>0</v>
          </cell>
          <cell r="L3721">
            <v>6</v>
          </cell>
          <cell r="M3721" t="b">
            <v>0</v>
          </cell>
          <cell r="N3721" t="str">
            <v>film &amp; video/science fiction</v>
          </cell>
          <cell r="O3721">
            <v>14</v>
          </cell>
          <cell r="P3721">
            <v>11.67</v>
          </cell>
        </row>
        <row r="3722">
          <cell r="B3722" t="str">
            <v>SPECTRUM "Adventures in Light" (Canceled)</v>
          </cell>
          <cell r="C3722" t="str">
            <v>A man learns the undiscovered laws of nature hidden in acts of weather &amp; light phenomena. He soon realizes these acts can be harnessed.</v>
          </cell>
          <cell r="D3722">
            <v>25000</v>
          </cell>
          <cell r="E3722">
            <v>1387</v>
          </cell>
          <cell r="F3722" t="str">
            <v>canceled</v>
          </cell>
          <cell r="G3722" t="str">
            <v>US</v>
          </cell>
          <cell r="H3722" t="str">
            <v>USD</v>
          </cell>
          <cell r="I3722">
            <v>1433988000</v>
          </cell>
          <cell r="J3722">
            <v>1431353337</v>
          </cell>
          <cell r="K3722" t="b">
            <v>0</v>
          </cell>
          <cell r="L3722">
            <v>13</v>
          </cell>
          <cell r="M3722" t="b">
            <v>0</v>
          </cell>
          <cell r="N3722" t="str">
            <v>film &amp; video/science fiction</v>
          </cell>
          <cell r="O3722">
            <v>6</v>
          </cell>
          <cell r="P3722">
            <v>106.69</v>
          </cell>
        </row>
        <row r="3723">
          <cell r="B3723" t="str">
            <v>Human Evolution (Canceled)</v>
          </cell>
          <cell r="C3723" t="str">
            <v>An ambitious Sci-Fi/Action film that will have a big-budget feel with stunning visuals &amp; stunts starring a casting of up and comers.</v>
          </cell>
          <cell r="D3723">
            <v>8000</v>
          </cell>
          <cell r="E3723">
            <v>190</v>
          </cell>
          <cell r="F3723" t="str">
            <v>canceled</v>
          </cell>
          <cell r="G3723" t="str">
            <v>US</v>
          </cell>
          <cell r="H3723" t="str">
            <v>USD</v>
          </cell>
          <cell r="I3723">
            <v>1428069541</v>
          </cell>
          <cell r="J3723">
            <v>1425481141</v>
          </cell>
          <cell r="K3723" t="b">
            <v>0</v>
          </cell>
          <cell r="L3723">
            <v>4</v>
          </cell>
          <cell r="M3723" t="b">
            <v>0</v>
          </cell>
          <cell r="N3723" t="str">
            <v>film &amp; video/science fiction</v>
          </cell>
          <cell r="O3723">
            <v>2</v>
          </cell>
          <cell r="P3723">
            <v>47.5</v>
          </cell>
        </row>
        <row r="3724">
          <cell r="B3724" t="str">
            <v>Ralphi3 (Canceled)</v>
          </cell>
          <cell r="C3724" t="str">
            <v>A Science Fiction film filled with entertainment and Excitement</v>
          </cell>
          <cell r="D3724">
            <v>100000</v>
          </cell>
          <cell r="E3724">
            <v>1867</v>
          </cell>
          <cell r="F3724" t="str">
            <v>canceled</v>
          </cell>
          <cell r="G3724" t="str">
            <v>US</v>
          </cell>
          <cell r="H3724" t="str">
            <v>USD</v>
          </cell>
          <cell r="I3724">
            <v>1476941293</v>
          </cell>
          <cell r="J3724">
            <v>1473917293</v>
          </cell>
          <cell r="K3724" t="b">
            <v>0</v>
          </cell>
          <cell r="L3724">
            <v>6</v>
          </cell>
          <cell r="M3724" t="b">
            <v>0</v>
          </cell>
          <cell r="N3724" t="str">
            <v>film &amp; video/science fiction</v>
          </cell>
          <cell r="O3724">
            <v>2</v>
          </cell>
          <cell r="P3724">
            <v>311.17</v>
          </cell>
        </row>
        <row r="3725">
          <cell r="B3725" t="str">
            <v>JUSTICE LEAGUE ORIGINS (Canceled)</v>
          </cell>
          <cell r="C3725" t="str">
            <v>HEY!!! I'm David House, and I am currently working on a film called Justice League Origins!!! non-profit based on DC Comics Characters.</v>
          </cell>
          <cell r="D3725">
            <v>20000</v>
          </cell>
          <cell r="E3725">
            <v>0</v>
          </cell>
          <cell r="F3725" t="str">
            <v>canceled</v>
          </cell>
          <cell r="G3725" t="str">
            <v>US</v>
          </cell>
          <cell r="H3725" t="str">
            <v>USD</v>
          </cell>
          <cell r="I3725">
            <v>1414708183</v>
          </cell>
          <cell r="J3725">
            <v>1409524183</v>
          </cell>
          <cell r="K3725" t="b">
            <v>0</v>
          </cell>
          <cell r="L3725">
            <v>0</v>
          </cell>
          <cell r="M3725" t="b">
            <v>0</v>
          </cell>
          <cell r="N3725" t="str">
            <v>film &amp; video/science fiction</v>
          </cell>
          <cell r="O3725">
            <v>0</v>
          </cell>
          <cell r="P3725">
            <v>0</v>
          </cell>
        </row>
        <row r="3726">
          <cell r="B3726" t="str">
            <v>Blue in the Green (Canceled)</v>
          </cell>
          <cell r="C3726" t="str">
            <v>A journey down the rabbit hole into the dark future. A mix of reality and dreams of a world dependant on an oppressed by technology.</v>
          </cell>
          <cell r="D3726">
            <v>600</v>
          </cell>
          <cell r="E3726">
            <v>0</v>
          </cell>
          <cell r="F3726" t="str">
            <v>canceled</v>
          </cell>
          <cell r="G3726" t="str">
            <v>GB</v>
          </cell>
          <cell r="H3726" t="str">
            <v>GBP</v>
          </cell>
          <cell r="I3726">
            <v>1402949760</v>
          </cell>
          <cell r="J3726">
            <v>1400536692</v>
          </cell>
          <cell r="K3726" t="b">
            <v>0</v>
          </cell>
          <cell r="L3726">
            <v>0</v>
          </cell>
          <cell r="M3726" t="b">
            <v>0</v>
          </cell>
          <cell r="N3726" t="str">
            <v>film &amp; video/science fiction</v>
          </cell>
          <cell r="O3726">
            <v>0</v>
          </cell>
          <cell r="P3726">
            <v>0</v>
          </cell>
        </row>
        <row r="3727">
          <cell r="B3727" t="str">
            <v>I (Canceled)</v>
          </cell>
          <cell r="C3727" t="str">
            <v>I</v>
          </cell>
          <cell r="D3727">
            <v>1200</v>
          </cell>
          <cell r="E3727">
            <v>0</v>
          </cell>
          <cell r="F3727" t="str">
            <v>canceled</v>
          </cell>
          <cell r="G3727" t="str">
            <v>US</v>
          </cell>
          <cell r="H3727" t="str">
            <v>USD</v>
          </cell>
          <cell r="I3727">
            <v>1467763200</v>
          </cell>
          <cell r="J3727">
            <v>1466453161</v>
          </cell>
          <cell r="K3727" t="b">
            <v>0</v>
          </cell>
          <cell r="L3727">
            <v>0</v>
          </cell>
          <cell r="M3727" t="b">
            <v>0</v>
          </cell>
          <cell r="N3727" t="str">
            <v>film &amp; video/science fiction</v>
          </cell>
          <cell r="O3727">
            <v>0</v>
          </cell>
          <cell r="P3727">
            <v>0</v>
          </cell>
        </row>
        <row r="3728">
          <cell r="B3728" t="str">
            <v>The Message (Canceled)</v>
          </cell>
          <cell r="C3728" t="str">
            <v>An anime inspired sci-fi action short set in Tokyo, Japan by VFX veterans, Gerald Abraham, Kim Tran and sound engineer, Jeremy Corby.</v>
          </cell>
          <cell r="D3728">
            <v>80000</v>
          </cell>
          <cell r="E3728">
            <v>7655</v>
          </cell>
          <cell r="F3728" t="str">
            <v>canceled</v>
          </cell>
          <cell r="G3728" t="str">
            <v>US</v>
          </cell>
          <cell r="H3728" t="str">
            <v>USD</v>
          </cell>
          <cell r="I3728">
            <v>1415392207</v>
          </cell>
          <cell r="J3728">
            <v>1411500607</v>
          </cell>
          <cell r="K3728" t="b">
            <v>0</v>
          </cell>
          <cell r="L3728">
            <v>81</v>
          </cell>
          <cell r="M3728" t="b">
            <v>0</v>
          </cell>
          <cell r="N3728" t="str">
            <v>film &amp; video/science fiction</v>
          </cell>
          <cell r="O3728">
            <v>10</v>
          </cell>
          <cell r="P3728">
            <v>94.51</v>
          </cell>
        </row>
        <row r="3729">
          <cell r="B3729" t="str">
            <v>Demon Women from outer space (Canceled)</v>
          </cell>
          <cell r="C3729" t="str">
            <v>Invasion from outer space sights, to weird to imagine destruction too monstrous to escape</v>
          </cell>
          <cell r="D3729">
            <v>71764</v>
          </cell>
          <cell r="E3729">
            <v>0</v>
          </cell>
          <cell r="F3729" t="str">
            <v>canceled</v>
          </cell>
          <cell r="G3729" t="str">
            <v>US</v>
          </cell>
          <cell r="H3729" t="str">
            <v>USD</v>
          </cell>
          <cell r="I3729">
            <v>1464715860</v>
          </cell>
          <cell r="J3729">
            <v>1462130584</v>
          </cell>
          <cell r="K3729" t="b">
            <v>0</v>
          </cell>
          <cell r="L3729">
            <v>0</v>
          </cell>
          <cell r="M3729" t="b">
            <v>0</v>
          </cell>
          <cell r="N3729" t="str">
            <v>film &amp; video/science fiction</v>
          </cell>
          <cell r="O3729">
            <v>0</v>
          </cell>
          <cell r="P3729">
            <v>0</v>
          </cell>
        </row>
        <row r="3730">
          <cell r="B3730" t="str">
            <v>MARLEY'S GHOST (AMBASSADORS OF STEAM) (Canceled)</v>
          </cell>
          <cell r="C3730" t="str">
            <v>steampunk  remake of "a Christmas carol"</v>
          </cell>
          <cell r="D3730">
            <v>5000</v>
          </cell>
          <cell r="E3730">
            <v>0</v>
          </cell>
          <cell r="F3730" t="str">
            <v>canceled</v>
          </cell>
          <cell r="G3730" t="str">
            <v>US</v>
          </cell>
          <cell r="H3730" t="str">
            <v>USD</v>
          </cell>
          <cell r="I3730">
            <v>1441386000</v>
          </cell>
          <cell r="J3730">
            <v>1438811418</v>
          </cell>
          <cell r="K3730" t="b">
            <v>0</v>
          </cell>
          <cell r="L3730">
            <v>0</v>
          </cell>
          <cell r="M3730" t="b">
            <v>0</v>
          </cell>
          <cell r="N3730" t="str">
            <v>film &amp; video/science fiction</v>
          </cell>
          <cell r="O3730">
            <v>0</v>
          </cell>
          <cell r="P3730">
            <v>0</v>
          </cell>
        </row>
        <row r="3731">
          <cell r="B3731" t="str">
            <v>"STUCK" - Finishing Funds for a Sci-Fi Thriller Short Film</v>
          </cell>
          <cell r="C3731" t="str">
            <v>What would someone do if they suddenly discovered they could stop time? Join us on this clever sci-fi short film and find out!</v>
          </cell>
          <cell r="D3731">
            <v>3000</v>
          </cell>
          <cell r="E3731">
            <v>403</v>
          </cell>
          <cell r="F3731" t="str">
            <v>canceled</v>
          </cell>
          <cell r="G3731" t="str">
            <v>US</v>
          </cell>
          <cell r="H3731" t="str">
            <v>USD</v>
          </cell>
          <cell r="I3731">
            <v>1404241200</v>
          </cell>
          <cell r="J3731">
            <v>1401354597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film &amp; video/science fiction</v>
          </cell>
          <cell r="O3731">
            <v>13</v>
          </cell>
          <cell r="P3731">
            <v>80.599999999999994</v>
          </cell>
        </row>
        <row r="3732">
          <cell r="B3732" t="str">
            <v>MICRO-MISSION (Canceled)</v>
          </cell>
          <cell r="C3732" t="str">
            <v>NAVY SEALS sent on a Area 51 Top-Secret rescue mission where they are shrunken and injected into an ET body, the immune system mutated.</v>
          </cell>
          <cell r="D3732">
            <v>3000</v>
          </cell>
          <cell r="E3732">
            <v>0</v>
          </cell>
          <cell r="F3732" t="str">
            <v>canceled</v>
          </cell>
          <cell r="G3732" t="str">
            <v>US</v>
          </cell>
          <cell r="H3732" t="str">
            <v>USD</v>
          </cell>
          <cell r="I3732">
            <v>1431771360</v>
          </cell>
          <cell r="J3732">
            <v>1427968234</v>
          </cell>
          <cell r="K3732" t="b">
            <v>0</v>
          </cell>
          <cell r="L3732">
            <v>0</v>
          </cell>
          <cell r="M3732" t="b">
            <v>0</v>
          </cell>
          <cell r="N3732" t="str">
            <v>film &amp; video/science fiction</v>
          </cell>
          <cell r="O3732">
            <v>0</v>
          </cell>
          <cell r="P3732">
            <v>0</v>
          </cell>
        </row>
        <row r="3733">
          <cell r="B3733" t="str">
            <v>Predator : Repentance (Canceled)</v>
          </cell>
          <cell r="C3733" t="str">
            <v>An unofficial sequel to the independent 2015 fan film Predator: Dark ages. Set in 2141 we follow the crew of the cargoship Centurion</v>
          </cell>
          <cell r="D3733">
            <v>55000</v>
          </cell>
          <cell r="E3733">
            <v>0</v>
          </cell>
          <cell r="F3733" t="str">
            <v>canceled</v>
          </cell>
          <cell r="G3733" t="str">
            <v>DK</v>
          </cell>
          <cell r="H3733" t="str">
            <v>DKK</v>
          </cell>
          <cell r="I3733">
            <v>1444657593</v>
          </cell>
          <cell r="J3733">
            <v>1440337593</v>
          </cell>
          <cell r="K3733" t="b">
            <v>0</v>
          </cell>
          <cell r="L3733">
            <v>0</v>
          </cell>
          <cell r="M3733" t="b">
            <v>0</v>
          </cell>
          <cell r="N3733" t="str">
            <v>film &amp; video/science fiction</v>
          </cell>
          <cell r="O3733">
            <v>0</v>
          </cell>
          <cell r="P3733">
            <v>0</v>
          </cell>
        </row>
        <row r="3734">
          <cell r="B3734" t="str">
            <v>Thr33 Days Dead: The Sequ3l (Canceled)</v>
          </cell>
          <cell r="C3734" t="str">
            <v>This movie will be the S3qu3l to Thr33 Days Dead, which premiered on SyFy and was the focus of SyFy's "Town of the Living Dead".</v>
          </cell>
          <cell r="D3734">
            <v>150000</v>
          </cell>
          <cell r="E3734">
            <v>4712</v>
          </cell>
          <cell r="F3734" t="str">
            <v>canceled</v>
          </cell>
          <cell r="G3734" t="str">
            <v>US</v>
          </cell>
          <cell r="H3734" t="str">
            <v>USD</v>
          </cell>
          <cell r="I3734">
            <v>1438405140</v>
          </cell>
          <cell r="J3734">
            <v>1435731041</v>
          </cell>
          <cell r="K3734" t="b">
            <v>0</v>
          </cell>
          <cell r="L3734">
            <v>58</v>
          </cell>
          <cell r="M3734" t="b">
            <v>0</v>
          </cell>
          <cell r="N3734" t="str">
            <v>film &amp; video/science fiction</v>
          </cell>
          <cell r="O3734">
            <v>3</v>
          </cell>
          <cell r="P3734">
            <v>81.239999999999995</v>
          </cell>
        </row>
        <row r="3735">
          <cell r="B3735" t="str">
            <v>Roman Dead (Canceled)</v>
          </cell>
          <cell r="C3735" t="str">
            <v>When  Rome is infected with a zombie plague, Lucius Agrippa and a small group fights for survival</v>
          </cell>
          <cell r="D3735">
            <v>500</v>
          </cell>
          <cell r="E3735">
            <v>500</v>
          </cell>
          <cell r="F3735" t="str">
            <v>canceled</v>
          </cell>
          <cell r="G3735" t="str">
            <v>US</v>
          </cell>
          <cell r="H3735" t="str">
            <v>USD</v>
          </cell>
          <cell r="I3735">
            <v>1436738772</v>
          </cell>
          <cell r="J3735">
            <v>1435874772</v>
          </cell>
          <cell r="K3735" t="b">
            <v>0</v>
          </cell>
          <cell r="L3735">
            <v>1</v>
          </cell>
          <cell r="M3735" t="b">
            <v>0</v>
          </cell>
          <cell r="N3735" t="str">
            <v>film &amp; video/science fiction</v>
          </cell>
          <cell r="O3735">
            <v>100</v>
          </cell>
          <cell r="P3735">
            <v>500</v>
          </cell>
        </row>
        <row r="3736">
          <cell r="B3736" t="str">
            <v>Rome of the Dead (Canceled)</v>
          </cell>
          <cell r="C3736" t="str">
            <v>A Gladiator fights for his freedom to be reunited with his Family, he's one fight away, when Rome is infected with a Zombie Virus</v>
          </cell>
          <cell r="D3736">
            <v>200000</v>
          </cell>
          <cell r="E3736">
            <v>0</v>
          </cell>
          <cell r="F3736" t="str">
            <v>canceled</v>
          </cell>
          <cell r="G3736" t="str">
            <v>US</v>
          </cell>
          <cell r="H3736" t="str">
            <v>USD</v>
          </cell>
          <cell r="I3736">
            <v>1426823132</v>
          </cell>
          <cell r="J3736">
            <v>1424234732</v>
          </cell>
          <cell r="K3736" t="b">
            <v>0</v>
          </cell>
          <cell r="L3736">
            <v>0</v>
          </cell>
          <cell r="M3736" t="b">
            <v>0</v>
          </cell>
          <cell r="N3736" t="str">
            <v>film &amp; video/science fiction</v>
          </cell>
          <cell r="O3736">
            <v>0</v>
          </cell>
          <cell r="P3736">
            <v>0</v>
          </cell>
        </row>
        <row r="3737">
          <cell r="B3737" t="str">
            <v>Catherine Kimbridge Chronicles - Live-Action SciFi TV Series</v>
          </cell>
          <cell r="C3737" t="str">
            <v>Join us creating a Science Fiction TV Series based upon the popular novels -The Catherine Kimbridge Chronicles.</v>
          </cell>
          <cell r="D3737">
            <v>12000</v>
          </cell>
          <cell r="E3737">
            <v>1293</v>
          </cell>
          <cell r="F3737" t="str">
            <v>canceled</v>
          </cell>
          <cell r="G3737" t="str">
            <v>US</v>
          </cell>
          <cell r="H3737" t="str">
            <v>USD</v>
          </cell>
          <cell r="I3737">
            <v>1433043623</v>
          </cell>
          <cell r="J3737">
            <v>1429155623</v>
          </cell>
          <cell r="K3737" t="b">
            <v>0</v>
          </cell>
          <cell r="L3737">
            <v>28</v>
          </cell>
          <cell r="M3737" t="b">
            <v>0</v>
          </cell>
          <cell r="N3737" t="str">
            <v>film &amp; video/science fiction</v>
          </cell>
          <cell r="O3737">
            <v>11</v>
          </cell>
          <cell r="P3737">
            <v>46.18</v>
          </cell>
        </row>
        <row r="3738">
          <cell r="B3738" t="str">
            <v>SAMANTHA  SHADOW (Canceled)</v>
          </cell>
          <cell r="C3738" t="str">
            <v>A science fiction series about a women trying to stave off a mysterious appearance of monsters from getting out of a dark alley.</v>
          </cell>
          <cell r="D3738">
            <v>3000</v>
          </cell>
          <cell r="E3738">
            <v>10</v>
          </cell>
          <cell r="F3738" t="str">
            <v>canceled</v>
          </cell>
          <cell r="G3738" t="str">
            <v>US</v>
          </cell>
          <cell r="H3738" t="str">
            <v>USD</v>
          </cell>
          <cell r="I3738">
            <v>1416176778</v>
          </cell>
          <cell r="J3738">
            <v>1414358778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film &amp; video/science fiction</v>
          </cell>
          <cell r="O3738">
            <v>0</v>
          </cell>
          <cell r="P3738">
            <v>10</v>
          </cell>
        </row>
        <row r="3739">
          <cell r="B3739" t="str">
            <v>CATTLE - AN AWESOME SCI-FI SHORT (Canceled)</v>
          </cell>
          <cell r="C3739" t="str">
            <v>A young woman learns she is one of few women left bred like cattle in order to control a deadly disease and the world populace</v>
          </cell>
          <cell r="D3739">
            <v>5500</v>
          </cell>
          <cell r="E3739">
            <v>0</v>
          </cell>
          <cell r="F3739" t="str">
            <v>canceled</v>
          </cell>
          <cell r="G3739" t="str">
            <v>AU</v>
          </cell>
          <cell r="H3739" t="str">
            <v>AUD</v>
          </cell>
          <cell r="I3739">
            <v>1472882100</v>
          </cell>
          <cell r="J3739">
            <v>1467941542</v>
          </cell>
          <cell r="K3739" t="b">
            <v>0</v>
          </cell>
          <cell r="L3739">
            <v>0</v>
          </cell>
          <cell r="M3739" t="b">
            <v>0</v>
          </cell>
          <cell r="N3739" t="str">
            <v>film &amp; video/science fiction</v>
          </cell>
          <cell r="O3739">
            <v>0</v>
          </cell>
          <cell r="P3739">
            <v>0</v>
          </cell>
        </row>
        <row r="3740">
          <cell r="B3740" t="str">
            <v>The Great Fear - Post Production Funds (Canceled)</v>
          </cell>
          <cell r="C3740" t="str">
            <v>A film about a collapsing food industry, a lonely farmer and a lonely botanist needs your help to finish post-production!</v>
          </cell>
          <cell r="D3740">
            <v>7500</v>
          </cell>
          <cell r="E3740">
            <v>2070</v>
          </cell>
          <cell r="F3740" t="str">
            <v>canceled</v>
          </cell>
          <cell r="G3740" t="str">
            <v>CA</v>
          </cell>
          <cell r="H3740" t="str">
            <v>CAD</v>
          </cell>
          <cell r="I3740">
            <v>1428945472</v>
          </cell>
          <cell r="J3740">
            <v>1423765072</v>
          </cell>
          <cell r="K3740" t="b">
            <v>0</v>
          </cell>
          <cell r="L3740">
            <v>37</v>
          </cell>
          <cell r="M3740" t="b">
            <v>0</v>
          </cell>
          <cell r="N3740" t="str">
            <v>film &amp; video/science fiction</v>
          </cell>
          <cell r="O3740">
            <v>28</v>
          </cell>
          <cell r="P3740">
            <v>55.95</v>
          </cell>
        </row>
        <row r="3741">
          <cell r="B3741" t="str">
            <v>Threshold (Canceled)</v>
          </cell>
          <cell r="C3741" t="str">
            <v>Film-Makers Ricky Comuniello &amp; Ian Weeks are at it again - for the 1st time. We need your support for a modern Sci-Fiction short film</v>
          </cell>
          <cell r="D3741">
            <v>4500</v>
          </cell>
          <cell r="E3741">
            <v>338</v>
          </cell>
          <cell r="F3741" t="str">
            <v>canceled</v>
          </cell>
          <cell r="G3741" t="str">
            <v>US</v>
          </cell>
          <cell r="H3741" t="str">
            <v>USD</v>
          </cell>
          <cell r="I3741">
            <v>1439298052</v>
          </cell>
          <cell r="J3741">
            <v>1436965252</v>
          </cell>
          <cell r="K3741" t="b">
            <v>0</v>
          </cell>
          <cell r="L3741">
            <v>9</v>
          </cell>
          <cell r="M3741" t="b">
            <v>0</v>
          </cell>
          <cell r="N3741" t="str">
            <v>film &amp; video/science fiction</v>
          </cell>
          <cell r="O3741">
            <v>8</v>
          </cell>
          <cell r="P3741">
            <v>37.56</v>
          </cell>
        </row>
        <row r="3742">
          <cell r="B3742" t="str">
            <v>#CalExit...War of 2020 (Canceled)</v>
          </cell>
          <cell r="C3742" t="str">
            <v>California and the west have declared their refusal to support the election of a staunch conservative president. Will it be Civil War?</v>
          </cell>
          <cell r="D3742">
            <v>20000</v>
          </cell>
          <cell r="E3742">
            <v>115</v>
          </cell>
          <cell r="F3742" t="str">
            <v>canceled</v>
          </cell>
          <cell r="G3742" t="str">
            <v>US</v>
          </cell>
          <cell r="H3742" t="str">
            <v>USD</v>
          </cell>
          <cell r="I3742">
            <v>1484698998</v>
          </cell>
          <cell r="J3742">
            <v>1479514998</v>
          </cell>
          <cell r="K3742" t="b">
            <v>0</v>
          </cell>
          <cell r="L3742">
            <v>3</v>
          </cell>
          <cell r="M3742" t="b">
            <v>0</v>
          </cell>
          <cell r="N3742" t="str">
            <v>film &amp; video/science fiction</v>
          </cell>
          <cell r="O3742">
            <v>1</v>
          </cell>
          <cell r="P3742">
            <v>38.33</v>
          </cell>
        </row>
        <row r="3743">
          <cell r="B3743" t="str">
            <v>Consumed (Static Air) (Canceled)</v>
          </cell>
          <cell r="C3743" t="str">
            <v>Film makers catch live footage beyond their wildest dreams.</v>
          </cell>
          <cell r="D3743">
            <v>7000</v>
          </cell>
          <cell r="E3743">
            <v>0</v>
          </cell>
          <cell r="F3743" t="str">
            <v>canceled</v>
          </cell>
          <cell r="G3743" t="str">
            <v>GB</v>
          </cell>
          <cell r="H3743" t="str">
            <v>GBP</v>
          </cell>
          <cell r="I3743">
            <v>1420741080</v>
          </cell>
          <cell r="J3743">
            <v>1417026340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film &amp; video/science fiction</v>
          </cell>
          <cell r="O3743">
            <v>0</v>
          </cell>
          <cell r="P3743">
            <v>0</v>
          </cell>
        </row>
        <row r="3744">
          <cell r="B3744" t="str">
            <v>Space Gangstars (Canceled)</v>
          </cell>
          <cell r="C3744" t="str">
            <v>An aspiring pilot decides to take his Dad's ship for a joyride, and learns it was the biggest mistake of his life in this Sci-Fi comedy</v>
          </cell>
          <cell r="D3744">
            <v>50000</v>
          </cell>
          <cell r="E3744">
            <v>40</v>
          </cell>
          <cell r="F3744" t="str">
            <v>canceled</v>
          </cell>
          <cell r="G3744" t="str">
            <v>US</v>
          </cell>
          <cell r="H3744" t="str">
            <v>USD</v>
          </cell>
          <cell r="I3744">
            <v>1456555536</v>
          </cell>
          <cell r="J3744">
            <v>1453963536</v>
          </cell>
          <cell r="K3744" t="b">
            <v>0</v>
          </cell>
          <cell r="L3744">
            <v>2</v>
          </cell>
          <cell r="M3744" t="b">
            <v>0</v>
          </cell>
          <cell r="N3744" t="str">
            <v>film &amp; video/science fiction</v>
          </cell>
          <cell r="O3744">
            <v>0</v>
          </cell>
          <cell r="P3744">
            <v>20</v>
          </cell>
        </row>
        <row r="3745">
          <cell r="B3745" t="str">
            <v>Dichotomy (Canceled)</v>
          </cell>
          <cell r="C3745" t="str">
            <v>A provocatively mind-bending sci-fi thriller, this short film project examines opposites and the balance of the universe. #Dichotomy</v>
          </cell>
          <cell r="D3745">
            <v>10000</v>
          </cell>
          <cell r="E3745">
            <v>92</v>
          </cell>
          <cell r="F3745" t="str">
            <v>canceled</v>
          </cell>
          <cell r="G3745" t="str">
            <v>US</v>
          </cell>
          <cell r="H3745" t="str">
            <v>USD</v>
          </cell>
          <cell r="I3745">
            <v>1419494400</v>
          </cell>
          <cell r="J3745">
            <v>1416888470</v>
          </cell>
          <cell r="K3745" t="b">
            <v>0</v>
          </cell>
          <cell r="L3745">
            <v>6</v>
          </cell>
          <cell r="M3745" t="b">
            <v>0</v>
          </cell>
          <cell r="N3745" t="str">
            <v>film &amp; video/science fiction</v>
          </cell>
          <cell r="O3745">
            <v>1</v>
          </cell>
          <cell r="P3745">
            <v>15.33</v>
          </cell>
        </row>
        <row r="3746">
          <cell r="B3746" t="str">
            <v>Star Trek First Frontier (Canceled)</v>
          </cell>
          <cell r="C3746" t="str">
            <v>The untold story of Captain Robert April and the first launching of the starship U.S.S. Enterprise,  NCC-1701</v>
          </cell>
          <cell r="D3746">
            <v>130000</v>
          </cell>
          <cell r="E3746">
            <v>30112</v>
          </cell>
          <cell r="F3746" t="str">
            <v>canceled</v>
          </cell>
          <cell r="G3746" t="str">
            <v>US</v>
          </cell>
          <cell r="H3746" t="str">
            <v>USD</v>
          </cell>
          <cell r="I3746">
            <v>1432612382</v>
          </cell>
          <cell r="J3746">
            <v>1427428382</v>
          </cell>
          <cell r="K3746" t="b">
            <v>0</v>
          </cell>
          <cell r="L3746">
            <v>67</v>
          </cell>
          <cell r="M3746" t="b">
            <v>0</v>
          </cell>
          <cell r="N3746" t="str">
            <v>film &amp; video/science fiction</v>
          </cell>
          <cell r="O3746">
            <v>23</v>
          </cell>
          <cell r="P3746">
            <v>449.43</v>
          </cell>
        </row>
        <row r="3747">
          <cell r="B3747" t="str">
            <v>THE ASCENDENCE SHIFT Feature Film (Canceled)</v>
          </cell>
          <cell r="C3747" t="str">
            <v>The age of a race to the finish between the higher &amp; lower dimensional realms, A fight for consciousness &amp; freedom,THE NEW HUMAN</v>
          </cell>
          <cell r="D3747">
            <v>250000</v>
          </cell>
          <cell r="E3747">
            <v>140</v>
          </cell>
          <cell r="F3747" t="str">
            <v>canceled</v>
          </cell>
          <cell r="G3747" t="str">
            <v>AU</v>
          </cell>
          <cell r="H3747" t="str">
            <v>AUD</v>
          </cell>
          <cell r="I3747">
            <v>1434633191</v>
          </cell>
          <cell r="J3747">
            <v>1429449191</v>
          </cell>
          <cell r="K3747" t="b">
            <v>0</v>
          </cell>
          <cell r="L3747">
            <v>5</v>
          </cell>
          <cell r="M3747" t="b">
            <v>0</v>
          </cell>
          <cell r="N3747" t="str">
            <v>film &amp; video/science fiction</v>
          </cell>
          <cell r="O3747">
            <v>0</v>
          </cell>
          <cell r="P3747">
            <v>28</v>
          </cell>
        </row>
        <row r="3748">
          <cell r="B3748" t="str">
            <v>The Great Dark (Canceled)</v>
          </cell>
          <cell r="C3748" t="str">
            <v>The Great Dark is a journey through the unimaginable...and un foreseeable...</v>
          </cell>
          <cell r="D3748">
            <v>380000</v>
          </cell>
          <cell r="E3748">
            <v>30</v>
          </cell>
          <cell r="F3748" t="str">
            <v>canceled</v>
          </cell>
          <cell r="G3748" t="str">
            <v>US</v>
          </cell>
          <cell r="H3748" t="str">
            <v>USD</v>
          </cell>
          <cell r="I3748">
            <v>1411437100</v>
          </cell>
          <cell r="J3748">
            <v>1408845100</v>
          </cell>
          <cell r="K3748" t="b">
            <v>0</v>
          </cell>
          <cell r="L3748">
            <v>2</v>
          </cell>
          <cell r="M3748" t="b">
            <v>0</v>
          </cell>
          <cell r="N3748" t="str">
            <v>film &amp; video/science fiction</v>
          </cell>
          <cell r="O3748">
            <v>0</v>
          </cell>
          <cell r="P3748">
            <v>15</v>
          </cell>
        </row>
        <row r="3749">
          <cell r="B3749" t="str">
            <v>Awakening (Canceled)</v>
          </cell>
          <cell r="C3749" t="str">
            <v>What would you do if you face something beyond your understanding? If someone you loved disappeared without a trace?</v>
          </cell>
          <cell r="D3749">
            <v>50000</v>
          </cell>
          <cell r="E3749">
            <v>359</v>
          </cell>
          <cell r="F3749" t="str">
            <v>canceled</v>
          </cell>
          <cell r="G3749" t="str">
            <v>US</v>
          </cell>
          <cell r="H3749" t="str">
            <v>USD</v>
          </cell>
          <cell r="I3749">
            <v>1417532644</v>
          </cell>
          <cell r="J3749">
            <v>1413900244</v>
          </cell>
          <cell r="K3749" t="b">
            <v>0</v>
          </cell>
          <cell r="L3749">
            <v>10</v>
          </cell>
          <cell r="M3749" t="b">
            <v>0</v>
          </cell>
          <cell r="N3749" t="str">
            <v>film &amp; video/science fiction</v>
          </cell>
          <cell r="O3749">
            <v>1</v>
          </cell>
          <cell r="P3749">
            <v>35.9</v>
          </cell>
        </row>
        <row r="3750">
          <cell r="B3750" t="str">
            <v>Quantum Alterations: Sci-fi, Stop Motion &amp; Fantasy Fan Film</v>
          </cell>
          <cell r="C3750" t="str">
            <v>Fiction Becomes Reality in this non-profit science fiction, stop motion, and fantasy fan film.</v>
          </cell>
          <cell r="D3750">
            <v>1500</v>
          </cell>
          <cell r="E3750">
            <v>40</v>
          </cell>
          <cell r="F3750" t="str">
            <v>canceled</v>
          </cell>
          <cell r="G3750" t="str">
            <v>US</v>
          </cell>
          <cell r="H3750" t="str">
            <v>USD</v>
          </cell>
          <cell r="I3750">
            <v>1433336895</v>
          </cell>
          <cell r="J3750">
            <v>1429621695</v>
          </cell>
          <cell r="K3750" t="b">
            <v>0</v>
          </cell>
          <cell r="L3750">
            <v>3</v>
          </cell>
          <cell r="M3750" t="b">
            <v>0</v>
          </cell>
          <cell r="N3750" t="str">
            <v>film &amp; video/science fiction</v>
          </cell>
          <cell r="O3750">
            <v>3</v>
          </cell>
          <cell r="P3750">
            <v>13.33</v>
          </cell>
        </row>
        <row r="3751">
          <cell r="B3751" t="str">
            <v>The Last Armada (Canceled)</v>
          </cell>
          <cell r="C3751" t="str">
            <v>While a shadow of peace was on the horizon,humankind was being threatened by its past.Whispers of threat was being heard from the North</v>
          </cell>
          <cell r="D3751">
            <v>1350000</v>
          </cell>
          <cell r="E3751">
            <v>81</v>
          </cell>
          <cell r="F3751" t="str">
            <v>canceled</v>
          </cell>
          <cell r="G3751" t="str">
            <v>US</v>
          </cell>
          <cell r="H3751" t="str">
            <v>USD</v>
          </cell>
          <cell r="I3751">
            <v>1437657935</v>
          </cell>
          <cell r="J3751">
            <v>1434201935</v>
          </cell>
          <cell r="K3751" t="b">
            <v>0</v>
          </cell>
          <cell r="L3751">
            <v>4</v>
          </cell>
          <cell r="M3751" t="b">
            <v>0</v>
          </cell>
          <cell r="N3751" t="str">
            <v>film &amp; video/science fiction</v>
          </cell>
          <cell r="O3751">
            <v>0</v>
          </cell>
          <cell r="P3751">
            <v>20.25</v>
          </cell>
        </row>
        <row r="3752">
          <cell r="B3752" t="str">
            <v>Mosaics (Canceled)</v>
          </cell>
          <cell r="C3752" t="str">
            <v>A short science-fiction film about an underground network of human-animal hybrids &amp; their struggle with oppression &amp; marginalization.</v>
          </cell>
          <cell r="D3752">
            <v>35000</v>
          </cell>
          <cell r="E3752">
            <v>1785</v>
          </cell>
          <cell r="F3752" t="str">
            <v>canceled</v>
          </cell>
          <cell r="G3752" t="str">
            <v>CA</v>
          </cell>
          <cell r="H3752" t="str">
            <v>CAD</v>
          </cell>
          <cell r="I3752">
            <v>1407034796</v>
          </cell>
          <cell r="J3752">
            <v>1401850796</v>
          </cell>
          <cell r="K3752" t="b">
            <v>0</v>
          </cell>
          <cell r="L3752">
            <v>15</v>
          </cell>
          <cell r="M3752" t="b">
            <v>0</v>
          </cell>
          <cell r="N3752" t="str">
            <v>film &amp; video/science fiction</v>
          </cell>
          <cell r="O3752">
            <v>5</v>
          </cell>
          <cell r="P3752">
            <v>119</v>
          </cell>
        </row>
        <row r="3753">
          <cell r="B3753" t="str">
            <v>Forever Man (short film) (Canceled)</v>
          </cell>
          <cell r="C3753" t="str">
            <v>Man's cryogenic chamber and his soulmate's time travel from the distant future allows them to meet in the middle.</v>
          </cell>
          <cell r="D3753">
            <v>2995</v>
          </cell>
          <cell r="E3753">
            <v>8</v>
          </cell>
          <cell r="F3753" t="str">
            <v>canceled</v>
          </cell>
          <cell r="G3753" t="str">
            <v>US</v>
          </cell>
          <cell r="H3753" t="str">
            <v>USD</v>
          </cell>
          <cell r="I3753">
            <v>1456523572</v>
          </cell>
          <cell r="J3753">
            <v>1453931572</v>
          </cell>
          <cell r="K3753" t="b">
            <v>0</v>
          </cell>
          <cell r="L3753">
            <v>2</v>
          </cell>
          <cell r="M3753" t="b">
            <v>0</v>
          </cell>
          <cell r="N3753" t="str">
            <v>film &amp; video/science fiction</v>
          </cell>
          <cell r="O3753">
            <v>0</v>
          </cell>
          <cell r="P3753">
            <v>4</v>
          </cell>
        </row>
        <row r="3754">
          <cell r="B3754" t="str">
            <v>In The Dark POST Production Fund Request (Canceled)</v>
          </cell>
          <cell r="C3754" t="str">
            <v>ITD a is thriller about a female college student house sitting for her boss &amp; encountering a dark evil force that dwells in the shadows</v>
          </cell>
          <cell r="D3754">
            <v>5000</v>
          </cell>
          <cell r="E3754">
            <v>0</v>
          </cell>
          <cell r="F3754" t="str">
            <v>canceled</v>
          </cell>
          <cell r="G3754" t="str">
            <v>US</v>
          </cell>
          <cell r="H3754" t="str">
            <v>USD</v>
          </cell>
          <cell r="I3754">
            <v>1413942628</v>
          </cell>
          <cell r="J3754">
            <v>1411350628</v>
          </cell>
          <cell r="K3754" t="b">
            <v>0</v>
          </cell>
          <cell r="L3754">
            <v>0</v>
          </cell>
          <cell r="M3754" t="b">
            <v>0</v>
          </cell>
          <cell r="N3754" t="str">
            <v>film &amp; video/science fiction</v>
          </cell>
          <cell r="O3754">
            <v>0</v>
          </cell>
          <cell r="P3754">
            <v>0</v>
          </cell>
        </row>
        <row r="3755">
          <cell r="B3755" t="str">
            <v>Rosette: Sci-Fi/Action Feature Film to Cast Hollywood Talent</v>
          </cell>
          <cell r="C3755" t="str">
            <v>Love, Robots... and Time Travel.
Rosette: A Sci-Fi/Action/Adventure Feature Film, set to cast three A-list Hollywood actors.</v>
          </cell>
          <cell r="D3755">
            <v>500000</v>
          </cell>
          <cell r="E3755">
            <v>10</v>
          </cell>
          <cell r="F3755" t="str">
            <v>canceled</v>
          </cell>
          <cell r="G3755" t="str">
            <v>US</v>
          </cell>
          <cell r="H3755" t="str">
            <v>USD</v>
          </cell>
          <cell r="I3755">
            <v>1467541545</v>
          </cell>
          <cell r="J3755">
            <v>1464085545</v>
          </cell>
          <cell r="K3755" t="b">
            <v>0</v>
          </cell>
          <cell r="L3755">
            <v>1</v>
          </cell>
          <cell r="M3755" t="b">
            <v>0</v>
          </cell>
          <cell r="N3755" t="str">
            <v>film &amp; video/science fiction</v>
          </cell>
          <cell r="O3755">
            <v>0</v>
          </cell>
          <cell r="P3755">
            <v>10</v>
          </cell>
        </row>
        <row r="3756">
          <cell r="B3756" t="str">
            <v>Con Todo mi Corazon: With all of my Heart.</v>
          </cell>
          <cell r="C3756" t="str">
            <v>The title might seem cheesy, but my father says that to my mother every time they say I love you.     This story is dedicated to them.</v>
          </cell>
          <cell r="D3756">
            <v>5000</v>
          </cell>
          <cell r="E3756">
            <v>0</v>
          </cell>
          <cell r="F3756" t="str">
            <v>failed</v>
          </cell>
          <cell r="G3756" t="str">
            <v>US</v>
          </cell>
          <cell r="H3756" t="str">
            <v>USD</v>
          </cell>
          <cell r="I3756">
            <v>1439675691</v>
          </cell>
          <cell r="J3756">
            <v>1434491691</v>
          </cell>
          <cell r="K3756" t="b">
            <v>0</v>
          </cell>
          <cell r="L3756">
            <v>0</v>
          </cell>
          <cell r="M3756" t="b">
            <v>0</v>
          </cell>
          <cell r="N3756" t="str">
            <v>film &amp; video/drama</v>
          </cell>
          <cell r="O3756">
            <v>0</v>
          </cell>
          <cell r="P3756">
            <v>0</v>
          </cell>
        </row>
        <row r="3757">
          <cell r="B3757" t="str">
            <v>Midway: The Turning Point</v>
          </cell>
          <cell r="C3757" t="str">
            <v>Step 1 (script editing) to produce a dramatic film about the air/sea battle of WWII that turned the tide of victory for the US.</v>
          </cell>
          <cell r="D3757">
            <v>50000</v>
          </cell>
          <cell r="E3757">
            <v>5</v>
          </cell>
          <cell r="F3757" t="str">
            <v>failed</v>
          </cell>
          <cell r="G3757" t="str">
            <v>US</v>
          </cell>
          <cell r="H3757" t="str">
            <v>USD</v>
          </cell>
          <cell r="I3757">
            <v>1404318595</v>
          </cell>
          <cell r="J3757">
            <v>1401726595</v>
          </cell>
          <cell r="K3757" t="b">
            <v>0</v>
          </cell>
          <cell r="L3757">
            <v>1</v>
          </cell>
          <cell r="M3757" t="b">
            <v>0</v>
          </cell>
          <cell r="N3757" t="str">
            <v>film &amp; video/drama</v>
          </cell>
          <cell r="O3757">
            <v>0</v>
          </cell>
          <cell r="P3757">
            <v>5</v>
          </cell>
        </row>
        <row r="3758">
          <cell r="B3758" t="str">
            <v>See It My Way</v>
          </cell>
          <cell r="C3758" t="str">
            <v>This film follows a young man who has had only a troubled family life. He turns to all the wrong things and life falls apart.</v>
          </cell>
          <cell r="D3758">
            <v>2800</v>
          </cell>
          <cell r="E3758">
            <v>435</v>
          </cell>
          <cell r="F3758" t="str">
            <v>failed</v>
          </cell>
          <cell r="G3758" t="str">
            <v>US</v>
          </cell>
          <cell r="H3758" t="str">
            <v>USD</v>
          </cell>
          <cell r="I3758">
            <v>1408232520</v>
          </cell>
          <cell r="J3758">
            <v>1405393356</v>
          </cell>
          <cell r="K3758" t="b">
            <v>0</v>
          </cell>
          <cell r="L3758">
            <v>10</v>
          </cell>
          <cell r="M3758" t="b">
            <v>0</v>
          </cell>
          <cell r="N3758" t="str">
            <v>film &amp; video/drama</v>
          </cell>
          <cell r="O3758">
            <v>16</v>
          </cell>
          <cell r="P3758">
            <v>43.5</v>
          </cell>
        </row>
        <row r="3759">
          <cell r="B3759" t="str">
            <v>UNDIVIDED (Working Title)</v>
          </cell>
          <cell r="C3759" t="str">
            <v>Over 2.5 million Black men registered for the draft in World War II. 
This will be the most comprehensive portrayal EVER of US. THEN.</v>
          </cell>
          <cell r="D3759">
            <v>2000000</v>
          </cell>
          <cell r="E3759">
            <v>0</v>
          </cell>
          <cell r="F3759" t="str">
            <v>failed</v>
          </cell>
          <cell r="G3759" t="str">
            <v>US</v>
          </cell>
          <cell r="H3759" t="str">
            <v>USD</v>
          </cell>
          <cell r="I3759">
            <v>1443657600</v>
          </cell>
          <cell r="J3759">
            <v>1440716654</v>
          </cell>
          <cell r="K3759" t="b">
            <v>0</v>
          </cell>
          <cell r="L3759">
            <v>0</v>
          </cell>
          <cell r="M3759" t="b">
            <v>0</v>
          </cell>
          <cell r="N3759" t="str">
            <v>film &amp; video/drama</v>
          </cell>
          <cell r="O3759">
            <v>0</v>
          </cell>
          <cell r="P3759">
            <v>0</v>
          </cell>
        </row>
        <row r="3760">
          <cell r="B3760" t="str">
            <v>Angelix</v>
          </cell>
          <cell r="C3760" t="str">
            <v>Two cousins are caught up in the private war between warrior class angels and demons. You may be caught up too and not realize it yet.</v>
          </cell>
          <cell r="D3760">
            <v>120000</v>
          </cell>
          <cell r="E3760">
            <v>640</v>
          </cell>
          <cell r="F3760" t="str">
            <v>failed</v>
          </cell>
          <cell r="G3760" t="str">
            <v>US</v>
          </cell>
          <cell r="H3760" t="str">
            <v>USD</v>
          </cell>
          <cell r="I3760">
            <v>1411150701</v>
          </cell>
          <cell r="J3760">
            <v>1405966701</v>
          </cell>
          <cell r="K3760" t="b">
            <v>0</v>
          </cell>
          <cell r="L3760">
            <v>7</v>
          </cell>
          <cell r="M3760" t="b">
            <v>0</v>
          </cell>
          <cell r="N3760" t="str">
            <v>film &amp; video/drama</v>
          </cell>
          <cell r="O3760">
            <v>1</v>
          </cell>
          <cell r="P3760">
            <v>91.43</v>
          </cell>
        </row>
        <row r="3761">
          <cell r="B3761" t="str">
            <v>NET</v>
          </cell>
          <cell r="C3761" t="str">
            <v>A teacher. A boy. The beach and a heatwave that drove them all insane.</v>
          </cell>
          <cell r="D3761">
            <v>17000</v>
          </cell>
          <cell r="E3761">
            <v>0</v>
          </cell>
          <cell r="F3761" t="str">
            <v>failed</v>
          </cell>
          <cell r="G3761" t="str">
            <v>GB</v>
          </cell>
          <cell r="H3761" t="str">
            <v>GBP</v>
          </cell>
          <cell r="I3761">
            <v>1452613724</v>
          </cell>
          <cell r="J3761">
            <v>1450021724</v>
          </cell>
          <cell r="K3761" t="b">
            <v>0</v>
          </cell>
          <cell r="L3761">
            <v>0</v>
          </cell>
          <cell r="M3761" t="b">
            <v>0</v>
          </cell>
          <cell r="N3761" t="str">
            <v>film &amp; video/drama</v>
          </cell>
          <cell r="O3761">
            <v>0</v>
          </cell>
          <cell r="P3761">
            <v>0</v>
          </cell>
        </row>
        <row r="3762">
          <cell r="B3762" t="str">
            <v>Pressure</v>
          </cell>
          <cell r="C3762" t="str">
            <v>A young teen makes a bad decision after joining gang and the film expresses his choices that led him to that point.</v>
          </cell>
          <cell r="D3762">
            <v>5000</v>
          </cell>
          <cell r="E3762">
            <v>3000</v>
          </cell>
          <cell r="F3762" t="str">
            <v>failed</v>
          </cell>
          <cell r="G3762" t="str">
            <v>US</v>
          </cell>
          <cell r="H3762" t="str">
            <v>USD</v>
          </cell>
          <cell r="I3762">
            <v>1484531362</v>
          </cell>
          <cell r="J3762">
            <v>1481939362</v>
          </cell>
          <cell r="K3762" t="b">
            <v>0</v>
          </cell>
          <cell r="L3762">
            <v>1</v>
          </cell>
          <cell r="M3762" t="b">
            <v>0</v>
          </cell>
          <cell r="N3762" t="str">
            <v>film &amp; video/drama</v>
          </cell>
          <cell r="O3762">
            <v>60</v>
          </cell>
          <cell r="P3762">
            <v>3000</v>
          </cell>
        </row>
        <row r="3763">
          <cell r="B3763" t="str">
            <v>Past</v>
          </cell>
          <cell r="C3763" t="str">
            <v>A young man experiences a tragedy and has the opportunity to go back and learn from his mistakes and find out his true self.</v>
          </cell>
          <cell r="D3763">
            <v>110000</v>
          </cell>
          <cell r="E3763">
            <v>11</v>
          </cell>
          <cell r="F3763" t="str">
            <v>failed</v>
          </cell>
          <cell r="G3763" t="str">
            <v>US</v>
          </cell>
          <cell r="H3763" t="str">
            <v>USD</v>
          </cell>
          <cell r="I3763">
            <v>1438726535</v>
          </cell>
          <cell r="J3763">
            <v>1433542535</v>
          </cell>
          <cell r="K3763" t="b">
            <v>0</v>
          </cell>
          <cell r="L3763">
            <v>2</v>
          </cell>
          <cell r="M3763" t="b">
            <v>0</v>
          </cell>
          <cell r="N3763" t="str">
            <v>film &amp; video/drama</v>
          </cell>
          <cell r="O3763">
            <v>0</v>
          </cell>
          <cell r="P3763">
            <v>5.5</v>
          </cell>
        </row>
        <row r="3764">
          <cell r="B3764" t="str">
            <v>Moving On</v>
          </cell>
          <cell r="C3764" t="str">
            <v>A homeless Gulf War 2 vet, and Congressional Medal of Honor recipient fights for his sanity on the mean streets of Albuquerque.</v>
          </cell>
          <cell r="D3764">
            <v>8000</v>
          </cell>
          <cell r="E3764">
            <v>325</v>
          </cell>
          <cell r="F3764" t="str">
            <v>failed</v>
          </cell>
          <cell r="G3764" t="str">
            <v>US</v>
          </cell>
          <cell r="H3764" t="str">
            <v>USD</v>
          </cell>
          <cell r="I3764">
            <v>1426791770</v>
          </cell>
          <cell r="J3764">
            <v>1424203370</v>
          </cell>
          <cell r="K3764" t="b">
            <v>0</v>
          </cell>
          <cell r="L3764">
            <v>3</v>
          </cell>
          <cell r="M3764" t="b">
            <v>0</v>
          </cell>
          <cell r="N3764" t="str">
            <v>film &amp; video/drama</v>
          </cell>
          <cell r="O3764">
            <v>4</v>
          </cell>
          <cell r="P3764">
            <v>108.33</v>
          </cell>
        </row>
        <row r="3765">
          <cell r="B3765" t="str">
            <v>Family</v>
          </cell>
          <cell r="C3765" t="str">
            <v>Family is a short film about a father and son and two brothers who were separated by the Korean war and finally reunite after 60 years.</v>
          </cell>
          <cell r="D3765">
            <v>2500</v>
          </cell>
          <cell r="E3765">
            <v>560</v>
          </cell>
          <cell r="F3765" t="str">
            <v>failed</v>
          </cell>
          <cell r="G3765" t="str">
            <v>GB</v>
          </cell>
          <cell r="H3765" t="str">
            <v>GBP</v>
          </cell>
          <cell r="I3765">
            <v>1413634059</v>
          </cell>
          <cell r="J3765">
            <v>1411042059</v>
          </cell>
          <cell r="K3765" t="b">
            <v>0</v>
          </cell>
          <cell r="L3765">
            <v>10</v>
          </cell>
          <cell r="M3765" t="b">
            <v>0</v>
          </cell>
          <cell r="N3765" t="str">
            <v>film &amp; video/drama</v>
          </cell>
          <cell r="O3765">
            <v>22</v>
          </cell>
          <cell r="P3765">
            <v>56</v>
          </cell>
        </row>
        <row r="3766">
          <cell r="B3766" t="str">
            <v>Letters to Daniel</v>
          </cell>
          <cell r="C3766" t="str">
            <v>Amy &amp; Missy survive Amy's bipolar disorder and go on to become award winning &amp; bestselling authors, screenwriters &amp; filmmakers</v>
          </cell>
          <cell r="D3766">
            <v>10000</v>
          </cell>
          <cell r="E3766">
            <v>325</v>
          </cell>
          <cell r="F3766" t="str">
            <v>failed</v>
          </cell>
          <cell r="G3766" t="str">
            <v>US</v>
          </cell>
          <cell r="H3766" t="str">
            <v>USD</v>
          </cell>
          <cell r="I3766">
            <v>1440912480</v>
          </cell>
          <cell r="J3766">
            <v>1438385283</v>
          </cell>
          <cell r="K3766" t="b">
            <v>0</v>
          </cell>
          <cell r="L3766">
            <v>10</v>
          </cell>
          <cell r="M3766" t="b">
            <v>0</v>
          </cell>
          <cell r="N3766" t="str">
            <v>film &amp; video/drama</v>
          </cell>
          <cell r="O3766">
            <v>3</v>
          </cell>
          <cell r="P3766">
            <v>32.5</v>
          </cell>
        </row>
        <row r="3767">
          <cell r="B3767" t="str">
            <v>IRL: Gamers Unite</v>
          </cell>
          <cell r="C3767" t="str">
            <v>Team Mayhem, a local small town gang of gamers who are enlisted   to save the world from the new great evil known as Prowler.</v>
          </cell>
          <cell r="D3767">
            <v>50000</v>
          </cell>
          <cell r="E3767">
            <v>1</v>
          </cell>
          <cell r="F3767" t="str">
            <v>failed</v>
          </cell>
          <cell r="G3767" t="str">
            <v>US</v>
          </cell>
          <cell r="H3767" t="str">
            <v>USD</v>
          </cell>
          <cell r="I3767">
            <v>1470975614</v>
          </cell>
          <cell r="J3767">
            <v>1465791614</v>
          </cell>
          <cell r="K3767" t="b">
            <v>0</v>
          </cell>
          <cell r="L3767">
            <v>1</v>
          </cell>
          <cell r="M3767" t="b">
            <v>0</v>
          </cell>
          <cell r="N3767" t="str">
            <v>film &amp; video/drama</v>
          </cell>
          <cell r="O3767">
            <v>0</v>
          </cell>
          <cell r="P3767">
            <v>1</v>
          </cell>
        </row>
        <row r="3768">
          <cell r="B3768" t="str">
            <v>The Blind Dolphin Story</v>
          </cell>
          <cell r="C3768" t="str">
            <v>A short film on the rarest mammal and the second most endangered freshwater river dolphin, in Pakistan.</v>
          </cell>
          <cell r="D3768">
            <v>95000</v>
          </cell>
          <cell r="E3768">
            <v>0</v>
          </cell>
          <cell r="F3768" t="str">
            <v>failed</v>
          </cell>
          <cell r="G3768" t="str">
            <v>US</v>
          </cell>
          <cell r="H3768" t="str">
            <v>USD</v>
          </cell>
          <cell r="I3768">
            <v>1426753723</v>
          </cell>
          <cell r="J3768">
            <v>1423733323</v>
          </cell>
          <cell r="K3768" t="b">
            <v>0</v>
          </cell>
          <cell r="L3768">
            <v>0</v>
          </cell>
          <cell r="M3768" t="b">
            <v>0</v>
          </cell>
          <cell r="N3768" t="str">
            <v>film &amp; video/drama</v>
          </cell>
          <cell r="O3768">
            <v>0</v>
          </cell>
          <cell r="P3768">
            <v>0</v>
          </cell>
        </row>
        <row r="3769">
          <cell r="B3769" t="str">
            <v>7 Sins</v>
          </cell>
          <cell r="C3769" t="str">
            <v>This is a film inspired by Quentin Tarantino, I want to make a film thats entertaining yet gritty. 7 Sins is in pre-production.</v>
          </cell>
          <cell r="D3769">
            <v>1110</v>
          </cell>
          <cell r="E3769">
            <v>0</v>
          </cell>
          <cell r="F3769" t="str">
            <v>failed</v>
          </cell>
          <cell r="G3769" t="str">
            <v>GB</v>
          </cell>
          <cell r="H3769" t="str">
            <v>GBP</v>
          </cell>
          <cell r="I3769">
            <v>1425131108</v>
          </cell>
          <cell r="J3769">
            <v>1422539108</v>
          </cell>
          <cell r="K3769" t="b">
            <v>0</v>
          </cell>
          <cell r="L3769">
            <v>0</v>
          </cell>
          <cell r="M3769" t="b">
            <v>0</v>
          </cell>
          <cell r="N3769" t="str">
            <v>film &amp; video/drama</v>
          </cell>
          <cell r="O3769">
            <v>0</v>
          </cell>
          <cell r="P3769">
            <v>0</v>
          </cell>
        </row>
        <row r="3770">
          <cell r="B3770" t="str">
            <v>I Am Forgotten</v>
          </cell>
          <cell r="C3770" t="str">
            <v>An international short film project. It is about loneliness, wich is caused by the current compulsion to check your Facebook every day.</v>
          </cell>
          <cell r="D3770">
            <v>6000</v>
          </cell>
          <cell r="E3770">
            <v>0</v>
          </cell>
          <cell r="F3770" t="str">
            <v>failed</v>
          </cell>
          <cell r="G3770" t="str">
            <v>NL</v>
          </cell>
          <cell r="H3770" t="str">
            <v>EUR</v>
          </cell>
          <cell r="I3770">
            <v>1431108776</v>
          </cell>
          <cell r="J3770">
            <v>1425924776</v>
          </cell>
          <cell r="K3770" t="b">
            <v>0</v>
          </cell>
          <cell r="L3770">
            <v>0</v>
          </cell>
          <cell r="M3770" t="b">
            <v>0</v>
          </cell>
          <cell r="N3770" t="str">
            <v>film &amp; video/drama</v>
          </cell>
          <cell r="O3770">
            <v>0</v>
          </cell>
          <cell r="P3770">
            <v>0</v>
          </cell>
        </row>
        <row r="3771">
          <cell r="B3771" t="str">
            <v>Gooseberry Fool - Feature Film</v>
          </cell>
          <cell r="C3771" t="str">
            <v>To heal her scars Olivia must take a journey back to her roots, where an unresolved conflict stands between her and musical success.</v>
          </cell>
          <cell r="D3771">
            <v>20000</v>
          </cell>
          <cell r="E3771">
            <v>1297</v>
          </cell>
          <cell r="F3771" t="str">
            <v>failed</v>
          </cell>
          <cell r="G3771" t="str">
            <v>GB</v>
          </cell>
          <cell r="H3771" t="str">
            <v>GBP</v>
          </cell>
          <cell r="I3771">
            <v>1409337611</v>
          </cell>
          <cell r="J3771">
            <v>1407177611</v>
          </cell>
          <cell r="K3771" t="b">
            <v>0</v>
          </cell>
          <cell r="L3771">
            <v>26</v>
          </cell>
          <cell r="M3771" t="b">
            <v>0</v>
          </cell>
          <cell r="N3771" t="str">
            <v>film &amp; video/drama</v>
          </cell>
          <cell r="O3771">
            <v>6</v>
          </cell>
          <cell r="P3771">
            <v>49.88</v>
          </cell>
        </row>
        <row r="3772">
          <cell r="B3772" t="str">
            <v>Silent Monster</v>
          </cell>
          <cell r="C3772" t="str">
            <v>I'm seeking funding to finish my short film, Silent Monster, to bring awareness to teenage bullying as well as teenage violence.</v>
          </cell>
          <cell r="D3772">
            <v>1500</v>
          </cell>
          <cell r="E3772">
            <v>0</v>
          </cell>
          <cell r="F3772" t="str">
            <v>failed</v>
          </cell>
          <cell r="G3772" t="str">
            <v>US</v>
          </cell>
          <cell r="H3772" t="str">
            <v>USD</v>
          </cell>
          <cell r="I3772">
            <v>1438803999</v>
          </cell>
          <cell r="J3772">
            <v>1436211999</v>
          </cell>
          <cell r="K3772" t="b">
            <v>0</v>
          </cell>
          <cell r="L3772">
            <v>0</v>
          </cell>
          <cell r="M3772" t="b">
            <v>0</v>
          </cell>
          <cell r="N3772" t="str">
            <v>film &amp; video/drama</v>
          </cell>
          <cell r="O3772">
            <v>0</v>
          </cell>
          <cell r="P3772">
            <v>0</v>
          </cell>
        </row>
        <row r="3773">
          <cell r="B3773" t="str">
            <v>The Good Samaritan</v>
          </cell>
          <cell r="C3773" t="str">
            <v>I'm making a modern day version of the bible story " The Good Samaritan"</v>
          </cell>
          <cell r="D3773">
            <v>450</v>
          </cell>
          <cell r="E3773">
            <v>180</v>
          </cell>
          <cell r="F3773" t="str">
            <v>failed</v>
          </cell>
          <cell r="G3773" t="str">
            <v>US</v>
          </cell>
          <cell r="H3773" t="str">
            <v>USD</v>
          </cell>
          <cell r="I3773">
            <v>1427155726</v>
          </cell>
          <cell r="J3773">
            <v>1425690526</v>
          </cell>
          <cell r="K3773" t="b">
            <v>0</v>
          </cell>
          <cell r="L3773">
            <v>7</v>
          </cell>
          <cell r="M3773" t="b">
            <v>0</v>
          </cell>
          <cell r="N3773" t="str">
            <v>film &amp; video/drama</v>
          </cell>
          <cell r="O3773">
            <v>40</v>
          </cell>
          <cell r="P3773">
            <v>25.71</v>
          </cell>
        </row>
        <row r="3774">
          <cell r="B3774" t="str">
            <v>El viaje de LucÃ­a</v>
          </cell>
          <cell r="C3774" t="str">
            <v>El viaje de LucÃ­a es un largometraje de ficciÃ³n con temÃ¡tica sobre el cÃ¡ncer infantil.</v>
          </cell>
          <cell r="D3774">
            <v>500000</v>
          </cell>
          <cell r="E3774">
            <v>0</v>
          </cell>
          <cell r="F3774" t="str">
            <v>failed</v>
          </cell>
          <cell r="G3774" t="str">
            <v>ES</v>
          </cell>
          <cell r="H3774" t="str">
            <v>EUR</v>
          </cell>
          <cell r="I3774">
            <v>1448582145</v>
          </cell>
          <cell r="J3774">
            <v>1445986545</v>
          </cell>
          <cell r="K3774" t="b">
            <v>0</v>
          </cell>
          <cell r="L3774">
            <v>0</v>
          </cell>
          <cell r="M3774" t="b">
            <v>0</v>
          </cell>
          <cell r="N3774" t="str">
            <v>film &amp; video/drama</v>
          </cell>
          <cell r="O3774">
            <v>0</v>
          </cell>
          <cell r="P3774">
            <v>0</v>
          </cell>
        </row>
        <row r="3775">
          <cell r="B3775" t="str">
            <v>Sustain: A Film About Survival</v>
          </cell>
          <cell r="C3775" t="str">
            <v>A feature-length film about how three people survive in a diseased world.</v>
          </cell>
          <cell r="D3775">
            <v>1000</v>
          </cell>
          <cell r="E3775">
            <v>200</v>
          </cell>
          <cell r="F3775" t="str">
            <v>failed</v>
          </cell>
          <cell r="G3775" t="str">
            <v>US</v>
          </cell>
          <cell r="H3775" t="str">
            <v>USD</v>
          </cell>
          <cell r="I3775">
            <v>1457056555</v>
          </cell>
          <cell r="J3775">
            <v>1454464555</v>
          </cell>
          <cell r="K3775" t="b">
            <v>0</v>
          </cell>
          <cell r="L3775">
            <v>2</v>
          </cell>
          <cell r="M3775" t="b">
            <v>0</v>
          </cell>
          <cell r="N3775" t="str">
            <v>film &amp; video/drama</v>
          </cell>
          <cell r="O3775">
            <v>20</v>
          </cell>
          <cell r="P3775">
            <v>100</v>
          </cell>
        </row>
        <row r="3776">
          <cell r="B3776" t="str">
            <v>The Rest of Us Mini-Series</v>
          </cell>
          <cell r="C3776" t="str">
            <v>The Rest of Us follows a survivor of an outbreak that nearly destroyed the earth as he travels to find some form of humanity.</v>
          </cell>
          <cell r="D3776">
            <v>1200</v>
          </cell>
          <cell r="E3776">
            <v>401</v>
          </cell>
          <cell r="F3776" t="str">
            <v>failed</v>
          </cell>
          <cell r="G3776" t="str">
            <v>GB</v>
          </cell>
          <cell r="H3776" t="str">
            <v>GBP</v>
          </cell>
          <cell r="I3776">
            <v>1428951600</v>
          </cell>
          <cell r="J3776">
            <v>1425512843</v>
          </cell>
          <cell r="K3776" t="b">
            <v>0</v>
          </cell>
          <cell r="L3776">
            <v>13</v>
          </cell>
          <cell r="M3776" t="b">
            <v>0</v>
          </cell>
          <cell r="N3776" t="str">
            <v>film &amp; video/drama</v>
          </cell>
          <cell r="O3776">
            <v>33</v>
          </cell>
          <cell r="P3776">
            <v>30.85</v>
          </cell>
        </row>
        <row r="3777">
          <cell r="B3777" t="str">
            <v>Immemorial</v>
          </cell>
          <cell r="C3777" t="str">
            <v>Christina has been suffering with flash backs and some very disturbing nightmares and realises that it is more than just nightmares.</v>
          </cell>
          <cell r="D3777">
            <v>3423</v>
          </cell>
          <cell r="E3777">
            <v>722</v>
          </cell>
          <cell r="F3777" t="str">
            <v>failed</v>
          </cell>
          <cell r="G3777" t="str">
            <v>GB</v>
          </cell>
          <cell r="H3777" t="str">
            <v>GBP</v>
          </cell>
          <cell r="I3777">
            <v>1434995295</v>
          </cell>
          <cell r="J3777">
            <v>1432403295</v>
          </cell>
          <cell r="K3777" t="b">
            <v>0</v>
          </cell>
          <cell r="L3777">
            <v>4</v>
          </cell>
          <cell r="M3777" t="b">
            <v>0</v>
          </cell>
          <cell r="N3777" t="str">
            <v>film &amp; video/drama</v>
          </cell>
          <cell r="O3777">
            <v>21</v>
          </cell>
          <cell r="P3777">
            <v>180.5</v>
          </cell>
        </row>
        <row r="3778">
          <cell r="B3778" t="str">
            <v>ABU Pakistani Independent Feature Film</v>
          </cell>
          <cell r="C3778" t="str">
            <v>I'm Faraz, and I am raising money for my feature film called ABU. This one is for our parents, and our responsibilities towards them.</v>
          </cell>
          <cell r="D3778">
            <v>1000</v>
          </cell>
          <cell r="E3778">
            <v>0</v>
          </cell>
          <cell r="F3778" t="str">
            <v>failed</v>
          </cell>
          <cell r="G3778" t="str">
            <v>US</v>
          </cell>
          <cell r="H3778" t="str">
            <v>USD</v>
          </cell>
          <cell r="I3778">
            <v>1483748232</v>
          </cell>
          <cell r="J3778">
            <v>1481156232</v>
          </cell>
          <cell r="K3778" t="b">
            <v>0</v>
          </cell>
          <cell r="L3778">
            <v>0</v>
          </cell>
          <cell r="M3778" t="b">
            <v>0</v>
          </cell>
          <cell r="N3778" t="str">
            <v>film &amp; video/drama</v>
          </cell>
          <cell r="O3778">
            <v>0</v>
          </cell>
          <cell r="P3778">
            <v>0</v>
          </cell>
        </row>
        <row r="3779">
          <cell r="B3779" t="str">
            <v>Three Little Words</v>
          </cell>
          <cell r="C3779" t="str">
            <v>Don't kill me until I meet my Dad</v>
          </cell>
          <cell r="D3779">
            <v>12500</v>
          </cell>
          <cell r="E3779">
            <v>4482</v>
          </cell>
          <cell r="F3779" t="str">
            <v>failed</v>
          </cell>
          <cell r="G3779" t="str">
            <v>GB</v>
          </cell>
          <cell r="H3779" t="str">
            <v>GBP</v>
          </cell>
          <cell r="I3779">
            <v>1417033610</v>
          </cell>
          <cell r="J3779">
            <v>1414438010</v>
          </cell>
          <cell r="K3779" t="b">
            <v>0</v>
          </cell>
          <cell r="L3779">
            <v>12</v>
          </cell>
          <cell r="M3779" t="b">
            <v>0</v>
          </cell>
          <cell r="N3779" t="str">
            <v>film &amp; video/drama</v>
          </cell>
          <cell r="O3779">
            <v>36</v>
          </cell>
          <cell r="P3779">
            <v>373.5</v>
          </cell>
        </row>
        <row r="3780">
          <cell r="B3780" t="str">
            <v>Lana - Short film</v>
          </cell>
          <cell r="C3780" t="str">
            <v>"Lana" is an horror/dramatic short film, written by myself, about a young woman fighting the darkness in her, but it might be too late.</v>
          </cell>
          <cell r="D3780">
            <v>1500</v>
          </cell>
          <cell r="E3780">
            <v>51</v>
          </cell>
          <cell r="F3780" t="str">
            <v>failed</v>
          </cell>
          <cell r="G3780" t="str">
            <v>CA</v>
          </cell>
          <cell r="H3780" t="str">
            <v>CAD</v>
          </cell>
          <cell r="I3780">
            <v>1409543940</v>
          </cell>
          <cell r="J3780">
            <v>1404586762</v>
          </cell>
          <cell r="K3780" t="b">
            <v>0</v>
          </cell>
          <cell r="L3780">
            <v>2</v>
          </cell>
          <cell r="M3780" t="b">
            <v>0</v>
          </cell>
          <cell r="N3780" t="str">
            <v>film &amp; video/drama</v>
          </cell>
          <cell r="O3780">
            <v>3</v>
          </cell>
          <cell r="P3780">
            <v>25.5</v>
          </cell>
        </row>
        <row r="3781">
          <cell r="B3781" t="str">
            <v>BLANK Short Movie</v>
          </cell>
          <cell r="C3781" t="str">
            <v>Love has no boundaries!</v>
          </cell>
          <cell r="D3781">
            <v>40000</v>
          </cell>
          <cell r="E3781">
            <v>2200</v>
          </cell>
          <cell r="F3781" t="str">
            <v>failed</v>
          </cell>
          <cell r="G3781" t="str">
            <v>NO</v>
          </cell>
          <cell r="H3781" t="str">
            <v>NOK</v>
          </cell>
          <cell r="I3781">
            <v>1471557139</v>
          </cell>
          <cell r="J3781">
            <v>1468965139</v>
          </cell>
          <cell r="K3781" t="b">
            <v>0</v>
          </cell>
          <cell r="L3781">
            <v>10</v>
          </cell>
          <cell r="M3781" t="b">
            <v>0</v>
          </cell>
          <cell r="N3781" t="str">
            <v>film &amp; video/drama</v>
          </cell>
          <cell r="O3781">
            <v>6</v>
          </cell>
          <cell r="P3781">
            <v>220</v>
          </cell>
        </row>
        <row r="3782">
          <cell r="B3782" t="str">
            <v>Feature Film: The Wolfes</v>
          </cell>
          <cell r="C3782" t="str">
            <v>My film is about a boy who discovers the truth about his fathers dissapearance through the dark secrets of his mothers past.</v>
          </cell>
          <cell r="D3782">
            <v>5000</v>
          </cell>
          <cell r="E3782">
            <v>0</v>
          </cell>
          <cell r="F3782" t="str">
            <v>failed</v>
          </cell>
          <cell r="G3782" t="str">
            <v>US</v>
          </cell>
          <cell r="H3782" t="str">
            <v>USD</v>
          </cell>
          <cell r="I3782">
            <v>1488571200</v>
          </cell>
          <cell r="J3782">
            <v>1485977434</v>
          </cell>
          <cell r="K3782" t="b">
            <v>0</v>
          </cell>
          <cell r="L3782">
            <v>0</v>
          </cell>
          <cell r="M3782" t="b">
            <v>0</v>
          </cell>
          <cell r="N3782" t="str">
            <v>film &amp; video/drama</v>
          </cell>
          <cell r="O3782">
            <v>0</v>
          </cell>
          <cell r="P3782">
            <v>0</v>
          </cell>
        </row>
        <row r="3783">
          <cell r="B3783" t="str">
            <v>The Imbalanced Heart of a Symmetric Mind (film)</v>
          </cell>
          <cell r="C3783" t="str">
            <v>A young man suffering from a severe case of OCD embarks on a road trip to find peace of mind.</v>
          </cell>
          <cell r="D3783">
            <v>5000</v>
          </cell>
          <cell r="E3783">
            <v>800</v>
          </cell>
          <cell r="F3783" t="str">
            <v>failed</v>
          </cell>
          <cell r="G3783" t="str">
            <v>US</v>
          </cell>
          <cell r="H3783" t="str">
            <v>USD</v>
          </cell>
          <cell r="I3783">
            <v>1437461940</v>
          </cell>
          <cell r="J3783">
            <v>1435383457</v>
          </cell>
          <cell r="K3783" t="b">
            <v>0</v>
          </cell>
          <cell r="L3783">
            <v>5</v>
          </cell>
          <cell r="M3783" t="b">
            <v>0</v>
          </cell>
          <cell r="N3783" t="str">
            <v>film &amp; video/drama</v>
          </cell>
          <cell r="O3783">
            <v>16</v>
          </cell>
          <cell r="P3783">
            <v>160</v>
          </cell>
        </row>
        <row r="3784">
          <cell r="B3784" t="str">
            <v>Mariano (A Screenplay)</v>
          </cell>
          <cell r="C3784" t="str">
            <v>Mariano Messini, an aspiring musician, indebted to the mafia must put his life on the line to escape their grasp and pursue his dream.</v>
          </cell>
          <cell r="D3784">
            <v>1500</v>
          </cell>
          <cell r="E3784">
            <v>0</v>
          </cell>
          <cell r="F3784" t="str">
            <v>failed</v>
          </cell>
          <cell r="G3784" t="str">
            <v>US</v>
          </cell>
          <cell r="H3784" t="str">
            <v>USD</v>
          </cell>
          <cell r="I3784">
            <v>1409891015</v>
          </cell>
          <cell r="J3784">
            <v>1407299015</v>
          </cell>
          <cell r="K3784" t="b">
            <v>0</v>
          </cell>
          <cell r="L3784">
            <v>0</v>
          </cell>
          <cell r="M3784" t="b">
            <v>0</v>
          </cell>
          <cell r="N3784" t="str">
            <v>film &amp; video/drama</v>
          </cell>
          <cell r="O3784">
            <v>0</v>
          </cell>
          <cell r="P3784">
            <v>0</v>
          </cell>
        </row>
        <row r="3785">
          <cell r="B3785" t="str">
            <v>A GOOD MAN'S DECISION</v>
          </cell>
          <cell r="C3785" t="str">
            <v>Jack Barlow's wife and daughter shot in cold blood at a gun confiscation station in Texas, he sets out to save his family &amp; neighbors.</v>
          </cell>
          <cell r="D3785">
            <v>500000</v>
          </cell>
          <cell r="E3785">
            <v>345</v>
          </cell>
          <cell r="F3785" t="str">
            <v>failed</v>
          </cell>
          <cell r="G3785" t="str">
            <v>US</v>
          </cell>
          <cell r="H3785" t="str">
            <v>USD</v>
          </cell>
          <cell r="I3785">
            <v>1472920477</v>
          </cell>
          <cell r="J3785">
            <v>1467736477</v>
          </cell>
          <cell r="K3785" t="b">
            <v>0</v>
          </cell>
          <cell r="L3785">
            <v>5</v>
          </cell>
          <cell r="M3785" t="b">
            <v>0</v>
          </cell>
          <cell r="N3785" t="str">
            <v>film &amp; video/drama</v>
          </cell>
          <cell r="O3785">
            <v>0</v>
          </cell>
          <cell r="P3785">
            <v>69</v>
          </cell>
        </row>
        <row r="3786">
          <cell r="B3786" t="str">
            <v>REGIONRAT, the movie</v>
          </cell>
          <cell r="C3786" t="str">
            <v>Because hope can be a 4 letter word</v>
          </cell>
          <cell r="D3786">
            <v>12000</v>
          </cell>
          <cell r="E3786">
            <v>50</v>
          </cell>
          <cell r="F3786" t="str">
            <v>failed</v>
          </cell>
          <cell r="G3786" t="str">
            <v>US</v>
          </cell>
          <cell r="H3786" t="str">
            <v>USD</v>
          </cell>
          <cell r="I3786">
            <v>1466091446</v>
          </cell>
          <cell r="J3786">
            <v>1465227446</v>
          </cell>
          <cell r="K3786" t="b">
            <v>0</v>
          </cell>
          <cell r="L3786">
            <v>1</v>
          </cell>
          <cell r="M3786" t="b">
            <v>0</v>
          </cell>
          <cell r="N3786" t="str">
            <v>film &amp; video/drama</v>
          </cell>
          <cell r="O3786">
            <v>0</v>
          </cell>
          <cell r="P3786">
            <v>50</v>
          </cell>
        </row>
        <row r="3787">
          <cell r="B3787" t="str">
            <v>Trillion: Feature Film</v>
          </cell>
          <cell r="C3787" t="str">
            <v>A young boy passionate about Astronomy and Chemistry tracks down an astroid that scientists said would never hit earth.</v>
          </cell>
          <cell r="D3787">
            <v>5000</v>
          </cell>
          <cell r="E3787">
            <v>250</v>
          </cell>
          <cell r="F3787" t="str">
            <v>failed</v>
          </cell>
          <cell r="G3787" t="str">
            <v>AU</v>
          </cell>
          <cell r="H3787" t="str">
            <v>AUD</v>
          </cell>
          <cell r="I3787">
            <v>1443782138</v>
          </cell>
          <cell r="J3787">
            <v>1440326138</v>
          </cell>
          <cell r="K3787" t="b">
            <v>0</v>
          </cell>
          <cell r="L3787">
            <v>3</v>
          </cell>
          <cell r="M3787" t="b">
            <v>0</v>
          </cell>
          <cell r="N3787" t="str">
            <v>film &amp; video/drama</v>
          </cell>
          <cell r="O3787">
            <v>5</v>
          </cell>
          <cell r="P3787">
            <v>83.33</v>
          </cell>
        </row>
        <row r="3788">
          <cell r="B3788" t="str">
            <v>"SHADY BIZZNESS' The Eminem Movie Beyond 8 Mile"</v>
          </cell>
          <cell r="C3788" t="str">
            <v>This Eminem Tell All details the good times, hardships, drug abuse, domestic violence, scandals, sex, near-death experiences and murder</v>
          </cell>
          <cell r="D3788">
            <v>1000000</v>
          </cell>
          <cell r="E3788">
            <v>17</v>
          </cell>
          <cell r="F3788" t="str">
            <v>failed</v>
          </cell>
          <cell r="G3788" t="str">
            <v>US</v>
          </cell>
          <cell r="H3788" t="str">
            <v>USD</v>
          </cell>
          <cell r="I3788">
            <v>1413572432</v>
          </cell>
          <cell r="J3788">
            <v>1410980432</v>
          </cell>
          <cell r="K3788" t="b">
            <v>0</v>
          </cell>
          <cell r="L3788">
            <v>3</v>
          </cell>
          <cell r="M3788" t="b">
            <v>0</v>
          </cell>
          <cell r="N3788" t="str">
            <v>film &amp; video/drama</v>
          </cell>
          <cell r="O3788">
            <v>0</v>
          </cell>
          <cell r="P3788">
            <v>5.67</v>
          </cell>
        </row>
        <row r="3789">
          <cell r="B3789" t="str">
            <v>Help Towards a New PC for Editing Media College Productions!</v>
          </cell>
          <cell r="C3789" t="str">
            <v>I am in need of a new PC for my Media Production course so i can pursue my dream of creating CGI based sci-fi productions for everyone</v>
          </cell>
          <cell r="D3789">
            <v>1000</v>
          </cell>
          <cell r="E3789">
            <v>0</v>
          </cell>
          <cell r="F3789" t="str">
            <v>failed</v>
          </cell>
          <cell r="G3789" t="str">
            <v>GB</v>
          </cell>
          <cell r="H3789" t="str">
            <v>GBP</v>
          </cell>
          <cell r="I3789">
            <v>1417217166</v>
          </cell>
          <cell r="J3789">
            <v>1412029566</v>
          </cell>
          <cell r="K3789" t="b">
            <v>0</v>
          </cell>
          <cell r="L3789">
            <v>0</v>
          </cell>
          <cell r="M3789" t="b">
            <v>0</v>
          </cell>
          <cell r="N3789" t="str">
            <v>film &amp; video/drama</v>
          </cell>
          <cell r="O3789">
            <v>0</v>
          </cell>
          <cell r="P3789">
            <v>0</v>
          </cell>
        </row>
        <row r="3790">
          <cell r="B3790" t="str">
            <v>Desperation Short Film</v>
          </cell>
          <cell r="C3790" t="str">
            <v>Northern Irish Original Short Film based on the desperation of love and survival and taking a risk that may change everything.</v>
          </cell>
          <cell r="D3790">
            <v>2500</v>
          </cell>
          <cell r="E3790">
            <v>3</v>
          </cell>
          <cell r="F3790" t="str">
            <v>failed</v>
          </cell>
          <cell r="G3790" t="str">
            <v>GB</v>
          </cell>
          <cell r="H3790" t="str">
            <v>GBP</v>
          </cell>
          <cell r="I3790">
            <v>1457308531</v>
          </cell>
          <cell r="J3790">
            <v>1452124531</v>
          </cell>
          <cell r="K3790" t="b">
            <v>0</v>
          </cell>
          <cell r="L3790">
            <v>3</v>
          </cell>
          <cell r="M3790" t="b">
            <v>0</v>
          </cell>
          <cell r="N3790" t="str">
            <v>film &amp; video/drama</v>
          </cell>
          <cell r="O3790">
            <v>0</v>
          </cell>
          <cell r="P3790">
            <v>1</v>
          </cell>
        </row>
        <row r="3791">
          <cell r="B3791" t="str">
            <v>37 U.S. Navy Sailors Murdered, an American story</v>
          </cell>
          <cell r="C3791" t="str">
            <v>A film project based on my auto-biography, a military conflict with no media attention, this story depicts war and its aftermath.</v>
          </cell>
          <cell r="D3791">
            <v>2000000</v>
          </cell>
          <cell r="E3791">
            <v>0</v>
          </cell>
          <cell r="F3791" t="str">
            <v>failed</v>
          </cell>
          <cell r="G3791" t="str">
            <v>US</v>
          </cell>
          <cell r="H3791" t="str">
            <v>USD</v>
          </cell>
          <cell r="I3791">
            <v>1436544332</v>
          </cell>
          <cell r="J3791">
            <v>1431360332</v>
          </cell>
          <cell r="K3791" t="b">
            <v>0</v>
          </cell>
          <cell r="L3791">
            <v>0</v>
          </cell>
          <cell r="M3791" t="b">
            <v>0</v>
          </cell>
          <cell r="N3791" t="str">
            <v>film &amp; video/drama</v>
          </cell>
          <cell r="O3791">
            <v>0</v>
          </cell>
          <cell r="P3791">
            <v>0</v>
          </cell>
        </row>
        <row r="3792">
          <cell r="B3792" t="str">
            <v>Thunder Under Control</v>
          </cell>
          <cell r="C3792" t="str">
            <v>A moving short film about a retired female boxer who develops a relationship with a young journalist who idolises her</v>
          </cell>
          <cell r="D3792">
            <v>3500</v>
          </cell>
          <cell r="E3792">
            <v>1465</v>
          </cell>
          <cell r="F3792" t="str">
            <v>failed</v>
          </cell>
          <cell r="G3792" t="str">
            <v>GB</v>
          </cell>
          <cell r="H3792" t="str">
            <v>GBP</v>
          </cell>
          <cell r="I3792">
            <v>1444510800</v>
          </cell>
          <cell r="J3792">
            <v>1442062898</v>
          </cell>
          <cell r="K3792" t="b">
            <v>0</v>
          </cell>
          <cell r="L3792">
            <v>19</v>
          </cell>
          <cell r="M3792" t="b">
            <v>0</v>
          </cell>
          <cell r="N3792" t="str">
            <v>film &amp; video/drama</v>
          </cell>
          <cell r="O3792">
            <v>42</v>
          </cell>
          <cell r="P3792">
            <v>77.11</v>
          </cell>
        </row>
        <row r="3793">
          <cell r="B3793" t="str">
            <v>Cole - A Short Film.</v>
          </cell>
          <cell r="C3793" t="str">
            <v>â€œAfter a terrifying ordeal, a young woman is left in a depressive state and abandoned to cope with a distressing account of revengeâ€</v>
          </cell>
          <cell r="D3793">
            <v>2500</v>
          </cell>
          <cell r="E3793">
            <v>262</v>
          </cell>
          <cell r="F3793" t="str">
            <v>failed</v>
          </cell>
          <cell r="G3793" t="str">
            <v>GB</v>
          </cell>
          <cell r="H3793" t="str">
            <v>GBP</v>
          </cell>
          <cell r="I3793">
            <v>1487365200</v>
          </cell>
          <cell r="J3793">
            <v>1483734100</v>
          </cell>
          <cell r="K3793" t="b">
            <v>0</v>
          </cell>
          <cell r="L3793">
            <v>8</v>
          </cell>
          <cell r="M3793" t="b">
            <v>0</v>
          </cell>
          <cell r="N3793" t="str">
            <v>film &amp; video/drama</v>
          </cell>
          <cell r="O3793">
            <v>10</v>
          </cell>
          <cell r="P3793">
            <v>32.75</v>
          </cell>
        </row>
        <row r="3794">
          <cell r="B3794" t="str">
            <v>Nine Lives</v>
          </cell>
          <cell r="C3794" t="str">
            <v>Nine Lives is a story of one woman's survival of EIGHT near deaths and her love for one man as an influence to fight for the NINTH.</v>
          </cell>
          <cell r="D3794">
            <v>25000</v>
          </cell>
          <cell r="E3794">
            <v>279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1412500322</v>
          </cell>
          <cell r="J3794">
            <v>1409908322</v>
          </cell>
          <cell r="K3794" t="b">
            <v>0</v>
          </cell>
          <cell r="L3794">
            <v>6</v>
          </cell>
          <cell r="M3794" t="b">
            <v>0</v>
          </cell>
          <cell r="N3794" t="str">
            <v>film &amp; video/drama</v>
          </cell>
          <cell r="O3794">
            <v>1</v>
          </cell>
          <cell r="P3794">
            <v>46.5</v>
          </cell>
        </row>
        <row r="3795">
          <cell r="B3795" t="str">
            <v>Independent Feature Film for Film Festivals "BLUE"</v>
          </cell>
          <cell r="C3795" t="str">
            <v>We're filming a feature film that we can put in numerous film festivals across the country. My dream is to compete in every single one.</v>
          </cell>
          <cell r="D3795">
            <v>10000</v>
          </cell>
          <cell r="E3795">
            <v>0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1472698702</v>
          </cell>
          <cell r="J3795">
            <v>1470106702</v>
          </cell>
          <cell r="K3795" t="b">
            <v>0</v>
          </cell>
          <cell r="L3795">
            <v>0</v>
          </cell>
          <cell r="M3795" t="b">
            <v>0</v>
          </cell>
          <cell r="N3795" t="str">
            <v>film &amp; video/drama</v>
          </cell>
          <cell r="O3795">
            <v>0</v>
          </cell>
          <cell r="P3795">
            <v>0</v>
          </cell>
        </row>
        <row r="3796">
          <cell r="B3796" t="str">
            <v>The Crossing Shore</v>
          </cell>
          <cell r="C3796" t="str">
            <v>A film dedicated to an AAF Pilot's struggle to survive behind enemy lines during WWII.</v>
          </cell>
          <cell r="D3796">
            <v>6000</v>
          </cell>
          <cell r="E3796">
            <v>1571.55</v>
          </cell>
          <cell r="F3796" t="str">
            <v>failed</v>
          </cell>
          <cell r="G3796" t="str">
            <v>US</v>
          </cell>
          <cell r="H3796" t="str">
            <v>USD</v>
          </cell>
          <cell r="I3796">
            <v>1410746403</v>
          </cell>
          <cell r="J3796">
            <v>1408154403</v>
          </cell>
          <cell r="K3796" t="b">
            <v>0</v>
          </cell>
          <cell r="L3796">
            <v>18</v>
          </cell>
          <cell r="M3796" t="b">
            <v>0</v>
          </cell>
          <cell r="N3796" t="str">
            <v>film &amp; video/drama</v>
          </cell>
          <cell r="O3796">
            <v>26</v>
          </cell>
          <cell r="P3796">
            <v>87.31</v>
          </cell>
        </row>
        <row r="3797">
          <cell r="B3797" t="str">
            <v>Life of Change</v>
          </cell>
          <cell r="C3797" t="str">
            <v>Everyone has a choice. Can two college students get past their differences to save the life of a man whom they've never met before?</v>
          </cell>
          <cell r="D3797">
            <v>650</v>
          </cell>
          <cell r="E3797">
            <v>380</v>
          </cell>
          <cell r="F3797" t="str">
            <v>failed</v>
          </cell>
          <cell r="G3797" t="str">
            <v>US</v>
          </cell>
          <cell r="H3797" t="str">
            <v>USD</v>
          </cell>
          <cell r="I3797">
            <v>1423424329</v>
          </cell>
          <cell r="J3797">
            <v>1421696329</v>
          </cell>
          <cell r="K3797" t="b">
            <v>0</v>
          </cell>
          <cell r="L3797">
            <v>7</v>
          </cell>
          <cell r="M3797" t="b">
            <v>0</v>
          </cell>
          <cell r="N3797" t="str">
            <v>film &amp; video/drama</v>
          </cell>
          <cell r="O3797">
            <v>58</v>
          </cell>
          <cell r="P3797">
            <v>54.29</v>
          </cell>
        </row>
        <row r="3798">
          <cell r="B3798" t="str">
            <v>Modern Gangsters</v>
          </cell>
          <cell r="C3798" t="str">
            <v>new web series created by jonney terry</v>
          </cell>
          <cell r="D3798">
            <v>6000</v>
          </cell>
          <cell r="E3798">
            <v>0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1444337940</v>
          </cell>
          <cell r="J3798">
            <v>1441750564</v>
          </cell>
          <cell r="K3798" t="b">
            <v>0</v>
          </cell>
          <cell r="L3798">
            <v>0</v>
          </cell>
          <cell r="M3798" t="b">
            <v>0</v>
          </cell>
          <cell r="N3798" t="str">
            <v>film &amp; video/drama</v>
          </cell>
          <cell r="O3798">
            <v>0</v>
          </cell>
          <cell r="P3798">
            <v>0</v>
          </cell>
        </row>
        <row r="3799">
          <cell r="B3799" t="str">
            <v>TheM</v>
          </cell>
          <cell r="C3799" t="str">
            <v>We are aiming to make a Web Series based on Youth Culture and the misrepresentation of socially stereotyped people.</v>
          </cell>
          <cell r="D3799">
            <v>2500</v>
          </cell>
          <cell r="E3799">
            <v>746</v>
          </cell>
          <cell r="F3799" t="str">
            <v>failed</v>
          </cell>
          <cell r="G3799" t="str">
            <v>GB</v>
          </cell>
          <cell r="H3799" t="str">
            <v>GBP</v>
          </cell>
          <cell r="I3799">
            <v>1422562864</v>
          </cell>
          <cell r="J3799">
            <v>1417378864</v>
          </cell>
          <cell r="K3799" t="b">
            <v>0</v>
          </cell>
          <cell r="L3799">
            <v>8</v>
          </cell>
          <cell r="M3799" t="b">
            <v>0</v>
          </cell>
          <cell r="N3799" t="str">
            <v>film &amp; video/drama</v>
          </cell>
          <cell r="O3799">
            <v>30</v>
          </cell>
          <cell r="P3799">
            <v>93.25</v>
          </cell>
        </row>
        <row r="3800">
          <cell r="B3800" t="str">
            <v>WHERE IS DANIEL? The feature film</v>
          </cell>
          <cell r="C3800" t="str">
            <v>A feature film based on the true story of Bruce and Denise Morcombe and their battle for justice for their missing son Daniel.</v>
          </cell>
          <cell r="D3800">
            <v>300000</v>
          </cell>
          <cell r="E3800">
            <v>152165</v>
          </cell>
          <cell r="F3800" t="str">
            <v>failed</v>
          </cell>
          <cell r="G3800" t="str">
            <v>AU</v>
          </cell>
          <cell r="H3800" t="str">
            <v>AUD</v>
          </cell>
          <cell r="I3800">
            <v>1470319203</v>
          </cell>
          <cell r="J3800">
            <v>1467727203</v>
          </cell>
          <cell r="K3800" t="b">
            <v>0</v>
          </cell>
          <cell r="L3800">
            <v>1293</v>
          </cell>
          <cell r="M3800" t="b">
            <v>0</v>
          </cell>
          <cell r="N3800" t="str">
            <v>film &amp; video/drama</v>
          </cell>
          <cell r="O3800">
            <v>51</v>
          </cell>
          <cell r="P3800">
            <v>117.68</v>
          </cell>
        </row>
        <row r="3801">
          <cell r="B3801" t="str">
            <v>KISS ME GOODBYE - A REFRESHING VOICE IN INDIE FILMMAKING</v>
          </cell>
          <cell r="C3801" t="str">
            <v>A martyr faces execution at the hands of the State, while enduring the horrors and alienation of a new world order.</v>
          </cell>
          <cell r="D3801">
            <v>8000</v>
          </cell>
          <cell r="E3801">
            <v>1300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1444144222</v>
          </cell>
          <cell r="J3801">
            <v>1441120222</v>
          </cell>
          <cell r="K3801" t="b">
            <v>0</v>
          </cell>
          <cell r="L3801">
            <v>17</v>
          </cell>
          <cell r="M3801" t="b">
            <v>0</v>
          </cell>
          <cell r="N3801" t="str">
            <v>film &amp; video/drama</v>
          </cell>
          <cell r="O3801">
            <v>16</v>
          </cell>
          <cell r="P3801">
            <v>76.47</v>
          </cell>
        </row>
        <row r="3802">
          <cell r="B3802" t="str">
            <v>Blood Bond Movie Development</v>
          </cell>
          <cell r="C3802" t="str">
            <v>A love story featuring adoption,struggle,dysfunction,grace, healing, and restoration.</v>
          </cell>
          <cell r="D3802">
            <v>12700</v>
          </cell>
          <cell r="E3802">
            <v>0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1470441983</v>
          </cell>
          <cell r="J3802">
            <v>1468627583</v>
          </cell>
          <cell r="K3802" t="b">
            <v>0</v>
          </cell>
          <cell r="L3802">
            <v>0</v>
          </cell>
          <cell r="M3802" t="b">
            <v>0</v>
          </cell>
          <cell r="N3802" t="str">
            <v>film &amp; video/drama</v>
          </cell>
          <cell r="O3802">
            <v>0</v>
          </cell>
          <cell r="P3802">
            <v>0</v>
          </cell>
        </row>
        <row r="3803">
          <cell r="B3803" t="str">
            <v>M39 - Action film / Drama</v>
          </cell>
          <cell r="C3803" t="str">
            <v>To avoid bankruptcy, Vincent, a passionate young entrepreneur embarks  on an illicit affair in order to save his dream business.</v>
          </cell>
          <cell r="D3803">
            <v>14000</v>
          </cell>
          <cell r="E3803">
            <v>2130</v>
          </cell>
          <cell r="F3803" t="str">
            <v>failed</v>
          </cell>
          <cell r="G3803" t="str">
            <v>CA</v>
          </cell>
          <cell r="H3803" t="str">
            <v>CAD</v>
          </cell>
          <cell r="I3803">
            <v>1420346638</v>
          </cell>
          <cell r="J3803">
            <v>1417754638</v>
          </cell>
          <cell r="K3803" t="b">
            <v>0</v>
          </cell>
          <cell r="L3803">
            <v>13</v>
          </cell>
          <cell r="M3803" t="b">
            <v>0</v>
          </cell>
          <cell r="N3803" t="str">
            <v>film &amp; video/drama</v>
          </cell>
          <cell r="O3803">
            <v>15</v>
          </cell>
          <cell r="P3803">
            <v>163.85</v>
          </cell>
        </row>
        <row r="3804">
          <cell r="B3804" t="str">
            <v>OLIVIA</v>
          </cell>
          <cell r="C3804" t="str">
            <v>A young woman's journey from Africa to Australia where she finds heaven on earth, love and tragedy. Within her tragedy she saves lives.</v>
          </cell>
          <cell r="D3804">
            <v>50000</v>
          </cell>
          <cell r="E3804">
            <v>0</v>
          </cell>
          <cell r="F3804" t="str">
            <v>failed</v>
          </cell>
          <cell r="G3804" t="str">
            <v>AU</v>
          </cell>
          <cell r="H3804" t="str">
            <v>AUD</v>
          </cell>
          <cell r="I3804">
            <v>1418719967</v>
          </cell>
          <cell r="J3804">
            <v>1416127967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film &amp; video/drama</v>
          </cell>
          <cell r="O3804">
            <v>0</v>
          </cell>
          <cell r="P3804">
            <v>0</v>
          </cell>
        </row>
        <row r="3805">
          <cell r="B3805" t="str">
            <v>"A Brighter Day"</v>
          </cell>
          <cell r="C3805" t="str">
            <v>"A Brighter Day" is the first episode of a television series about an ex-hustler that becomes a school teacher to help at risk youth.</v>
          </cell>
          <cell r="D3805">
            <v>25000</v>
          </cell>
          <cell r="E3805">
            <v>0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1436566135</v>
          </cell>
          <cell r="J3805">
            <v>1433974135</v>
          </cell>
          <cell r="K3805" t="b">
            <v>0</v>
          </cell>
          <cell r="L3805">
            <v>0</v>
          </cell>
          <cell r="M3805" t="b">
            <v>0</v>
          </cell>
          <cell r="N3805" t="str">
            <v>film &amp; video/drama</v>
          </cell>
          <cell r="O3805">
            <v>0</v>
          </cell>
          <cell r="P3805">
            <v>0</v>
          </cell>
        </row>
        <row r="3806">
          <cell r="B3806" t="str">
            <v>Like Son, Like Father</v>
          </cell>
          <cell r="C3806" t="str">
            <v>A tender short film about a young man who needs advice from  someone he had no intention of ever meeting, his biological father.</v>
          </cell>
          <cell r="D3806">
            <v>12000</v>
          </cell>
          <cell r="E3806">
            <v>3030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1443675600</v>
          </cell>
          <cell r="J3806">
            <v>1441157592</v>
          </cell>
          <cell r="K3806" t="b">
            <v>0</v>
          </cell>
          <cell r="L3806">
            <v>33</v>
          </cell>
          <cell r="M3806" t="b">
            <v>0</v>
          </cell>
          <cell r="N3806" t="str">
            <v>film &amp; video/drama</v>
          </cell>
          <cell r="O3806">
            <v>25</v>
          </cell>
          <cell r="P3806">
            <v>91.82</v>
          </cell>
        </row>
        <row r="3807">
          <cell r="B3807" t="str">
            <v>Pre-production - The Heart of A Woman &amp; The Heart of A Man</v>
          </cell>
          <cell r="C3807" t="str">
            <v>The Heart of a Woman and The Heart of a Man is a feature film written by Jennie Marie Pacelli, based on real people and true events</v>
          </cell>
          <cell r="D3807">
            <v>5000</v>
          </cell>
          <cell r="E3807">
            <v>2230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1442634617</v>
          </cell>
          <cell r="J3807">
            <v>1440042617</v>
          </cell>
          <cell r="K3807" t="b">
            <v>0</v>
          </cell>
          <cell r="L3807">
            <v>12</v>
          </cell>
          <cell r="M3807" t="b">
            <v>0</v>
          </cell>
          <cell r="N3807" t="str">
            <v>film &amp; video/drama</v>
          </cell>
          <cell r="O3807">
            <v>45</v>
          </cell>
          <cell r="P3807">
            <v>185.83</v>
          </cell>
        </row>
        <row r="3808">
          <cell r="B3808" t="str">
            <v>The Ecstasy of Vengeance - Feature Length Film</v>
          </cell>
          <cell r="C3808" t="str">
            <v>This film is a fictional crime drama following the events of a heist that ended in bloodshed.</v>
          </cell>
          <cell r="D3808">
            <v>6300</v>
          </cell>
          <cell r="E3808">
            <v>1</v>
          </cell>
          <cell r="F3808" t="str">
            <v>failed</v>
          </cell>
          <cell r="G3808" t="str">
            <v>US</v>
          </cell>
          <cell r="H3808" t="str">
            <v>USD</v>
          </cell>
          <cell r="I3808">
            <v>1460837320</v>
          </cell>
          <cell r="J3808">
            <v>1455656920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film &amp; video/drama</v>
          </cell>
          <cell r="O3808">
            <v>0</v>
          </cell>
          <cell r="P3808">
            <v>1</v>
          </cell>
        </row>
        <row r="3809">
          <cell r="B3809" t="str">
            <v>Hart Blvd. A feature film by Andrew Greve</v>
          </cell>
          <cell r="C3809" t="str">
            <v>A family dramedy about a grandfather  and grandson who are both on their path to redemption.</v>
          </cell>
          <cell r="D3809">
            <v>50000</v>
          </cell>
          <cell r="E3809">
            <v>20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1439734001</v>
          </cell>
          <cell r="J3809">
            <v>1437142547</v>
          </cell>
          <cell r="K3809" t="b">
            <v>0</v>
          </cell>
          <cell r="L3809">
            <v>1</v>
          </cell>
          <cell r="M3809" t="b">
            <v>0</v>
          </cell>
          <cell r="N3809" t="str">
            <v>film &amp; video/drama</v>
          </cell>
          <cell r="O3809">
            <v>0</v>
          </cell>
          <cell r="P3809">
            <v>20</v>
          </cell>
        </row>
        <row r="3810">
          <cell r="B3810" t="str">
            <v>The Man Who Loved Dinosaurs. Based on a true story.</v>
          </cell>
          <cell r="C3810" t="str">
            <v>A screenplay based upon the true story of a man with Asperger Syndrome who falls through the cracks of the criminal justice system.</v>
          </cell>
          <cell r="D3810">
            <v>12500</v>
          </cell>
          <cell r="E3810">
            <v>1</v>
          </cell>
          <cell r="F3810" t="str">
            <v>failed</v>
          </cell>
          <cell r="G3810" t="str">
            <v>US</v>
          </cell>
          <cell r="H3810" t="str">
            <v>USD</v>
          </cell>
          <cell r="I3810">
            <v>1425655349</v>
          </cell>
          <cell r="J3810">
            <v>1420471349</v>
          </cell>
          <cell r="K3810" t="b">
            <v>0</v>
          </cell>
          <cell r="L3810">
            <v>1</v>
          </cell>
          <cell r="M3810" t="b">
            <v>0</v>
          </cell>
          <cell r="N3810" t="str">
            <v>film &amp; video/drama</v>
          </cell>
          <cell r="O3810">
            <v>0</v>
          </cell>
          <cell r="P3810">
            <v>1</v>
          </cell>
        </row>
        <row r="3811">
          <cell r="B3811" t="str">
            <v>Invisible Scars</v>
          </cell>
          <cell r="C3811" t="str">
            <v>A short drama based on a true events. Story of a British Soldier who comes back home suffering from Post Traumatic Stress Disorder.</v>
          </cell>
          <cell r="D3811">
            <v>4400</v>
          </cell>
          <cell r="E3811">
            <v>10</v>
          </cell>
          <cell r="F3811" t="str">
            <v>failed</v>
          </cell>
          <cell r="G3811" t="str">
            <v>GB</v>
          </cell>
          <cell r="H3811" t="str">
            <v>GBP</v>
          </cell>
          <cell r="I3811">
            <v>1455753540</v>
          </cell>
          <cell r="J3811">
            <v>1452058282</v>
          </cell>
          <cell r="K3811" t="b">
            <v>0</v>
          </cell>
          <cell r="L3811">
            <v>1</v>
          </cell>
          <cell r="M3811" t="b">
            <v>0</v>
          </cell>
          <cell r="N3811" t="str">
            <v>film &amp; video/drama</v>
          </cell>
          <cell r="O3811">
            <v>0</v>
          </cell>
          <cell r="P3811">
            <v>10</v>
          </cell>
        </row>
        <row r="3812">
          <cell r="B3812" t="str">
            <v>Another Brick In The Wall - Feature Film</v>
          </cell>
          <cell r="C3812" t="str">
            <v>A nostalgic film about the unorthodox teacher we all wish we had, the girl we all fell for, and the friend we didn't expect to make.</v>
          </cell>
          <cell r="D3812">
            <v>50000</v>
          </cell>
          <cell r="E3812">
            <v>27849.22</v>
          </cell>
          <cell r="F3812" t="str">
            <v>failed</v>
          </cell>
          <cell r="G3812" t="str">
            <v>US</v>
          </cell>
          <cell r="H3812" t="str">
            <v>USD</v>
          </cell>
          <cell r="I3812">
            <v>1429740037</v>
          </cell>
          <cell r="J3812">
            <v>1425423637</v>
          </cell>
          <cell r="K3812" t="b">
            <v>0</v>
          </cell>
          <cell r="L3812">
            <v>84</v>
          </cell>
          <cell r="M3812" t="b">
            <v>0</v>
          </cell>
          <cell r="N3812" t="str">
            <v>film &amp; video/drama</v>
          </cell>
          <cell r="O3812">
            <v>56</v>
          </cell>
          <cell r="P3812">
            <v>331.54</v>
          </cell>
        </row>
        <row r="3813">
          <cell r="B3813" t="str">
            <v>Bitch</v>
          </cell>
          <cell r="C3813" t="str">
            <v>A roadmovie by paw</v>
          </cell>
          <cell r="D3813">
            <v>100000</v>
          </cell>
          <cell r="E3813">
            <v>11943</v>
          </cell>
          <cell r="F3813" t="str">
            <v>failed</v>
          </cell>
          <cell r="G3813" t="str">
            <v>SE</v>
          </cell>
          <cell r="H3813" t="str">
            <v>SEK</v>
          </cell>
          <cell r="I3813">
            <v>1419780149</v>
          </cell>
          <cell r="J3813">
            <v>1417101749</v>
          </cell>
          <cell r="K3813" t="b">
            <v>0</v>
          </cell>
          <cell r="L3813">
            <v>38</v>
          </cell>
          <cell r="M3813" t="b">
            <v>0</v>
          </cell>
          <cell r="N3813" t="str">
            <v>film &amp; video/drama</v>
          </cell>
          <cell r="O3813">
            <v>12</v>
          </cell>
          <cell r="P3813">
            <v>314.29000000000002</v>
          </cell>
        </row>
        <row r="3814">
          <cell r="B3814" t="str">
            <v>Charmaine (Daughter of Charlotte)</v>
          </cell>
          <cell r="C3814" t="str">
            <v>A sassy talking spider named Charmaine, joins forces with an abused young boy.  She stages off bullies and help fight an abusive father</v>
          </cell>
          <cell r="D3814">
            <v>5000</v>
          </cell>
          <cell r="E3814">
            <v>100</v>
          </cell>
          <cell r="F3814" t="str">
            <v>failed</v>
          </cell>
          <cell r="G3814" t="str">
            <v>US</v>
          </cell>
          <cell r="H3814" t="str">
            <v>USD</v>
          </cell>
          <cell r="I3814">
            <v>1431702289</v>
          </cell>
          <cell r="J3814">
            <v>1426518289</v>
          </cell>
          <cell r="K3814" t="b">
            <v>0</v>
          </cell>
          <cell r="L3814">
            <v>1</v>
          </cell>
          <cell r="M3814" t="b">
            <v>0</v>
          </cell>
          <cell r="N3814" t="str">
            <v>film &amp; video/drama</v>
          </cell>
          <cell r="O3814">
            <v>2</v>
          </cell>
          <cell r="P3814">
            <v>100</v>
          </cell>
        </row>
        <row r="3815">
          <cell r="B3815" t="str">
            <v>True Colors</v>
          </cell>
          <cell r="C3815" t="str">
            <v>An hour-long pilot about a group of suburban LGBT teens coming of age in the early 90's.</v>
          </cell>
          <cell r="D3815">
            <v>50000</v>
          </cell>
          <cell r="E3815">
            <v>8815</v>
          </cell>
          <cell r="F3815" t="str">
            <v>failed</v>
          </cell>
          <cell r="G3815" t="str">
            <v>US</v>
          </cell>
          <cell r="H3815" t="str">
            <v>USD</v>
          </cell>
          <cell r="I3815">
            <v>1459493940</v>
          </cell>
          <cell r="J3815">
            <v>1456732225</v>
          </cell>
          <cell r="K3815" t="b">
            <v>0</v>
          </cell>
          <cell r="L3815">
            <v>76</v>
          </cell>
          <cell r="M3815" t="b">
            <v>0</v>
          </cell>
          <cell r="N3815" t="str">
            <v>film &amp; video/drama</v>
          </cell>
          <cell r="O3815">
            <v>18</v>
          </cell>
          <cell r="P3815">
            <v>115.99</v>
          </cell>
        </row>
        <row r="3816">
          <cell r="B3816" t="str">
            <v>LA VIE</v>
          </cell>
          <cell r="C3816" t="str">
            <v>A Freelancer abandons everything to chase after his dream of being "great" escape to Bangkok and return to his home-world.</v>
          </cell>
          <cell r="D3816">
            <v>50000</v>
          </cell>
          <cell r="E3816">
            <v>360</v>
          </cell>
          <cell r="F3816" t="str">
            <v>failed</v>
          </cell>
          <cell r="G3816" t="str">
            <v>US</v>
          </cell>
          <cell r="H3816" t="str">
            <v>USD</v>
          </cell>
          <cell r="I3816">
            <v>1440101160</v>
          </cell>
          <cell r="J3816">
            <v>1436542030</v>
          </cell>
          <cell r="K3816" t="b">
            <v>0</v>
          </cell>
          <cell r="L3816">
            <v>3</v>
          </cell>
          <cell r="M3816" t="b">
            <v>0</v>
          </cell>
          <cell r="N3816" t="str">
            <v>film &amp; video/drama</v>
          </cell>
          <cell r="O3816">
            <v>1</v>
          </cell>
          <cell r="P3816">
            <v>120</v>
          </cell>
        </row>
        <row r="3817">
          <cell r="B3817" t="str">
            <v>Archetypes</v>
          </cell>
          <cell r="C3817" t="str">
            <v>Film about Schizophrenia with Surreal Twists!</v>
          </cell>
          <cell r="D3817">
            <v>50000</v>
          </cell>
          <cell r="E3817">
            <v>0</v>
          </cell>
          <cell r="F3817" t="str">
            <v>failed</v>
          </cell>
          <cell r="G3817" t="str">
            <v>US</v>
          </cell>
          <cell r="H3817" t="str">
            <v>USD</v>
          </cell>
          <cell r="I3817">
            <v>1427569564</v>
          </cell>
          <cell r="J3817">
            <v>1422389164</v>
          </cell>
          <cell r="K3817" t="b">
            <v>0</v>
          </cell>
          <cell r="L3817">
            <v>0</v>
          </cell>
          <cell r="M3817" t="b">
            <v>0</v>
          </cell>
          <cell r="N3817" t="str">
            <v>film &amp; video/drama</v>
          </cell>
          <cell r="O3817">
            <v>0</v>
          </cell>
          <cell r="P3817">
            <v>0</v>
          </cell>
        </row>
        <row r="3818">
          <cell r="B3818" t="str">
            <v>SICKNESS 2014 Build Killian's Bike</v>
          </cell>
          <cell r="C3818" t="str">
            <v>Killian leader of an outlaw bike gang doesnâ€™t have a bike yet and here is your chance to help design and build his machine.</v>
          </cell>
          <cell r="D3818">
            <v>1000</v>
          </cell>
          <cell r="E3818">
            <v>130</v>
          </cell>
          <cell r="F3818" t="str">
            <v>failed</v>
          </cell>
          <cell r="G3818" t="str">
            <v>US</v>
          </cell>
          <cell r="H3818" t="str">
            <v>USD</v>
          </cell>
          <cell r="I3818">
            <v>1427423940</v>
          </cell>
          <cell r="J3818">
            <v>1422383318</v>
          </cell>
          <cell r="K3818" t="b">
            <v>0</v>
          </cell>
          <cell r="L3818">
            <v>2</v>
          </cell>
          <cell r="M3818" t="b">
            <v>0</v>
          </cell>
          <cell r="N3818" t="str">
            <v>film &amp; video/drama</v>
          </cell>
          <cell r="O3818">
            <v>13</v>
          </cell>
          <cell r="P3818">
            <v>65</v>
          </cell>
        </row>
        <row r="3819">
          <cell r="B3819" t="str">
            <v>The Pass</v>
          </cell>
          <cell r="C3819" t="str">
            <v>An old man, a U.S Marine Corps veteran remembers his combat experience in the battle of Toktong Pass 1950, during the Korean War.</v>
          </cell>
          <cell r="D3819">
            <v>1500000</v>
          </cell>
          <cell r="E3819">
            <v>0</v>
          </cell>
          <cell r="F3819" t="str">
            <v>failed</v>
          </cell>
          <cell r="G3819" t="str">
            <v>US</v>
          </cell>
          <cell r="H3819" t="str">
            <v>USD</v>
          </cell>
          <cell r="I3819">
            <v>1463879100</v>
          </cell>
          <cell r="J3819">
            <v>1461287350</v>
          </cell>
          <cell r="K3819" t="b">
            <v>0</v>
          </cell>
          <cell r="L3819">
            <v>0</v>
          </cell>
          <cell r="M3819" t="b">
            <v>0</v>
          </cell>
          <cell r="N3819" t="str">
            <v>film &amp; video/drama</v>
          </cell>
          <cell r="O3819">
            <v>0</v>
          </cell>
          <cell r="P3819">
            <v>0</v>
          </cell>
        </row>
        <row r="3820">
          <cell r="B3820" t="str">
            <v>Legend of the Stolen Guitar -- (Zimbabwe film)</v>
          </cell>
          <cell r="C3820" t="str">
            <v>African Hollywood production, from the people who brought you Spiderman 1&amp;2, Star Trek 1&amp;2, Mission Impossible 3&amp;4 and Star Wars Ep7</v>
          </cell>
          <cell r="D3820">
            <v>6000000</v>
          </cell>
          <cell r="E3820">
            <v>0</v>
          </cell>
          <cell r="F3820" t="str">
            <v>failed</v>
          </cell>
          <cell r="G3820" t="str">
            <v>AU</v>
          </cell>
          <cell r="H3820" t="str">
            <v>AUD</v>
          </cell>
          <cell r="I3820">
            <v>1436506726</v>
          </cell>
          <cell r="J3820">
            <v>1431322726</v>
          </cell>
          <cell r="K3820" t="b">
            <v>0</v>
          </cell>
          <cell r="L3820">
            <v>0</v>
          </cell>
          <cell r="M3820" t="b">
            <v>0</v>
          </cell>
          <cell r="N3820" t="str">
            <v>film &amp; video/drama</v>
          </cell>
          <cell r="O3820">
            <v>0</v>
          </cell>
          <cell r="P3820">
            <v>0</v>
          </cell>
        </row>
        <row r="3821">
          <cell r="B3821" t="str">
            <v>Backpage Shawty</v>
          </cell>
          <cell r="C3821" t="str">
            <v>I'm creating a "Lifetime" type drama film about a girl who uses backpage for money, but trying to turn her life around.</v>
          </cell>
          <cell r="D3821">
            <v>200</v>
          </cell>
          <cell r="E3821">
            <v>0</v>
          </cell>
          <cell r="F3821" t="str">
            <v>failed</v>
          </cell>
          <cell r="G3821" t="str">
            <v>US</v>
          </cell>
          <cell r="H3821" t="str">
            <v>USD</v>
          </cell>
          <cell r="I3821">
            <v>1460153054</v>
          </cell>
          <cell r="J3821">
            <v>1457564654</v>
          </cell>
          <cell r="K3821" t="b">
            <v>0</v>
          </cell>
          <cell r="L3821">
            <v>0</v>
          </cell>
          <cell r="M3821" t="b">
            <v>0</v>
          </cell>
          <cell r="N3821" t="str">
            <v>film &amp; video/drama</v>
          </cell>
          <cell r="O3821">
            <v>0</v>
          </cell>
          <cell r="P3821">
            <v>0</v>
          </cell>
        </row>
        <row r="3822">
          <cell r="B3822" t="str">
            <v>MAGGIE Film</v>
          </cell>
          <cell r="C3822" t="str">
            <v>A TRUE STORY OF DOMESTIC VILOLENCE THAT SEEKS TO OFFER THE VIEWER OUTLEST OF SUPPORT.</v>
          </cell>
          <cell r="D3822">
            <v>29000</v>
          </cell>
          <cell r="E3822">
            <v>250</v>
          </cell>
          <cell r="F3822" t="str">
            <v>failed</v>
          </cell>
          <cell r="G3822" t="str">
            <v>GB</v>
          </cell>
          <cell r="H3822" t="str">
            <v>GBP</v>
          </cell>
          <cell r="I3822">
            <v>1433064540</v>
          </cell>
          <cell r="J3822">
            <v>1428854344</v>
          </cell>
          <cell r="K3822" t="b">
            <v>0</v>
          </cell>
          <cell r="L3822">
            <v>2</v>
          </cell>
          <cell r="M3822" t="b">
            <v>0</v>
          </cell>
          <cell r="N3822" t="str">
            <v>film &amp; video/drama</v>
          </cell>
          <cell r="O3822">
            <v>1</v>
          </cell>
          <cell r="P3822">
            <v>125</v>
          </cell>
        </row>
        <row r="3823">
          <cell r="B3823" t="str">
            <v>The Chance of Freedom Short Film</v>
          </cell>
          <cell r="C3823" t="str">
            <v>Imagine your life is full is nothing but pain and darkness. One day, you had the chance to be free from it all. Would you take it?</v>
          </cell>
          <cell r="D3823">
            <v>28000</v>
          </cell>
          <cell r="E3823">
            <v>0</v>
          </cell>
          <cell r="F3823" t="str">
            <v>failed</v>
          </cell>
          <cell r="G3823" t="str">
            <v>US</v>
          </cell>
          <cell r="H3823" t="str">
            <v>USD</v>
          </cell>
          <cell r="I3823">
            <v>1436477241</v>
          </cell>
          <cell r="J3823">
            <v>1433885241</v>
          </cell>
          <cell r="K3823" t="b">
            <v>0</v>
          </cell>
          <cell r="L3823">
            <v>0</v>
          </cell>
          <cell r="M3823" t="b">
            <v>0</v>
          </cell>
          <cell r="N3823" t="str">
            <v>film &amp; video/drama</v>
          </cell>
          <cell r="O3823">
            <v>0</v>
          </cell>
          <cell r="P3823">
            <v>0</v>
          </cell>
        </row>
        <row r="3824">
          <cell r="B3824" t="str">
            <v>Facets of a Geek life</v>
          </cell>
          <cell r="C3824" t="str">
            <v>I am making a film from one one of my books called facets of a Geek life.</v>
          </cell>
          <cell r="D3824">
            <v>8000</v>
          </cell>
          <cell r="E3824">
            <v>0</v>
          </cell>
          <cell r="F3824" t="str">
            <v>failed</v>
          </cell>
          <cell r="G3824" t="str">
            <v>GB</v>
          </cell>
          <cell r="H3824" t="str">
            <v>GBP</v>
          </cell>
          <cell r="I3824">
            <v>1433176105</v>
          </cell>
          <cell r="J3824">
            <v>1427992105</v>
          </cell>
          <cell r="K3824" t="b">
            <v>0</v>
          </cell>
          <cell r="L3824">
            <v>0</v>
          </cell>
          <cell r="M3824" t="b">
            <v>0</v>
          </cell>
          <cell r="N3824" t="str">
            <v>film &amp; video/drama</v>
          </cell>
          <cell r="O3824">
            <v>0</v>
          </cell>
          <cell r="P3824">
            <v>0</v>
          </cell>
        </row>
        <row r="3825">
          <cell r="B3825" t="str">
            <v>The Perfect Plan</v>
          </cell>
          <cell r="C3825" t="str">
            <v>I teenage girl that wants to go around the system. She does all she can to cheat and finds herself in a bad position when she messesup</v>
          </cell>
          <cell r="D3825">
            <v>3000</v>
          </cell>
          <cell r="E3825">
            <v>0</v>
          </cell>
          <cell r="F3825" t="str">
            <v>failed</v>
          </cell>
          <cell r="G3825" t="str">
            <v>DE</v>
          </cell>
          <cell r="H3825" t="str">
            <v>EUR</v>
          </cell>
          <cell r="I3825">
            <v>1455402297</v>
          </cell>
          <cell r="J3825">
            <v>1452810297</v>
          </cell>
          <cell r="K3825" t="b">
            <v>0</v>
          </cell>
          <cell r="L3825">
            <v>0</v>
          </cell>
          <cell r="M3825" t="b">
            <v>0</v>
          </cell>
          <cell r="N3825" t="str">
            <v>film &amp; video/drama</v>
          </cell>
          <cell r="O3825">
            <v>0</v>
          </cell>
          <cell r="P3825">
            <v>0</v>
          </cell>
        </row>
        <row r="3826">
          <cell r="B3826" t="str">
            <v>In Love There's War</v>
          </cell>
          <cell r="C3826" t="str">
            <v>In Love There's War is a spicy web series that will have viewers at the edge of their seats as deception and hidden secrecies unravel.</v>
          </cell>
          <cell r="D3826">
            <v>15000</v>
          </cell>
          <cell r="E3826">
            <v>60</v>
          </cell>
          <cell r="F3826" t="str">
            <v>failed</v>
          </cell>
          <cell r="G3826" t="str">
            <v>US</v>
          </cell>
          <cell r="H3826" t="str">
            <v>USD</v>
          </cell>
          <cell r="I3826">
            <v>1433443151</v>
          </cell>
          <cell r="J3826">
            <v>1430851151</v>
          </cell>
          <cell r="K3826" t="b">
            <v>0</v>
          </cell>
          <cell r="L3826">
            <v>2</v>
          </cell>
          <cell r="M3826" t="b">
            <v>0</v>
          </cell>
          <cell r="N3826" t="str">
            <v>film &amp; video/drama</v>
          </cell>
          <cell r="O3826">
            <v>0</v>
          </cell>
          <cell r="P3826">
            <v>30</v>
          </cell>
        </row>
        <row r="3827">
          <cell r="B3827" t="str">
            <v>FAREWELL TO FREEDOM a modern day western by Anita Waggoner</v>
          </cell>
          <cell r="C3827" t="str">
            <v>Farewell to Freedom the screenplay portrays  a vulnerable divorce'  who falls for a hard-luck cowboy she meets in Las Vegas.</v>
          </cell>
          <cell r="D3827">
            <v>1500000</v>
          </cell>
          <cell r="E3827">
            <v>0</v>
          </cell>
          <cell r="F3827" t="str">
            <v>failed</v>
          </cell>
          <cell r="G3827" t="str">
            <v>US</v>
          </cell>
          <cell r="H3827" t="str">
            <v>USD</v>
          </cell>
          <cell r="I3827">
            <v>1451775651</v>
          </cell>
          <cell r="J3827">
            <v>1449183651</v>
          </cell>
          <cell r="K3827" t="b">
            <v>0</v>
          </cell>
          <cell r="L3827">
            <v>0</v>
          </cell>
          <cell r="M3827" t="b">
            <v>0</v>
          </cell>
          <cell r="N3827" t="str">
            <v>film &amp; video/drama</v>
          </cell>
          <cell r="O3827">
            <v>0</v>
          </cell>
          <cell r="P3827">
            <v>0</v>
          </cell>
        </row>
        <row r="3828">
          <cell r="B3828" t="str">
            <v>#noblurredlines</v>
          </cell>
          <cell r="C3828" t="str">
            <v>A high-impact, high-quality resource to address, for young people and youth-related professionals, the issue of sexual consent.</v>
          </cell>
          <cell r="D3828">
            <v>4000</v>
          </cell>
          <cell r="E3828">
            <v>110</v>
          </cell>
          <cell r="F3828" t="str">
            <v>failed</v>
          </cell>
          <cell r="G3828" t="str">
            <v>GB</v>
          </cell>
          <cell r="H3828" t="str">
            <v>GBP</v>
          </cell>
          <cell r="I3828">
            <v>1425066546</v>
          </cell>
          <cell r="J3828">
            <v>1422474546</v>
          </cell>
          <cell r="K3828" t="b">
            <v>0</v>
          </cell>
          <cell r="L3828">
            <v>7</v>
          </cell>
          <cell r="M3828" t="b">
            <v>0</v>
          </cell>
          <cell r="N3828" t="str">
            <v>film &amp; video/drama</v>
          </cell>
          <cell r="O3828">
            <v>3</v>
          </cell>
          <cell r="P3828">
            <v>15.71</v>
          </cell>
        </row>
        <row r="3829">
          <cell r="B3829" t="str">
            <v>Area 4 - The Film</v>
          </cell>
          <cell r="C3829" t="str">
            <v>â€œArea 4â€ revolves around Frank Hammond, a counselor at a high school, who discovers the scandals that took place.</v>
          </cell>
          <cell r="D3829">
            <v>350000</v>
          </cell>
          <cell r="E3829">
            <v>0</v>
          </cell>
          <cell r="F3829" t="str">
            <v>failed</v>
          </cell>
          <cell r="G3829" t="str">
            <v>US</v>
          </cell>
          <cell r="H3829" t="str">
            <v>USD</v>
          </cell>
          <cell r="I3829">
            <v>1475185972</v>
          </cell>
          <cell r="J3829">
            <v>1472593972</v>
          </cell>
          <cell r="K3829" t="b">
            <v>0</v>
          </cell>
          <cell r="L3829">
            <v>0</v>
          </cell>
          <cell r="M3829" t="b">
            <v>0</v>
          </cell>
          <cell r="N3829" t="str">
            <v>film &amp; video/drama</v>
          </cell>
          <cell r="O3829">
            <v>0</v>
          </cell>
          <cell r="P3829">
            <v>0</v>
          </cell>
        </row>
        <row r="3830">
          <cell r="B3830" t="str">
            <v>The Interviewer (Charity Movie)</v>
          </cell>
          <cell r="C3830" t="str">
            <v>The Interviewer is a dramatic short film about second chances. If a murderer can get a second chance then uneducated children can too.</v>
          </cell>
          <cell r="D3830">
            <v>1000</v>
          </cell>
          <cell r="E3830">
            <v>401</v>
          </cell>
          <cell r="F3830" t="str">
            <v>failed</v>
          </cell>
          <cell r="G3830" t="str">
            <v>US</v>
          </cell>
          <cell r="H3830" t="str">
            <v>USD</v>
          </cell>
          <cell r="I3830">
            <v>1434847859</v>
          </cell>
          <cell r="J3830">
            <v>1431391859</v>
          </cell>
          <cell r="K3830" t="b">
            <v>0</v>
          </cell>
          <cell r="L3830">
            <v>5</v>
          </cell>
          <cell r="M3830" t="b">
            <v>0</v>
          </cell>
          <cell r="N3830" t="str">
            <v>film &amp; video/drama</v>
          </cell>
          <cell r="O3830">
            <v>40</v>
          </cell>
          <cell r="P3830">
            <v>80.2</v>
          </cell>
        </row>
        <row r="3831">
          <cell r="B3831" t="str">
            <v>Film about help homeless child to live a better life.</v>
          </cell>
          <cell r="C3831" t="str">
            <v>Taking people on a deep emotional trip with a story about sometimes those who have less, give more.</v>
          </cell>
          <cell r="D3831">
            <v>10000</v>
          </cell>
          <cell r="E3831">
            <v>0</v>
          </cell>
          <cell r="F3831" t="str">
            <v>failed</v>
          </cell>
          <cell r="G3831" t="str">
            <v>US</v>
          </cell>
          <cell r="H3831" t="str">
            <v>USD</v>
          </cell>
          <cell r="I3831">
            <v>1436478497</v>
          </cell>
          <cell r="J3831">
            <v>1433886497</v>
          </cell>
          <cell r="K3831" t="b">
            <v>0</v>
          </cell>
          <cell r="L3831">
            <v>0</v>
          </cell>
          <cell r="M3831" t="b">
            <v>0</v>
          </cell>
          <cell r="N3831" t="str">
            <v>film &amp; video/drama</v>
          </cell>
          <cell r="O3831">
            <v>0</v>
          </cell>
          <cell r="P3831">
            <v>0</v>
          </cell>
        </row>
        <row r="3832">
          <cell r="B3832" t="str">
            <v>NYPD Internal Affairs bureau (IAB)(pilot) tv drama</v>
          </cell>
          <cell r="C3832" t="str">
            <v>Real cases from IAB investigations. Good cops taking down the bad cops. Police misconduct, obsessive force, drug trafficking etc.</v>
          </cell>
          <cell r="D3832">
            <v>150000</v>
          </cell>
          <cell r="E3832">
            <v>0</v>
          </cell>
          <cell r="F3832" t="str">
            <v>failed</v>
          </cell>
          <cell r="G3832" t="str">
            <v>US</v>
          </cell>
          <cell r="H3832" t="str">
            <v>USD</v>
          </cell>
          <cell r="I3832">
            <v>1451952000</v>
          </cell>
          <cell r="J3832">
            <v>1447380099</v>
          </cell>
          <cell r="K3832" t="b">
            <v>0</v>
          </cell>
          <cell r="L3832">
            <v>0</v>
          </cell>
          <cell r="M3832" t="b">
            <v>0</v>
          </cell>
          <cell r="N3832" t="str">
            <v>film &amp; video/drama</v>
          </cell>
          <cell r="O3832">
            <v>0</v>
          </cell>
          <cell r="P3832">
            <v>0</v>
          </cell>
        </row>
        <row r="3833">
          <cell r="B3833" t="str">
            <v>Making The Choice</v>
          </cell>
          <cell r="C3833" t="str">
            <v>Making The Choice is a christian short film series.</v>
          </cell>
          <cell r="D3833">
            <v>15000</v>
          </cell>
          <cell r="E3833">
            <v>50</v>
          </cell>
          <cell r="F3833" t="str">
            <v>failed</v>
          </cell>
          <cell r="G3833" t="str">
            <v>US</v>
          </cell>
          <cell r="H3833" t="str">
            <v>USD</v>
          </cell>
          <cell r="I3833">
            <v>1457445069</v>
          </cell>
          <cell r="J3833">
            <v>1452261069</v>
          </cell>
          <cell r="K3833" t="b">
            <v>0</v>
          </cell>
          <cell r="L3833">
            <v>1</v>
          </cell>
          <cell r="M3833" t="b">
            <v>0</v>
          </cell>
          <cell r="N3833" t="str">
            <v>film &amp; video/drama</v>
          </cell>
          <cell r="O3833">
            <v>0</v>
          </cell>
          <cell r="P3833">
            <v>50</v>
          </cell>
        </row>
        <row r="3834">
          <cell r="B3834" t="str">
            <v>Within The Threshold</v>
          </cell>
          <cell r="C3834" t="str">
            <v>A film to stop society from judging others and get along. Life is not about discrimination! Donate for this Thrilling Drama Series!!!!</v>
          </cell>
          <cell r="D3834">
            <v>26000</v>
          </cell>
          <cell r="E3834">
            <v>0</v>
          </cell>
          <cell r="F3834" t="str">
            <v>failed</v>
          </cell>
          <cell r="G3834" t="str">
            <v>US</v>
          </cell>
          <cell r="H3834" t="str">
            <v>USD</v>
          </cell>
          <cell r="I3834">
            <v>1483088400</v>
          </cell>
          <cell r="J3834">
            <v>1481324760</v>
          </cell>
          <cell r="K3834" t="b">
            <v>0</v>
          </cell>
          <cell r="L3834">
            <v>0</v>
          </cell>
          <cell r="M3834" t="b">
            <v>0</v>
          </cell>
          <cell r="N3834" t="str">
            <v>film &amp; video/drama</v>
          </cell>
          <cell r="O3834">
            <v>0</v>
          </cell>
          <cell r="P3834">
            <v>0</v>
          </cell>
        </row>
        <row r="3835">
          <cell r="B3835" t="str">
            <v>Filthy - Short Film</v>
          </cell>
          <cell r="C3835" t="str">
            <v>Lovers Clint and Eli convey their conflicting perspectives of guilt and remorse while in the desolate Australian bush.</v>
          </cell>
          <cell r="D3835">
            <v>1000</v>
          </cell>
          <cell r="E3835">
            <v>250</v>
          </cell>
          <cell r="F3835" t="str">
            <v>failed</v>
          </cell>
          <cell r="G3835" t="str">
            <v>AU</v>
          </cell>
          <cell r="H3835" t="str">
            <v>AUD</v>
          </cell>
          <cell r="I3835">
            <v>1446984000</v>
          </cell>
          <cell r="J3835">
            <v>1445308730</v>
          </cell>
          <cell r="K3835" t="b">
            <v>0</v>
          </cell>
          <cell r="L3835">
            <v>5</v>
          </cell>
          <cell r="M3835" t="b">
            <v>0</v>
          </cell>
          <cell r="N3835" t="str">
            <v>film &amp; video/drama</v>
          </cell>
          <cell r="O3835">
            <v>25</v>
          </cell>
          <cell r="P3835">
            <v>50</v>
          </cell>
        </row>
        <row r="3836">
          <cell r="B3836" t="str">
            <v>Hackers in Uganda: A Documentary</v>
          </cell>
          <cell r="C3836" t="str">
            <v>"Hackers in Uganda" is the story of a group of humanitarian computer hackers providing technological education and services in Uganda.</v>
          </cell>
          <cell r="D3836">
            <v>15000</v>
          </cell>
          <cell r="E3836">
            <v>16145.12</v>
          </cell>
          <cell r="F3836" t="str">
            <v>successful</v>
          </cell>
          <cell r="G3836" t="str">
            <v>US</v>
          </cell>
          <cell r="H3836" t="str">
            <v>USD</v>
          </cell>
          <cell r="I3836">
            <v>1367773211</v>
          </cell>
          <cell r="J3836">
            <v>1363885211</v>
          </cell>
          <cell r="K3836" t="b">
            <v>1</v>
          </cell>
          <cell r="L3836">
            <v>137</v>
          </cell>
          <cell r="M3836" t="b">
            <v>1</v>
          </cell>
          <cell r="N3836" t="str">
            <v>film &amp; video/documentary</v>
          </cell>
          <cell r="O3836">
            <v>108</v>
          </cell>
          <cell r="P3836">
            <v>117.85</v>
          </cell>
        </row>
        <row r="3837">
          <cell r="B3837" t="str">
            <v>"LESLIE"</v>
          </cell>
          <cell r="C3837" t="str">
            <v>"LESLIE" explores the unapologetic life of Leslie Cochran, the thong-clad homeless man turned cultural icon in the heart of Texas.</v>
          </cell>
          <cell r="D3837">
            <v>36400</v>
          </cell>
          <cell r="E3837">
            <v>41000</v>
          </cell>
          <cell r="F3837" t="str">
            <v>successful</v>
          </cell>
          <cell r="G3837" t="str">
            <v>US</v>
          </cell>
          <cell r="H3837" t="str">
            <v>USD</v>
          </cell>
          <cell r="I3837">
            <v>1419180304</v>
          </cell>
          <cell r="J3837">
            <v>1415292304</v>
          </cell>
          <cell r="K3837" t="b">
            <v>1</v>
          </cell>
          <cell r="L3837">
            <v>376</v>
          </cell>
          <cell r="M3837" t="b">
            <v>1</v>
          </cell>
          <cell r="N3837" t="str">
            <v>film &amp; video/documentary</v>
          </cell>
          <cell r="O3837">
            <v>113</v>
          </cell>
          <cell r="P3837">
            <v>109.04</v>
          </cell>
        </row>
        <row r="3838">
          <cell r="B3838" t="str">
            <v>Hardwater</v>
          </cell>
          <cell r="C3838" t="str">
            <v>An unprecedented feature-length documentary film about Maine's tribal, oft-misunderstood ice fishing sub-culture.</v>
          </cell>
          <cell r="D3838">
            <v>13000</v>
          </cell>
          <cell r="E3838">
            <v>14750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1324381790</v>
          </cell>
          <cell r="J3838">
            <v>1321357790</v>
          </cell>
          <cell r="K3838" t="b">
            <v>1</v>
          </cell>
          <cell r="L3838">
            <v>202</v>
          </cell>
          <cell r="M3838" t="b">
            <v>1</v>
          </cell>
          <cell r="N3838" t="str">
            <v>film &amp; video/documentary</v>
          </cell>
          <cell r="O3838">
            <v>113</v>
          </cell>
          <cell r="P3838">
            <v>73.02</v>
          </cell>
        </row>
        <row r="3839">
          <cell r="B3839" t="str">
            <v>Following Boruch</v>
          </cell>
          <cell r="C3839" t="str">
            <v>A Hasidic man reaches a turning point in his recovery from mental illness and addiction, and is determined to start a new life.</v>
          </cell>
          <cell r="D3839">
            <v>25000</v>
          </cell>
          <cell r="E3839">
            <v>25648</v>
          </cell>
          <cell r="F3839" t="str">
            <v>successful</v>
          </cell>
          <cell r="G3839" t="str">
            <v>US</v>
          </cell>
          <cell r="H3839" t="str">
            <v>USD</v>
          </cell>
          <cell r="I3839">
            <v>1393031304</v>
          </cell>
          <cell r="J3839">
            <v>1390439304</v>
          </cell>
          <cell r="K3839" t="b">
            <v>1</v>
          </cell>
          <cell r="L3839">
            <v>328</v>
          </cell>
          <cell r="M3839" t="b">
            <v>1</v>
          </cell>
          <cell r="N3839" t="str">
            <v>film &amp; video/documentary</v>
          </cell>
          <cell r="O3839">
            <v>103</v>
          </cell>
          <cell r="P3839">
            <v>78.2</v>
          </cell>
        </row>
        <row r="3840">
          <cell r="B3840">
            <v>39756</v>
          </cell>
          <cell r="C3840" t="str">
            <v>A transmedia-project to amass a library of footage shot the day Obama was elected, for (1) a feature documentary, (2) an interactive web history</v>
          </cell>
          <cell r="D3840">
            <v>3500</v>
          </cell>
          <cell r="E3840">
            <v>3981.5</v>
          </cell>
          <cell r="F3840" t="str">
            <v>successful</v>
          </cell>
          <cell r="G3840" t="str">
            <v>US</v>
          </cell>
          <cell r="H3840" t="str">
            <v>USD</v>
          </cell>
          <cell r="I3840">
            <v>1268723160</v>
          </cell>
          <cell r="J3840">
            <v>1265269559</v>
          </cell>
          <cell r="K3840" t="b">
            <v>1</v>
          </cell>
          <cell r="L3840">
            <v>84</v>
          </cell>
          <cell r="M3840" t="b">
            <v>1</v>
          </cell>
          <cell r="N3840" t="str">
            <v>film &amp; video/documentary</v>
          </cell>
          <cell r="O3840">
            <v>114</v>
          </cell>
          <cell r="P3840">
            <v>47.4</v>
          </cell>
        </row>
        <row r="3841">
          <cell r="B3841" t="str">
            <v>We Lived Alone: The Connie Converse Documentary</v>
          </cell>
          <cell r="C3841" t="str">
            <v>"Human society fascinates me &amp; awes me &amp; fills me with grief &amp; joy; I just can't find my place to plug into it." - C. Converse, 8/10/74</v>
          </cell>
          <cell r="D3841">
            <v>5000</v>
          </cell>
          <cell r="E3841">
            <v>5186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1345079785</v>
          </cell>
          <cell r="J3841">
            <v>1342487785</v>
          </cell>
          <cell r="K3841" t="b">
            <v>1</v>
          </cell>
          <cell r="L3841">
            <v>96</v>
          </cell>
          <cell r="M3841" t="b">
            <v>1</v>
          </cell>
          <cell r="N3841" t="str">
            <v>film &amp; video/documentary</v>
          </cell>
          <cell r="O3841">
            <v>104</v>
          </cell>
          <cell r="P3841">
            <v>54.02</v>
          </cell>
        </row>
        <row r="3842">
          <cell r="B3842" t="str">
            <v>LEAVING ATLANTA THE FILM</v>
          </cell>
          <cell r="C3842" t="str">
            <v>From 1979 to 1981 twenty-nine Black children in Atlanta were murdered and the others terrified. This is our story...</v>
          </cell>
          <cell r="D3842">
            <v>5000</v>
          </cell>
          <cell r="E3842">
            <v>15273</v>
          </cell>
          <cell r="F3842" t="str">
            <v>successful</v>
          </cell>
          <cell r="G3842" t="str">
            <v>US</v>
          </cell>
          <cell r="H3842" t="str">
            <v>USD</v>
          </cell>
          <cell r="I3842">
            <v>1292665405</v>
          </cell>
          <cell r="J3842">
            <v>1288341805</v>
          </cell>
          <cell r="K3842" t="b">
            <v>1</v>
          </cell>
          <cell r="L3842">
            <v>223</v>
          </cell>
          <cell r="M3842" t="b">
            <v>1</v>
          </cell>
          <cell r="N3842" t="str">
            <v>film &amp; video/documentary</v>
          </cell>
          <cell r="O3842">
            <v>305</v>
          </cell>
          <cell r="P3842">
            <v>68.489999999999995</v>
          </cell>
        </row>
        <row r="3843">
          <cell r="B3843" t="str">
            <v>Deja-Vu: Dissecting Memory on Camera</v>
          </cell>
          <cell r="C3843" t="str">
            <v xml:space="preserve">A young neuroscientist attempts to reconnect with his ailing father by obsessively studying old family footage.
</v>
          </cell>
          <cell r="D3843">
            <v>5000</v>
          </cell>
          <cell r="E3843">
            <v>6705</v>
          </cell>
          <cell r="F3843" t="str">
            <v>successful</v>
          </cell>
          <cell r="G3843" t="str">
            <v>US</v>
          </cell>
          <cell r="H3843" t="str">
            <v>USD</v>
          </cell>
          <cell r="I3843">
            <v>1287200340</v>
          </cell>
          <cell r="J3843">
            <v>1284042614</v>
          </cell>
          <cell r="K3843" t="b">
            <v>1</v>
          </cell>
          <cell r="L3843">
            <v>62</v>
          </cell>
          <cell r="M3843" t="b">
            <v>1</v>
          </cell>
          <cell r="N3843" t="str">
            <v>film &amp; video/documentary</v>
          </cell>
          <cell r="O3843">
            <v>134</v>
          </cell>
          <cell r="P3843">
            <v>108.15</v>
          </cell>
        </row>
        <row r="3844">
          <cell r="B3844" t="str">
            <v>Far Out Isn't Far Enough: The Tomi Ungerer Story</v>
          </cell>
          <cell r="C3844" t="str">
            <v>FAR OUT ISN'T FAR ENOUGH depicts one man's wild, lifelong adventure of testing societal boundaries through his use of subversive art.</v>
          </cell>
          <cell r="D3844">
            <v>85000</v>
          </cell>
          <cell r="E3844">
            <v>86133</v>
          </cell>
          <cell r="F3844" t="str">
            <v>successful</v>
          </cell>
          <cell r="G3844" t="str">
            <v>US</v>
          </cell>
          <cell r="H3844" t="str">
            <v>USD</v>
          </cell>
          <cell r="I3844">
            <v>1325961309</v>
          </cell>
          <cell r="J3844">
            <v>1322073309</v>
          </cell>
          <cell r="K3844" t="b">
            <v>1</v>
          </cell>
          <cell r="L3844">
            <v>146</v>
          </cell>
          <cell r="M3844" t="b">
            <v>1</v>
          </cell>
          <cell r="N3844" t="str">
            <v>film &amp; video/documentary</v>
          </cell>
          <cell r="O3844">
            <v>101</v>
          </cell>
          <cell r="P3844">
            <v>589.95000000000005</v>
          </cell>
        </row>
        <row r="3845">
          <cell r="B3845" t="str">
            <v>Bee the Change National Campaign - Vanishing of the Bees documentary</v>
          </cell>
          <cell r="C3845" t="str">
            <v>Bee The Change Campaign utilizes the documentary Vanishing of the Bees to raise awareness about bees and our environment, inspiring people into action</v>
          </cell>
          <cell r="D3845">
            <v>10000</v>
          </cell>
          <cell r="E3845">
            <v>11292</v>
          </cell>
          <cell r="F3845" t="str">
            <v>successful</v>
          </cell>
          <cell r="G3845" t="str">
            <v>US</v>
          </cell>
          <cell r="H3845" t="str">
            <v>USD</v>
          </cell>
          <cell r="I3845">
            <v>1282498800</v>
          </cell>
          <cell r="J3845">
            <v>1275603020</v>
          </cell>
          <cell r="K3845" t="b">
            <v>1</v>
          </cell>
          <cell r="L3845">
            <v>235</v>
          </cell>
          <cell r="M3845" t="b">
            <v>1</v>
          </cell>
          <cell r="N3845" t="str">
            <v>film &amp; video/documentary</v>
          </cell>
          <cell r="O3845">
            <v>113</v>
          </cell>
          <cell r="P3845">
            <v>48.05</v>
          </cell>
        </row>
        <row r="3846">
          <cell r="B3846" t="str">
            <v>BOONE- THE DOCUMENTARY</v>
          </cell>
          <cell r="C3846" t="str">
            <v>Three young farmers risk land and friendship to stand up to the USDA. An experiential film about living a life of self reliance.</v>
          </cell>
          <cell r="D3846">
            <v>30000</v>
          </cell>
          <cell r="E3846">
            <v>31675</v>
          </cell>
          <cell r="F3846" t="str">
            <v>successful</v>
          </cell>
          <cell r="G3846" t="str">
            <v>US</v>
          </cell>
          <cell r="H3846" t="str">
            <v>USD</v>
          </cell>
          <cell r="I3846">
            <v>1370525691</v>
          </cell>
          <cell r="J3846">
            <v>1367933691</v>
          </cell>
          <cell r="K3846" t="b">
            <v>1</v>
          </cell>
          <cell r="L3846">
            <v>437</v>
          </cell>
          <cell r="M3846" t="b">
            <v>1</v>
          </cell>
          <cell r="N3846" t="str">
            <v>film &amp; video/documentary</v>
          </cell>
          <cell r="O3846">
            <v>106</v>
          </cell>
          <cell r="P3846">
            <v>72.48</v>
          </cell>
        </row>
        <row r="3847">
          <cell r="B3847" t="str">
            <v>The Way Back to Yarasquin: A Coffee Pilgrimage</v>
          </cell>
          <cell r="C3847" t="str">
            <v>Remarkably devoted, Mayra is single-handedly sourcing small farm, single-origin coffee from her rural village in Honduras.</v>
          </cell>
          <cell r="D3847">
            <v>3500</v>
          </cell>
          <cell r="E3847">
            <v>4395</v>
          </cell>
          <cell r="F3847" t="str">
            <v>successful</v>
          </cell>
          <cell r="G3847" t="str">
            <v>US</v>
          </cell>
          <cell r="H3847" t="str">
            <v>USD</v>
          </cell>
          <cell r="I3847">
            <v>1337194800</v>
          </cell>
          <cell r="J3847">
            <v>1334429646</v>
          </cell>
          <cell r="K3847" t="b">
            <v>1</v>
          </cell>
          <cell r="L3847">
            <v>77</v>
          </cell>
          <cell r="M3847" t="b">
            <v>1</v>
          </cell>
          <cell r="N3847" t="str">
            <v>film &amp; video/documentary</v>
          </cell>
          <cell r="O3847">
            <v>126</v>
          </cell>
          <cell r="P3847">
            <v>57.08</v>
          </cell>
        </row>
        <row r="3848">
          <cell r="B3848" t="str">
            <v>Good Grief: Making CARTOON COLLEGE - a documentary about comics</v>
          </cell>
          <cell r="C3848" t="str">
            <v>The definitive story of indie comics and the foremost institution of higher learning for those who draw them.</v>
          </cell>
          <cell r="D3848">
            <v>5000</v>
          </cell>
          <cell r="E3848">
            <v>9228</v>
          </cell>
          <cell r="F3848" t="str">
            <v>successful</v>
          </cell>
          <cell r="G3848" t="str">
            <v>US</v>
          </cell>
          <cell r="H3848" t="str">
            <v>USD</v>
          </cell>
          <cell r="I3848">
            <v>1275364740</v>
          </cell>
          <cell r="J3848">
            <v>1269878058</v>
          </cell>
          <cell r="K3848" t="b">
            <v>1</v>
          </cell>
          <cell r="L3848">
            <v>108</v>
          </cell>
          <cell r="M3848" t="b">
            <v>1</v>
          </cell>
          <cell r="N3848" t="str">
            <v>film &amp; video/documentary</v>
          </cell>
          <cell r="O3848">
            <v>185</v>
          </cell>
          <cell r="P3848">
            <v>85.44</v>
          </cell>
        </row>
        <row r="3849">
          <cell r="B3849" t="str">
            <v>Leon Claxton's HARLEM IN HAVANA</v>
          </cell>
          <cell r="C3849" t="str">
            <v>A so-called â€œJig Showâ€ innovates music and theatre and gives birth to entertainment icons that would one day write American pop culture</v>
          </cell>
          <cell r="D3849">
            <v>1500</v>
          </cell>
          <cell r="E3849">
            <v>1511</v>
          </cell>
          <cell r="F3849" t="str">
            <v>successful</v>
          </cell>
          <cell r="G3849" t="str">
            <v>US</v>
          </cell>
          <cell r="H3849" t="str">
            <v>USD</v>
          </cell>
          <cell r="I3849">
            <v>1329320235</v>
          </cell>
          <cell r="J3849">
            <v>1326728235</v>
          </cell>
          <cell r="K3849" t="b">
            <v>1</v>
          </cell>
          <cell r="L3849">
            <v>7</v>
          </cell>
          <cell r="M3849" t="b">
            <v>1</v>
          </cell>
          <cell r="N3849" t="str">
            <v>film &amp; video/documentary</v>
          </cell>
          <cell r="O3849">
            <v>101</v>
          </cell>
          <cell r="P3849">
            <v>215.86</v>
          </cell>
        </row>
        <row r="3850">
          <cell r="B3850" t="str">
            <v>"I Clown You" Documentary</v>
          </cell>
          <cell r="C3850" t="str">
            <v>"I Clown You" is a documentary about Israeli medical clowns and clowning as an art of challenging the norm.</v>
          </cell>
          <cell r="D3850">
            <v>24000</v>
          </cell>
          <cell r="E3850">
            <v>28067.34</v>
          </cell>
          <cell r="F3850" t="str">
            <v>successful</v>
          </cell>
          <cell r="G3850" t="str">
            <v>US</v>
          </cell>
          <cell r="H3850" t="str">
            <v>USD</v>
          </cell>
          <cell r="I3850">
            <v>1445047200</v>
          </cell>
          <cell r="J3850">
            <v>1442443910</v>
          </cell>
          <cell r="K3850" t="b">
            <v>1</v>
          </cell>
          <cell r="L3850">
            <v>314</v>
          </cell>
          <cell r="M3850" t="b">
            <v>1</v>
          </cell>
          <cell r="N3850" t="str">
            <v>film &amp; video/documentary</v>
          </cell>
          <cell r="O3850">
            <v>117</v>
          </cell>
          <cell r="P3850">
            <v>89.39</v>
          </cell>
        </row>
        <row r="3851">
          <cell r="B3851" t="str">
            <v>xoxosms: a documentary about love in the 21st century</v>
          </cell>
          <cell r="C3851" t="str">
            <v>xoxosms is a documentary about first love, long distance and Skype.</v>
          </cell>
          <cell r="D3851">
            <v>8000</v>
          </cell>
          <cell r="E3851">
            <v>8538.66</v>
          </cell>
          <cell r="F3851" t="str">
            <v>successful</v>
          </cell>
          <cell r="G3851" t="str">
            <v>US</v>
          </cell>
          <cell r="H3851" t="str">
            <v>USD</v>
          </cell>
          <cell r="I3851">
            <v>1300275482</v>
          </cell>
          <cell r="J3851">
            <v>1297687082</v>
          </cell>
          <cell r="K3851" t="b">
            <v>1</v>
          </cell>
          <cell r="L3851">
            <v>188</v>
          </cell>
          <cell r="M3851" t="b">
            <v>1</v>
          </cell>
          <cell r="N3851" t="str">
            <v>film &amp; video/documentary</v>
          </cell>
          <cell r="O3851">
            <v>107</v>
          </cell>
          <cell r="P3851">
            <v>45.42</v>
          </cell>
        </row>
        <row r="3852">
          <cell r="B3852" t="str">
            <v>POW WOW: Share the arts community of Hawaii</v>
          </cell>
          <cell r="C3852" t="str">
            <v>Help share the art and community of Pow Wow, a contemporary art movement in Hawaii, with the rest of the world. #powwowhawaii</v>
          </cell>
          <cell r="D3852">
            <v>13000</v>
          </cell>
          <cell r="E3852">
            <v>18083</v>
          </cell>
          <cell r="F3852" t="str">
            <v>successful</v>
          </cell>
          <cell r="G3852" t="str">
            <v>US</v>
          </cell>
          <cell r="H3852" t="str">
            <v>USD</v>
          </cell>
          <cell r="I3852">
            <v>1363458467</v>
          </cell>
          <cell r="J3852">
            <v>1360866467</v>
          </cell>
          <cell r="K3852" t="b">
            <v>1</v>
          </cell>
          <cell r="L3852">
            <v>275</v>
          </cell>
          <cell r="M3852" t="b">
            <v>1</v>
          </cell>
          <cell r="N3852" t="str">
            <v>film &amp; video/documentary</v>
          </cell>
          <cell r="O3852">
            <v>139</v>
          </cell>
          <cell r="P3852">
            <v>65.760000000000005</v>
          </cell>
        </row>
        <row r="3853">
          <cell r="B3853" t="str">
            <v>Mother to Earth - A Documentary about Earthbound Beginnings</v>
          </cell>
          <cell r="C3853" t="str">
            <v>A documentary about a formerly Japan-only Nintendo game, its international release, and the secret black market of unreleased games.</v>
          </cell>
          <cell r="D3853">
            <v>35000</v>
          </cell>
          <cell r="E3853">
            <v>37354.269999999997</v>
          </cell>
          <cell r="F3853" t="str">
            <v>successful</v>
          </cell>
          <cell r="G3853" t="str">
            <v>US</v>
          </cell>
          <cell r="H3853" t="str">
            <v>USD</v>
          </cell>
          <cell r="I3853">
            <v>1463670162</v>
          </cell>
          <cell r="J3853">
            <v>1461078162</v>
          </cell>
          <cell r="K3853" t="b">
            <v>1</v>
          </cell>
          <cell r="L3853">
            <v>560</v>
          </cell>
          <cell r="M3853" t="b">
            <v>1</v>
          </cell>
          <cell r="N3853" t="str">
            <v>film &amp; video/documentary</v>
          </cell>
          <cell r="O3853">
            <v>107</v>
          </cell>
          <cell r="P3853">
            <v>66.7</v>
          </cell>
        </row>
        <row r="3854">
          <cell r="B3854" t="str">
            <v>HOW TO START A REVOLUTION a new documentary film</v>
          </cell>
          <cell r="C3854" t="str">
            <v>This film reveals the story of the modern revolution, the power of people to change their world and the man behind it all, Gene Sharp.</v>
          </cell>
          <cell r="D3854">
            <v>30000</v>
          </cell>
          <cell r="E3854">
            <v>57342</v>
          </cell>
          <cell r="F3854" t="str">
            <v>successful</v>
          </cell>
          <cell r="G3854" t="str">
            <v>US</v>
          </cell>
          <cell r="H3854" t="str">
            <v>USD</v>
          </cell>
          <cell r="I3854">
            <v>1308359666</v>
          </cell>
          <cell r="J3854">
            <v>1305767666</v>
          </cell>
          <cell r="K3854" t="b">
            <v>1</v>
          </cell>
          <cell r="L3854">
            <v>688</v>
          </cell>
          <cell r="M3854" t="b">
            <v>1</v>
          </cell>
          <cell r="N3854" t="str">
            <v>film &amp; video/documentary</v>
          </cell>
          <cell r="O3854">
            <v>191</v>
          </cell>
          <cell r="P3854">
            <v>83.35</v>
          </cell>
        </row>
        <row r="3855">
          <cell r="B3855" t="str">
            <v>The Colossus Of Destiny - A Melvins Tale</v>
          </cell>
          <cell r="C3855" t="str">
            <v>A tale about a band who have journeyed through time, dodging hype and mediocrity, and still managed to survive even stronger than ever.</v>
          </cell>
          <cell r="D3855">
            <v>75000</v>
          </cell>
          <cell r="E3855">
            <v>98953.42</v>
          </cell>
          <cell r="F3855" t="str">
            <v>successful</v>
          </cell>
          <cell r="G3855" t="str">
            <v>US</v>
          </cell>
          <cell r="H3855" t="str">
            <v>USD</v>
          </cell>
          <cell r="I3855">
            <v>1428514969</v>
          </cell>
          <cell r="J3855">
            <v>1425922969</v>
          </cell>
          <cell r="K3855" t="b">
            <v>1</v>
          </cell>
          <cell r="L3855">
            <v>942</v>
          </cell>
          <cell r="M3855" t="b">
            <v>1</v>
          </cell>
          <cell r="N3855" t="str">
            <v>film &amp; video/documentary</v>
          </cell>
          <cell r="O3855">
            <v>132</v>
          </cell>
          <cell r="P3855">
            <v>105.05</v>
          </cell>
        </row>
        <row r="3856">
          <cell r="B3856" t="str">
            <v>Escaramuza: Riding from the Heart (a feature documentary)</v>
          </cell>
          <cell r="C3856" t="str">
            <v>In the traditional world of Mexican Rodeo, a team of first-generation California girls does it their way.</v>
          </cell>
          <cell r="D3856">
            <v>10000</v>
          </cell>
          <cell r="E3856">
            <v>10640</v>
          </cell>
          <cell r="F3856" t="str">
            <v>successful</v>
          </cell>
          <cell r="G3856" t="str">
            <v>US</v>
          </cell>
          <cell r="H3856" t="str">
            <v>USD</v>
          </cell>
          <cell r="I3856">
            <v>1279360740</v>
          </cell>
          <cell r="J3856">
            <v>1275415679</v>
          </cell>
          <cell r="K3856" t="b">
            <v>1</v>
          </cell>
          <cell r="L3856">
            <v>88</v>
          </cell>
          <cell r="M3856" t="b">
            <v>1</v>
          </cell>
          <cell r="N3856" t="str">
            <v>film &amp; video/documentary</v>
          </cell>
          <cell r="O3856">
            <v>106</v>
          </cell>
          <cell r="P3856">
            <v>120.91</v>
          </cell>
        </row>
        <row r="3857">
          <cell r="B3857" t="str">
            <v>Empires: The Film</v>
          </cell>
          <cell r="C3857" t="str">
            <v>Empires explores the impact of networks on histories and philosophies of political thought.</v>
          </cell>
          <cell r="D3857">
            <v>20000</v>
          </cell>
          <cell r="E3857">
            <v>21480</v>
          </cell>
          <cell r="F3857" t="str">
            <v>successful</v>
          </cell>
          <cell r="G3857" t="str">
            <v>US</v>
          </cell>
          <cell r="H3857" t="str">
            <v>USD</v>
          </cell>
          <cell r="I3857">
            <v>1339080900</v>
          </cell>
          <cell r="J3857">
            <v>1334783704</v>
          </cell>
          <cell r="K3857" t="b">
            <v>1</v>
          </cell>
          <cell r="L3857">
            <v>220</v>
          </cell>
          <cell r="M3857" t="b">
            <v>1</v>
          </cell>
          <cell r="N3857" t="str">
            <v>film &amp; video/documentary</v>
          </cell>
          <cell r="O3857">
            <v>107</v>
          </cell>
          <cell r="P3857">
            <v>97.64</v>
          </cell>
        </row>
        <row r="3858">
          <cell r="B3858" t="str">
            <v>The Last Cosmonaut</v>
          </cell>
          <cell r="C3858" t="str">
            <v>He can never die. He will live forever. He is the last cosmonaut, and this is his story.</v>
          </cell>
          <cell r="D3858">
            <v>2500</v>
          </cell>
          <cell r="E3858">
            <v>6000</v>
          </cell>
          <cell r="F3858" t="str">
            <v>successful</v>
          </cell>
          <cell r="G3858" t="str">
            <v>US</v>
          </cell>
          <cell r="H3858" t="str">
            <v>USD</v>
          </cell>
          <cell r="I3858">
            <v>1298699828</v>
          </cell>
          <cell r="J3858">
            <v>1294811828</v>
          </cell>
          <cell r="K3858" t="b">
            <v>1</v>
          </cell>
          <cell r="L3858">
            <v>145</v>
          </cell>
          <cell r="M3858" t="b">
            <v>1</v>
          </cell>
          <cell r="N3858" t="str">
            <v>film &amp; video/documentary</v>
          </cell>
          <cell r="O3858">
            <v>240</v>
          </cell>
          <cell r="P3858">
            <v>41.38</v>
          </cell>
        </row>
        <row r="3859">
          <cell r="B3859" t="str">
            <v>AMERICAN WINTER: A Documentary Film</v>
          </cell>
          <cell r="C3859" t="str">
            <v>We need $75,000 to finish this film on families struggling in the worst
economy in 80 years, while facing huge cuts to social services.</v>
          </cell>
          <cell r="D3859">
            <v>25000</v>
          </cell>
          <cell r="E3859">
            <v>29520.27</v>
          </cell>
          <cell r="F3859" t="str">
            <v>successful</v>
          </cell>
          <cell r="G3859" t="str">
            <v>US</v>
          </cell>
          <cell r="H3859" t="str">
            <v>USD</v>
          </cell>
          <cell r="I3859">
            <v>1348786494</v>
          </cell>
          <cell r="J3859">
            <v>1346194494</v>
          </cell>
          <cell r="K3859" t="b">
            <v>1</v>
          </cell>
          <cell r="L3859">
            <v>963</v>
          </cell>
          <cell r="M3859" t="b">
            <v>1</v>
          </cell>
          <cell r="N3859" t="str">
            <v>film &amp; video/documentary</v>
          </cell>
          <cell r="O3859">
            <v>118</v>
          </cell>
          <cell r="P3859">
            <v>30.65</v>
          </cell>
        </row>
        <row r="3860">
          <cell r="B3860" t="str">
            <v>A Moment in Her Story,  1970s Boston Women's Movement</v>
          </cell>
          <cell r="C3860" t="str">
            <v>The U.S. women's movement changed the social and cultural dialog
in this country and Boston was one of the centers of this movement.</v>
          </cell>
          <cell r="D3860">
            <v>5000</v>
          </cell>
          <cell r="E3860">
            <v>5910</v>
          </cell>
          <cell r="F3860" t="str">
            <v>successful</v>
          </cell>
          <cell r="G3860" t="str">
            <v>US</v>
          </cell>
          <cell r="H3860" t="str">
            <v>USD</v>
          </cell>
          <cell r="I3860">
            <v>1336747995</v>
          </cell>
          <cell r="J3860">
            <v>1334155995</v>
          </cell>
          <cell r="K3860" t="b">
            <v>1</v>
          </cell>
          <cell r="L3860">
            <v>91</v>
          </cell>
          <cell r="M3860" t="b">
            <v>1</v>
          </cell>
          <cell r="N3860" t="str">
            <v>film &amp; video/documentary</v>
          </cell>
          <cell r="O3860">
            <v>118</v>
          </cell>
          <cell r="P3860">
            <v>64.95</v>
          </cell>
        </row>
        <row r="3861">
          <cell r="B3861" t="str">
            <v>The Garden Summer</v>
          </cell>
          <cell r="C3861" t="str">
            <v>A documentary: a summer garden and communities of local food exchange. The integration of old and new, beauty and function, growth and sustainability.</v>
          </cell>
          <cell r="D3861">
            <v>5000</v>
          </cell>
          <cell r="E3861">
            <v>5555</v>
          </cell>
          <cell r="F3861" t="str">
            <v>successful</v>
          </cell>
          <cell r="G3861" t="str">
            <v>US</v>
          </cell>
          <cell r="H3861" t="str">
            <v>USD</v>
          </cell>
          <cell r="I3861">
            <v>1273522560</v>
          </cell>
          <cell r="J3861">
            <v>1269928430</v>
          </cell>
          <cell r="K3861" t="b">
            <v>1</v>
          </cell>
          <cell r="L3861">
            <v>58</v>
          </cell>
          <cell r="M3861" t="b">
            <v>1</v>
          </cell>
          <cell r="N3861" t="str">
            <v>film &amp; video/documentary</v>
          </cell>
          <cell r="O3861">
            <v>111</v>
          </cell>
          <cell r="P3861">
            <v>95.78</v>
          </cell>
        </row>
        <row r="3862">
          <cell r="B3862" t="str">
            <v>The Eventful Life of Al Hawkes</v>
          </cell>
          <cell r="C3862" t="str">
            <v>The Eventful Life of Al Hawkes is a documentary film about New England country music, told through the story of a Maine record label and its founder.</v>
          </cell>
          <cell r="D3862">
            <v>1000</v>
          </cell>
          <cell r="E3862">
            <v>1455</v>
          </cell>
          <cell r="F3862" t="str">
            <v>successful</v>
          </cell>
          <cell r="G3862" t="str">
            <v>US</v>
          </cell>
          <cell r="H3862" t="str">
            <v>USD</v>
          </cell>
          <cell r="I3862">
            <v>1271994660</v>
          </cell>
          <cell r="J3862">
            <v>1264565507</v>
          </cell>
          <cell r="K3862" t="b">
            <v>1</v>
          </cell>
          <cell r="L3862">
            <v>36</v>
          </cell>
          <cell r="M3862" t="b">
            <v>1</v>
          </cell>
          <cell r="N3862" t="str">
            <v>film &amp; video/documentary</v>
          </cell>
          <cell r="O3862">
            <v>146</v>
          </cell>
          <cell r="P3862">
            <v>40.42</v>
          </cell>
        </row>
        <row r="3863">
          <cell r="B3863" t="str">
            <v>Uncharted Amazon</v>
          </cell>
          <cell r="C3863" t="str">
            <v>A visually stunning, feature length film chronicling life's challenges in the remote depths of the Amazon rainforest.</v>
          </cell>
          <cell r="D3863">
            <v>9850</v>
          </cell>
          <cell r="E3863">
            <v>12965.44</v>
          </cell>
          <cell r="F3863" t="str">
            <v>successful</v>
          </cell>
          <cell r="G3863" t="str">
            <v>GB</v>
          </cell>
          <cell r="H3863" t="str">
            <v>GBP</v>
          </cell>
          <cell r="I3863">
            <v>1403693499</v>
          </cell>
          <cell r="J3863">
            <v>1401101499</v>
          </cell>
          <cell r="K3863" t="b">
            <v>1</v>
          </cell>
          <cell r="L3863">
            <v>165</v>
          </cell>
          <cell r="M3863" t="b">
            <v>1</v>
          </cell>
          <cell r="N3863" t="str">
            <v>film &amp; video/documentary</v>
          </cell>
          <cell r="O3863">
            <v>132</v>
          </cell>
          <cell r="P3863">
            <v>78.58</v>
          </cell>
        </row>
        <row r="3864">
          <cell r="B3864" t="str">
            <v>La Tierra de los Adioses</v>
          </cell>
          <cell r="C3864" t="str">
            <v>Help us finish a documentary about four teens coming-of-age in a small, rural Mexican town that has suffered 50% migration to the U.S.</v>
          </cell>
          <cell r="D3864">
            <v>5000</v>
          </cell>
          <cell r="E3864">
            <v>5570</v>
          </cell>
          <cell r="F3864" t="str">
            <v>successful</v>
          </cell>
          <cell r="G3864" t="str">
            <v>US</v>
          </cell>
          <cell r="H3864" t="str">
            <v>USD</v>
          </cell>
          <cell r="I3864">
            <v>1320640778</v>
          </cell>
          <cell r="J3864">
            <v>1316749178</v>
          </cell>
          <cell r="K3864" t="b">
            <v>1</v>
          </cell>
          <cell r="L3864">
            <v>111</v>
          </cell>
          <cell r="M3864" t="b">
            <v>1</v>
          </cell>
          <cell r="N3864" t="str">
            <v>film &amp; video/documentary</v>
          </cell>
          <cell r="O3864">
            <v>111</v>
          </cell>
          <cell r="P3864">
            <v>50.18</v>
          </cell>
        </row>
        <row r="3865">
          <cell r="B3865" t="str">
            <v>Islam and the Future of Tolerance: The Movie</v>
          </cell>
          <cell r="C3865" t="str">
            <v>This documentary tells the story of an unlikely conversation on a topic of grave importance, and how it changed two foes into friends.</v>
          </cell>
          <cell r="D3865">
            <v>100000</v>
          </cell>
          <cell r="E3865">
            <v>147233.76999999999</v>
          </cell>
          <cell r="F3865" t="str">
            <v>successful</v>
          </cell>
          <cell r="G3865" t="str">
            <v>AU</v>
          </cell>
          <cell r="H3865" t="str">
            <v>AUD</v>
          </cell>
          <cell r="I3865">
            <v>1487738622</v>
          </cell>
          <cell r="J3865">
            <v>1485146622</v>
          </cell>
          <cell r="K3865" t="b">
            <v>1</v>
          </cell>
          <cell r="L3865">
            <v>1596</v>
          </cell>
          <cell r="M3865" t="b">
            <v>1</v>
          </cell>
          <cell r="N3865" t="str">
            <v>film &amp; video/documentary</v>
          </cell>
          <cell r="O3865">
            <v>147</v>
          </cell>
          <cell r="P3865">
            <v>92.25</v>
          </cell>
        </row>
        <row r="3866">
          <cell r="B3866" t="str">
            <v>rock on: inside the archive of an unlikely rock photographer</v>
          </cell>
          <cell r="C3866" t="str">
            <v>Journey behind the lens of the legendary Jini Dellaccio, one of the first women rock â€˜nâ€™ roll photographers.</v>
          </cell>
          <cell r="D3866">
            <v>2300</v>
          </cell>
          <cell r="E3866">
            <v>3510</v>
          </cell>
          <cell r="F3866" t="str">
            <v>successful</v>
          </cell>
          <cell r="G3866" t="str">
            <v>US</v>
          </cell>
          <cell r="H3866" t="str">
            <v>USD</v>
          </cell>
          <cell r="I3866">
            <v>1306296000</v>
          </cell>
          <cell r="J3866">
            <v>1301950070</v>
          </cell>
          <cell r="K3866" t="b">
            <v>1</v>
          </cell>
          <cell r="L3866">
            <v>61</v>
          </cell>
          <cell r="M3866" t="b">
            <v>1</v>
          </cell>
          <cell r="N3866" t="str">
            <v>film &amp; video/documentary</v>
          </cell>
          <cell r="O3866">
            <v>153</v>
          </cell>
          <cell r="P3866">
            <v>57.54</v>
          </cell>
        </row>
        <row r="3867">
          <cell r="B3867" t="str">
            <v>The Mathare Project</v>
          </cell>
          <cell r="C3867" t="str">
            <v>A documentary shot over 12 years about the hopes and dreams of five orphans struggling to reach adulthood in Kenya's Mathare slum.</v>
          </cell>
          <cell r="D3867">
            <v>30000</v>
          </cell>
          <cell r="E3867">
            <v>31404</v>
          </cell>
          <cell r="F3867" t="str">
            <v>successful</v>
          </cell>
          <cell r="G3867" t="str">
            <v>US</v>
          </cell>
          <cell r="H3867" t="str">
            <v>USD</v>
          </cell>
          <cell r="I3867">
            <v>1388649600</v>
          </cell>
          <cell r="J3867">
            <v>1386123861</v>
          </cell>
          <cell r="K3867" t="b">
            <v>1</v>
          </cell>
          <cell r="L3867">
            <v>287</v>
          </cell>
          <cell r="M3867" t="b">
            <v>1</v>
          </cell>
          <cell r="N3867" t="str">
            <v>film &amp; video/documentary</v>
          </cell>
          <cell r="O3867">
            <v>105</v>
          </cell>
          <cell r="P3867">
            <v>109.42</v>
          </cell>
        </row>
        <row r="3868">
          <cell r="B3868" t="str">
            <v>Do It Again... Promoting the Film About My Irrational Quest to Reunite the Kinks</v>
          </cell>
          <cell r="C3868" t="str">
            <v>We made 'Do It Again,' a film about my quest to reunite the '60s rock band, The Kinks. Now we need help to show the film off at festivals.</v>
          </cell>
          <cell r="D3868">
            <v>3000</v>
          </cell>
          <cell r="E3868">
            <v>5323.01</v>
          </cell>
          <cell r="F3868" t="str">
            <v>successful</v>
          </cell>
          <cell r="G3868" t="str">
            <v>US</v>
          </cell>
          <cell r="H3868" t="str">
            <v>USD</v>
          </cell>
          <cell r="I3868">
            <v>1272480540</v>
          </cell>
          <cell r="J3868">
            <v>1267220191</v>
          </cell>
          <cell r="K3868" t="b">
            <v>1</v>
          </cell>
          <cell r="L3868">
            <v>65</v>
          </cell>
          <cell r="M3868" t="b">
            <v>1</v>
          </cell>
          <cell r="N3868" t="str">
            <v>film &amp; video/documentary</v>
          </cell>
          <cell r="O3868">
            <v>177</v>
          </cell>
          <cell r="P3868">
            <v>81.89</v>
          </cell>
        </row>
        <row r="3869">
          <cell r="B3869" t="str">
            <v>The Man Who Ate New Orleans (and rebuilt it too!)</v>
          </cell>
          <cell r="C3869" t="str">
            <v>Man vs. Food meets Extreme Home Makeover! A celebration of the food, music, and rebuilding of New Orleans, and a history-making quest.</v>
          </cell>
          <cell r="D3869">
            <v>5000</v>
          </cell>
          <cell r="E3869">
            <v>5388.79</v>
          </cell>
          <cell r="F3869" t="str">
            <v>successful</v>
          </cell>
          <cell r="G3869" t="str">
            <v>US</v>
          </cell>
          <cell r="H3869" t="str">
            <v>USD</v>
          </cell>
          <cell r="I3869">
            <v>1309694266</v>
          </cell>
          <cell r="J3869">
            <v>1307102266</v>
          </cell>
          <cell r="K3869" t="b">
            <v>1</v>
          </cell>
          <cell r="L3869">
            <v>118</v>
          </cell>
          <cell r="M3869" t="b">
            <v>1</v>
          </cell>
          <cell r="N3869" t="str">
            <v>film &amp; video/documentary</v>
          </cell>
          <cell r="O3869">
            <v>108</v>
          </cell>
          <cell r="P3869">
            <v>45.67</v>
          </cell>
        </row>
        <row r="3870">
          <cell r="B3870" t="str">
            <v>In Search of Nabad (Documentary Film)</v>
          </cell>
          <cell r="C3870" t="str">
            <v>An intimate documentary sharing the powerful voices of Seattle's Somali refugees and their search for peace in their new home.</v>
          </cell>
          <cell r="D3870">
            <v>4000</v>
          </cell>
          <cell r="E3870">
            <v>6240</v>
          </cell>
          <cell r="F3870" t="str">
            <v>successful</v>
          </cell>
          <cell r="G3870" t="str">
            <v>US</v>
          </cell>
          <cell r="H3870" t="str">
            <v>USD</v>
          </cell>
          <cell r="I3870">
            <v>1333609140</v>
          </cell>
          <cell r="J3870">
            <v>1330638829</v>
          </cell>
          <cell r="K3870" t="b">
            <v>1</v>
          </cell>
          <cell r="L3870">
            <v>113</v>
          </cell>
          <cell r="M3870" t="b">
            <v>1</v>
          </cell>
          <cell r="N3870" t="str">
            <v>film &amp; video/documentary</v>
          </cell>
          <cell r="O3870">
            <v>156</v>
          </cell>
          <cell r="P3870">
            <v>55.22</v>
          </cell>
        </row>
        <row r="3871">
          <cell r="B3871" t="str">
            <v>Finding the Funk</v>
          </cell>
          <cell r="C3871" t="str">
            <v>A journey through the origins and influence of funk music from James Brown to D'Angelo we are FINDING THE FUNK!</v>
          </cell>
          <cell r="D3871">
            <v>20000</v>
          </cell>
          <cell r="E3871">
            <v>21679</v>
          </cell>
          <cell r="F3871" t="str">
            <v>successful</v>
          </cell>
          <cell r="G3871" t="str">
            <v>US</v>
          </cell>
          <cell r="H3871" t="str">
            <v>USD</v>
          </cell>
          <cell r="I3871">
            <v>1352511966</v>
          </cell>
          <cell r="J3871">
            <v>1349916366</v>
          </cell>
          <cell r="K3871" t="b">
            <v>1</v>
          </cell>
          <cell r="L3871">
            <v>332</v>
          </cell>
          <cell r="M3871" t="b">
            <v>1</v>
          </cell>
          <cell r="N3871" t="str">
            <v>film &amp; video/documentary</v>
          </cell>
          <cell r="O3871">
            <v>108</v>
          </cell>
          <cell r="P3871">
            <v>65.3</v>
          </cell>
        </row>
        <row r="3872">
          <cell r="B3872" t="str">
            <v>Abalimi</v>
          </cell>
          <cell r="C3872" t="str">
            <v>A film about Xhosa women in townships of South Africa micro-farming to fight extreme poverty, gain health, and create food security.</v>
          </cell>
          <cell r="D3872">
            <v>4000</v>
          </cell>
          <cell r="E3872">
            <v>5904</v>
          </cell>
          <cell r="F3872" t="str">
            <v>successful</v>
          </cell>
          <cell r="G3872" t="str">
            <v>US</v>
          </cell>
          <cell r="H3872" t="str">
            <v>USD</v>
          </cell>
          <cell r="I3872">
            <v>1335574674</v>
          </cell>
          <cell r="J3872">
            <v>1330394274</v>
          </cell>
          <cell r="K3872" t="b">
            <v>1</v>
          </cell>
          <cell r="L3872">
            <v>62</v>
          </cell>
          <cell r="M3872" t="b">
            <v>1</v>
          </cell>
          <cell r="N3872" t="str">
            <v>film &amp; video/documentary</v>
          </cell>
          <cell r="O3872">
            <v>148</v>
          </cell>
          <cell r="P3872">
            <v>95.23</v>
          </cell>
        </row>
        <row r="3873">
          <cell r="B3873" t="str">
            <v>Pressing On: The Letterpress Film</v>
          </cell>
          <cell r="C3873" t="str">
            <v>A documentary about the survival of letterpress and the remarkable printers who preserve the history and knowledge of the craft.</v>
          </cell>
          <cell r="D3873">
            <v>65000</v>
          </cell>
          <cell r="E3873">
            <v>71748</v>
          </cell>
          <cell r="F3873" t="str">
            <v>successful</v>
          </cell>
          <cell r="G3873" t="str">
            <v>US</v>
          </cell>
          <cell r="H3873" t="str">
            <v>USD</v>
          </cell>
          <cell r="I3873">
            <v>1432416219</v>
          </cell>
          <cell r="J3873">
            <v>1429824219</v>
          </cell>
          <cell r="K3873" t="b">
            <v>1</v>
          </cell>
          <cell r="L3873">
            <v>951</v>
          </cell>
          <cell r="M3873" t="b">
            <v>1</v>
          </cell>
          <cell r="N3873" t="str">
            <v>film &amp; video/documentary</v>
          </cell>
          <cell r="O3873">
            <v>110</v>
          </cell>
          <cell r="P3873">
            <v>75.44</v>
          </cell>
        </row>
        <row r="3874">
          <cell r="B3874" t="str">
            <v>The Babushkas of Chernobyl</v>
          </cell>
          <cell r="C3874" t="str">
            <v>An unlikely story of spirit, defiance and beauty from the most contaminated place on Earth</v>
          </cell>
          <cell r="D3874">
            <v>27000</v>
          </cell>
          <cell r="E3874">
            <v>40594</v>
          </cell>
          <cell r="F3874" t="str">
            <v>successful</v>
          </cell>
          <cell r="G3874" t="str">
            <v>US</v>
          </cell>
          <cell r="H3874" t="str">
            <v>USD</v>
          </cell>
          <cell r="I3874">
            <v>1350003539</v>
          </cell>
          <cell r="J3874">
            <v>1347411539</v>
          </cell>
          <cell r="K3874" t="b">
            <v>1</v>
          </cell>
          <cell r="L3874">
            <v>415</v>
          </cell>
          <cell r="M3874" t="b">
            <v>1</v>
          </cell>
          <cell r="N3874" t="str">
            <v>film &amp; video/documentary</v>
          </cell>
          <cell r="O3874">
            <v>150</v>
          </cell>
          <cell r="P3874">
            <v>97.82</v>
          </cell>
        </row>
        <row r="3875">
          <cell r="B3875" t="str">
            <v>Instructions on Parting</v>
          </cell>
          <cell r="C3875" t="str">
            <v>This documentary film is an intimate portrait of love and loss that observes family and nature undergoing the cycle of birth to death.</v>
          </cell>
          <cell r="D3875">
            <v>17000</v>
          </cell>
          <cell r="E3875">
            <v>26744.11</v>
          </cell>
          <cell r="F3875" t="str">
            <v>successful</v>
          </cell>
          <cell r="G3875" t="str">
            <v>US</v>
          </cell>
          <cell r="H3875" t="str">
            <v>USD</v>
          </cell>
          <cell r="I3875">
            <v>1488160860</v>
          </cell>
          <cell r="J3875">
            <v>1485237096</v>
          </cell>
          <cell r="K3875" t="b">
            <v>1</v>
          </cell>
          <cell r="L3875">
            <v>305</v>
          </cell>
          <cell r="M3875" t="b">
            <v>1</v>
          </cell>
          <cell r="N3875" t="str">
            <v>film &amp; video/documentary</v>
          </cell>
          <cell r="O3875">
            <v>157</v>
          </cell>
          <cell r="P3875">
            <v>87.69</v>
          </cell>
        </row>
        <row r="3876">
          <cell r="B3876" t="str">
            <v>Korengal Theatrical Release</v>
          </cell>
          <cell r="C3876" t="str">
            <v>My latest film Korengal, takes us back to the same valley with the same troops as in my Academy AwardÂ® nominated film Restrepo.</v>
          </cell>
          <cell r="D3876">
            <v>75000</v>
          </cell>
          <cell r="E3876">
            <v>117108</v>
          </cell>
          <cell r="F3876" t="str">
            <v>successful</v>
          </cell>
          <cell r="G3876" t="str">
            <v>US</v>
          </cell>
          <cell r="H3876" t="str">
            <v>USD</v>
          </cell>
          <cell r="I3876">
            <v>1401459035</v>
          </cell>
          <cell r="J3876">
            <v>1397571035</v>
          </cell>
          <cell r="K3876" t="b">
            <v>1</v>
          </cell>
          <cell r="L3876">
            <v>2139</v>
          </cell>
          <cell r="M3876" t="b">
            <v>1</v>
          </cell>
          <cell r="N3876" t="str">
            <v>film &amp; video/documentary</v>
          </cell>
          <cell r="O3876">
            <v>156</v>
          </cell>
          <cell r="P3876">
            <v>54.75</v>
          </cell>
        </row>
        <row r="3877">
          <cell r="B3877" t="str">
            <v>Do It Again: One Man's Quest to Reunite the Kinks</v>
          </cell>
          <cell r="C3877" t="str">
            <v>Last May, I created my mission: To reunite the brilliant but (in my opinion) under-appreciated band, the Kinks. I decided to make...</v>
          </cell>
          <cell r="D3877">
            <v>5500</v>
          </cell>
          <cell r="E3877">
            <v>6632.32</v>
          </cell>
          <cell r="F3877" t="str">
            <v>successful</v>
          </cell>
          <cell r="G3877" t="str">
            <v>US</v>
          </cell>
          <cell r="H3877" t="str">
            <v>USD</v>
          </cell>
          <cell r="I3877">
            <v>1249932360</v>
          </cell>
          <cell r="J3877">
            <v>1242532513</v>
          </cell>
          <cell r="K3877" t="b">
            <v>1</v>
          </cell>
          <cell r="L3877">
            <v>79</v>
          </cell>
          <cell r="M3877" t="b">
            <v>1</v>
          </cell>
          <cell r="N3877" t="str">
            <v>film &amp; video/documentary</v>
          </cell>
          <cell r="O3877">
            <v>121</v>
          </cell>
          <cell r="P3877">
            <v>83.95</v>
          </cell>
        </row>
        <row r="3878">
          <cell r="B3878" t="str">
            <v>Greenlight the PATROL BASE JAKER Movie</v>
          </cell>
          <cell r="C3878" t="str">
            <v>See US Marines make counter-insurgency work in Helmand Province--the Taliban's stronghold in Afghanistan.</v>
          </cell>
          <cell r="D3878">
            <v>45000</v>
          </cell>
          <cell r="E3878">
            <v>45535</v>
          </cell>
          <cell r="F3878" t="str">
            <v>successful</v>
          </cell>
          <cell r="G3878" t="str">
            <v>US</v>
          </cell>
          <cell r="H3878" t="str">
            <v>USD</v>
          </cell>
          <cell r="I3878">
            <v>1266876000</v>
          </cell>
          <cell r="J3878">
            <v>1263679492</v>
          </cell>
          <cell r="K3878" t="b">
            <v>1</v>
          </cell>
          <cell r="L3878">
            <v>179</v>
          </cell>
          <cell r="M3878" t="b">
            <v>1</v>
          </cell>
          <cell r="N3878" t="str">
            <v>film &amp; video/documentary</v>
          </cell>
          <cell r="O3878">
            <v>101</v>
          </cell>
          <cell r="P3878">
            <v>254.39</v>
          </cell>
        </row>
        <row r="3879">
          <cell r="B3879" t="str">
            <v>SOLE SURVIVOR</v>
          </cell>
          <cell r="C3879" t="str">
            <v>What is the impact of survivorship on the human condition?</v>
          </cell>
          <cell r="D3879">
            <v>18000</v>
          </cell>
          <cell r="E3879">
            <v>20569.05</v>
          </cell>
          <cell r="F3879" t="str">
            <v>successful</v>
          </cell>
          <cell r="G3879" t="str">
            <v>US</v>
          </cell>
          <cell r="H3879" t="str">
            <v>USD</v>
          </cell>
          <cell r="I3879">
            <v>1306904340</v>
          </cell>
          <cell r="J3879">
            <v>1305219744</v>
          </cell>
          <cell r="K3879" t="b">
            <v>1</v>
          </cell>
          <cell r="L3879">
            <v>202</v>
          </cell>
          <cell r="M3879" t="b">
            <v>1</v>
          </cell>
          <cell r="N3879" t="str">
            <v>film &amp; video/documentary</v>
          </cell>
          <cell r="O3879">
            <v>114</v>
          </cell>
          <cell r="P3879">
            <v>101.83</v>
          </cell>
        </row>
        <row r="3880">
          <cell r="B3880" t="str">
            <v>Wisconsin Rising</v>
          </cell>
          <cell r="C3880" t="str">
            <v>A film documenting WI Gov.Scott Walker's attack on working families and how it is reanimating the American labor movement.</v>
          </cell>
          <cell r="D3880">
            <v>40000</v>
          </cell>
          <cell r="E3880">
            <v>41850.46</v>
          </cell>
          <cell r="F3880" t="str">
            <v>successful</v>
          </cell>
          <cell r="G3880" t="str">
            <v>US</v>
          </cell>
          <cell r="H3880" t="str">
            <v>USD</v>
          </cell>
          <cell r="I3880">
            <v>1327167780</v>
          </cell>
          <cell r="J3880">
            <v>1325007780</v>
          </cell>
          <cell r="K3880" t="b">
            <v>1</v>
          </cell>
          <cell r="L3880">
            <v>760</v>
          </cell>
          <cell r="M3880" t="b">
            <v>1</v>
          </cell>
          <cell r="N3880" t="str">
            <v>film &amp; video/documentary</v>
          </cell>
          <cell r="O3880">
            <v>105</v>
          </cell>
          <cell r="P3880">
            <v>55.07</v>
          </cell>
        </row>
        <row r="3881">
          <cell r="B3881" t="str">
            <v>The Phantom Tollbooth: Beyond Expectations - Final Push</v>
          </cell>
          <cell r="C3881" t="str">
            <v>A documentary about the classic children's book, its creators, and the lasting impact over half a century and beyond.</v>
          </cell>
          <cell r="D3881">
            <v>14000</v>
          </cell>
          <cell r="E3881">
            <v>32035.51</v>
          </cell>
          <cell r="F3881" t="str">
            <v>successful</v>
          </cell>
          <cell r="G3881" t="str">
            <v>US</v>
          </cell>
          <cell r="H3881" t="str">
            <v>USD</v>
          </cell>
          <cell r="I3881">
            <v>1379614128</v>
          </cell>
          <cell r="J3881">
            <v>1377022128</v>
          </cell>
          <cell r="K3881" t="b">
            <v>1</v>
          </cell>
          <cell r="L3881">
            <v>563</v>
          </cell>
          <cell r="M3881" t="b">
            <v>1</v>
          </cell>
          <cell r="N3881" t="str">
            <v>film &amp; video/documentary</v>
          </cell>
          <cell r="O3881">
            <v>229</v>
          </cell>
          <cell r="P3881">
            <v>56.9</v>
          </cell>
        </row>
        <row r="3882">
          <cell r="B3882" t="str">
            <v>George Tice: Seeing Beyond the Moment</v>
          </cell>
          <cell r="C3882" t="str">
            <v>A documentary film on the life of legendary photographer George Tice by Peter Bosco, Bruce Wodder and Douglas Underdahl.</v>
          </cell>
          <cell r="D3882">
            <v>15000</v>
          </cell>
          <cell r="E3882">
            <v>16373</v>
          </cell>
          <cell r="F3882" t="str">
            <v>successful</v>
          </cell>
          <cell r="G3882" t="str">
            <v>US</v>
          </cell>
          <cell r="H3882" t="str">
            <v>USD</v>
          </cell>
          <cell r="I3882">
            <v>1364236524</v>
          </cell>
          <cell r="J3882">
            <v>1360352124</v>
          </cell>
          <cell r="K3882" t="b">
            <v>1</v>
          </cell>
          <cell r="L3882">
            <v>135</v>
          </cell>
          <cell r="M3882" t="b">
            <v>1</v>
          </cell>
          <cell r="N3882" t="str">
            <v>film &amp; video/documentary</v>
          </cell>
          <cell r="O3882">
            <v>109</v>
          </cell>
          <cell r="P3882">
            <v>121.28</v>
          </cell>
        </row>
        <row r="3883">
          <cell r="B3883" t="str">
            <v>In Country: A Documentary Film (POSTPRODUCTION)</v>
          </cell>
          <cell r="C3883" t="str">
            <v>War is hell. Why would anyone want to spend their weekends there?</v>
          </cell>
          <cell r="D3883">
            <v>15000</v>
          </cell>
          <cell r="E3883">
            <v>26445</v>
          </cell>
          <cell r="F3883" t="str">
            <v>successful</v>
          </cell>
          <cell r="G3883" t="str">
            <v>US</v>
          </cell>
          <cell r="H3883" t="str">
            <v>USD</v>
          </cell>
          <cell r="I3883">
            <v>1351828800</v>
          </cell>
          <cell r="J3883">
            <v>1349160018</v>
          </cell>
          <cell r="K3883" t="b">
            <v>1</v>
          </cell>
          <cell r="L3883">
            <v>290</v>
          </cell>
          <cell r="M3883" t="b">
            <v>1</v>
          </cell>
          <cell r="N3883" t="str">
            <v>film &amp; video/documentary</v>
          </cell>
          <cell r="O3883">
            <v>176</v>
          </cell>
          <cell r="P3883">
            <v>91.19</v>
          </cell>
        </row>
        <row r="3884">
          <cell r="B3884" t="str">
            <v>Oxyana - A Feature Documentary Directed by Sean Dunne</v>
          </cell>
          <cell r="C3884" t="str">
            <v>A portrait of Oceana, WV, an old coal mining town that has become the epicenter of the Oxycontin epidemic, earning the nickname Oxyana.</v>
          </cell>
          <cell r="D3884">
            <v>50000</v>
          </cell>
          <cell r="E3884">
            <v>51605.31</v>
          </cell>
          <cell r="F3884" t="str">
            <v>successful</v>
          </cell>
          <cell r="G3884" t="str">
            <v>US</v>
          </cell>
          <cell r="H3884" t="str">
            <v>USD</v>
          </cell>
          <cell r="I3884">
            <v>1340683393</v>
          </cell>
          <cell r="J3884">
            <v>1337659393</v>
          </cell>
          <cell r="K3884" t="b">
            <v>1</v>
          </cell>
          <cell r="L3884">
            <v>447</v>
          </cell>
          <cell r="M3884" t="b">
            <v>1</v>
          </cell>
          <cell r="N3884" t="str">
            <v>film &amp; video/documentary</v>
          </cell>
          <cell r="O3884">
            <v>103</v>
          </cell>
          <cell r="P3884">
            <v>115.45</v>
          </cell>
        </row>
        <row r="3885">
          <cell r="B3885" t="str">
            <v>Audience Unlock: "The UK Gold"</v>
          </cell>
          <cell r="C3885" t="str">
            <v>A campaign to unlock an award winning film that exposes for the first time the modern British Empire ... and it's terrible cost.</v>
          </cell>
          <cell r="D3885">
            <v>15000</v>
          </cell>
          <cell r="E3885">
            <v>15723</v>
          </cell>
          <cell r="F3885" t="str">
            <v>successful</v>
          </cell>
          <cell r="G3885" t="str">
            <v>GB</v>
          </cell>
          <cell r="H3885" t="str">
            <v>GBP</v>
          </cell>
          <cell r="I3885">
            <v>1383389834</v>
          </cell>
          <cell r="J3885">
            <v>1380797834</v>
          </cell>
          <cell r="K3885" t="b">
            <v>1</v>
          </cell>
          <cell r="L3885">
            <v>232</v>
          </cell>
          <cell r="M3885" t="b">
            <v>1</v>
          </cell>
          <cell r="N3885" t="str">
            <v>film &amp; video/documentary</v>
          </cell>
          <cell r="O3885">
            <v>105</v>
          </cell>
          <cell r="P3885">
            <v>67.77</v>
          </cell>
        </row>
        <row r="3886">
          <cell r="B3886" t="str">
            <v>INTOTHEWOODS.TV â€“ Music Media from the Pacific Northwest</v>
          </cell>
          <cell r="C3886" t="str">
            <v>Help INTOTHEWOODS.TV purchase audio and video gear, lighting and BACK UP HARD DRIVES</v>
          </cell>
          <cell r="D3886">
            <v>4500</v>
          </cell>
          <cell r="E3886">
            <v>4800.8</v>
          </cell>
          <cell r="F3886" t="str">
            <v>successful</v>
          </cell>
          <cell r="G3886" t="str">
            <v>US</v>
          </cell>
          <cell r="H3886" t="str">
            <v>USD</v>
          </cell>
          <cell r="I3886">
            <v>1296633540</v>
          </cell>
          <cell r="J3886">
            <v>1292316697</v>
          </cell>
          <cell r="K3886" t="b">
            <v>1</v>
          </cell>
          <cell r="L3886">
            <v>168</v>
          </cell>
          <cell r="M3886" t="b">
            <v>1</v>
          </cell>
          <cell r="N3886" t="str">
            <v>film &amp; video/documentary</v>
          </cell>
          <cell r="O3886">
            <v>107</v>
          </cell>
          <cell r="P3886">
            <v>28.58</v>
          </cell>
        </row>
        <row r="3887">
          <cell r="B3887" t="str">
            <v>Zoe Goes Running - The Film: Running The Tour De France</v>
          </cell>
          <cell r="C3887" t="str">
            <v>ZoÃ« Romano will be the first person to RUN the route of the Tour de France. I will join her to document that adventure.</v>
          </cell>
          <cell r="D3887">
            <v>5000</v>
          </cell>
          <cell r="E3887">
            <v>6001</v>
          </cell>
          <cell r="F3887" t="str">
            <v>successful</v>
          </cell>
          <cell r="G3887" t="str">
            <v>US</v>
          </cell>
          <cell r="H3887" t="str">
            <v>USD</v>
          </cell>
          <cell r="I3887">
            <v>1367366460</v>
          </cell>
          <cell r="J3887">
            <v>1365791246</v>
          </cell>
          <cell r="K3887" t="b">
            <v>1</v>
          </cell>
          <cell r="L3887">
            <v>128</v>
          </cell>
          <cell r="M3887" t="b">
            <v>1</v>
          </cell>
          <cell r="N3887" t="str">
            <v>film &amp; video/documentary</v>
          </cell>
          <cell r="O3887">
            <v>120</v>
          </cell>
          <cell r="P3887">
            <v>46.88</v>
          </cell>
        </row>
        <row r="3888">
          <cell r="B3888" t="str">
            <v>The Undocumented</v>
          </cell>
          <cell r="C3888" t="str">
            <v>THE UNDOCUMENTED is a 90 cinema verite documentary that exposes a little known consequence of current U. S. immigration policy.</v>
          </cell>
          <cell r="D3888">
            <v>75000</v>
          </cell>
          <cell r="E3888">
            <v>76130.2</v>
          </cell>
          <cell r="F3888" t="str">
            <v>successful</v>
          </cell>
          <cell r="G3888" t="str">
            <v>US</v>
          </cell>
          <cell r="H3888" t="str">
            <v>USD</v>
          </cell>
          <cell r="I3888">
            <v>1319860740</v>
          </cell>
          <cell r="J3888">
            <v>1317064599</v>
          </cell>
          <cell r="K3888" t="b">
            <v>1</v>
          </cell>
          <cell r="L3888">
            <v>493</v>
          </cell>
          <cell r="M3888" t="b">
            <v>1</v>
          </cell>
          <cell r="N3888" t="str">
            <v>film &amp; video/documentary</v>
          </cell>
          <cell r="O3888">
            <v>102</v>
          </cell>
          <cell r="P3888">
            <v>154.41999999999999</v>
          </cell>
        </row>
        <row r="3889">
          <cell r="B3889" t="str">
            <v>NELL SHIPMAN:GIRL FROM GOD'S COUNTRY FILM</v>
          </cell>
          <cell r="C3889" t="str">
            <v>The untold story of the first action-adventure heroine who left Hollywood with 70 abused animal actors to make  her films in Idaho</v>
          </cell>
          <cell r="D3889">
            <v>26000</v>
          </cell>
          <cell r="E3889">
            <v>26360</v>
          </cell>
          <cell r="F3889" t="str">
            <v>successful</v>
          </cell>
          <cell r="G3889" t="str">
            <v>US</v>
          </cell>
          <cell r="H3889" t="str">
            <v>USD</v>
          </cell>
          <cell r="I3889">
            <v>1398009714</v>
          </cell>
          <cell r="J3889">
            <v>1395417714</v>
          </cell>
          <cell r="K3889" t="b">
            <v>1</v>
          </cell>
          <cell r="L3889">
            <v>131</v>
          </cell>
          <cell r="M3889" t="b">
            <v>1</v>
          </cell>
          <cell r="N3889" t="str">
            <v>film &amp; video/documentary</v>
          </cell>
          <cell r="O3889">
            <v>101</v>
          </cell>
          <cell r="P3889">
            <v>201.22</v>
          </cell>
        </row>
        <row r="3890">
          <cell r="B3890" t="str">
            <v>Spectacular Movements documentary film</v>
          </cell>
          <cell r="C3890" t="str">
            <v>An amazing journey in Bolivia in a theater-truck.
The creative soul of social movements re-imagined.
The art of the youth of Teatro Trono in action.</v>
          </cell>
          <cell r="D3890">
            <v>5000</v>
          </cell>
          <cell r="E3890">
            <v>5000</v>
          </cell>
          <cell r="F3890" t="str">
            <v>successful</v>
          </cell>
          <cell r="G3890" t="str">
            <v>US</v>
          </cell>
          <cell r="H3890" t="str">
            <v>USD</v>
          </cell>
          <cell r="I3890">
            <v>1279555200</v>
          </cell>
          <cell r="J3890">
            <v>1276480894</v>
          </cell>
          <cell r="K3890" t="b">
            <v>1</v>
          </cell>
          <cell r="L3890">
            <v>50</v>
          </cell>
          <cell r="M3890" t="b">
            <v>1</v>
          </cell>
          <cell r="N3890" t="str">
            <v>film &amp; video/documentary</v>
          </cell>
          <cell r="O3890">
            <v>100</v>
          </cell>
          <cell r="P3890">
            <v>100</v>
          </cell>
        </row>
        <row r="3891">
          <cell r="B3891" t="str">
            <v>Rocky Horror Saved My Life - A Fan Documentary</v>
          </cell>
          <cell r="C3891" t="str">
            <v>A documentary on the fans, collectors, and live performers of "The Rocky Horror Picture Show", as the film nears its 40th Anniversary.</v>
          </cell>
          <cell r="D3891">
            <v>50000</v>
          </cell>
          <cell r="E3891">
            <v>66554.559999999998</v>
          </cell>
          <cell r="F3891" t="str">
            <v>successful</v>
          </cell>
          <cell r="G3891" t="str">
            <v>US</v>
          </cell>
          <cell r="H3891" t="str">
            <v>USD</v>
          </cell>
          <cell r="I3891">
            <v>1383264000</v>
          </cell>
          <cell r="J3891">
            <v>1378080409</v>
          </cell>
          <cell r="K3891" t="b">
            <v>1</v>
          </cell>
          <cell r="L3891">
            <v>665</v>
          </cell>
          <cell r="M3891" t="b">
            <v>1</v>
          </cell>
          <cell r="N3891" t="str">
            <v>film &amp; video/documentary</v>
          </cell>
          <cell r="O3891">
            <v>133</v>
          </cell>
          <cell r="P3891">
            <v>100.08</v>
          </cell>
        </row>
        <row r="3892">
          <cell r="B3892" t="str">
            <v>Bel Borba Is Here!</v>
          </cell>
          <cell r="C3892" t="str">
            <v>Bel Borba is Here is a feature film about the most inspiring Brazilian artist you've never heard of... until now.</v>
          </cell>
          <cell r="D3892">
            <v>25000</v>
          </cell>
          <cell r="E3892">
            <v>29681.55</v>
          </cell>
          <cell r="F3892" t="str">
            <v>successful</v>
          </cell>
          <cell r="G3892" t="str">
            <v>US</v>
          </cell>
          <cell r="H3892" t="str">
            <v>USD</v>
          </cell>
          <cell r="I3892">
            <v>1347017083</v>
          </cell>
          <cell r="J3892">
            <v>1344857083</v>
          </cell>
          <cell r="K3892" t="b">
            <v>1</v>
          </cell>
          <cell r="L3892">
            <v>129</v>
          </cell>
          <cell r="M3892" t="b">
            <v>1</v>
          </cell>
          <cell r="N3892" t="str">
            <v>film &amp; video/documentary</v>
          </cell>
          <cell r="O3892">
            <v>119</v>
          </cell>
          <cell r="P3892">
            <v>230.09</v>
          </cell>
        </row>
        <row r="3893">
          <cell r="B3893" t="str">
            <v>Who Owns Yoga?</v>
          </cell>
          <cell r="C3893" t="str">
            <v>Who Owns Yoga? is a feature length documentary film that explores the changing nature of yoga in the modern world.</v>
          </cell>
          <cell r="D3893">
            <v>20000</v>
          </cell>
          <cell r="E3893">
            <v>20128</v>
          </cell>
          <cell r="F3893" t="str">
            <v>successful</v>
          </cell>
          <cell r="G3893" t="str">
            <v>US</v>
          </cell>
          <cell r="H3893" t="str">
            <v>USD</v>
          </cell>
          <cell r="I3893">
            <v>1430452740</v>
          </cell>
          <cell r="J3893">
            <v>1427390901</v>
          </cell>
          <cell r="K3893" t="b">
            <v>1</v>
          </cell>
          <cell r="L3893">
            <v>142</v>
          </cell>
          <cell r="M3893" t="b">
            <v>1</v>
          </cell>
          <cell r="N3893" t="str">
            <v>film &amp; video/documentary</v>
          </cell>
          <cell r="O3893">
            <v>101</v>
          </cell>
          <cell r="P3893">
            <v>141.75</v>
          </cell>
        </row>
        <row r="3894">
          <cell r="B3894" t="str">
            <v>DisHonesty - A Documentary Feature Film</v>
          </cell>
          <cell r="C3894" t="str">
            <v>The truth is, we all lie - and by "we," we mean everyone!</v>
          </cell>
          <cell r="D3894">
            <v>126000</v>
          </cell>
          <cell r="E3894">
            <v>137254.84</v>
          </cell>
          <cell r="F3894" t="str">
            <v>successful</v>
          </cell>
          <cell r="G3894" t="str">
            <v>US</v>
          </cell>
          <cell r="H3894" t="str">
            <v>USD</v>
          </cell>
          <cell r="I3894">
            <v>1399669200</v>
          </cell>
          <cell r="J3894">
            <v>1394536048</v>
          </cell>
          <cell r="K3894" t="b">
            <v>1</v>
          </cell>
          <cell r="L3894">
            <v>2436</v>
          </cell>
          <cell r="M3894" t="b">
            <v>1</v>
          </cell>
          <cell r="N3894" t="str">
            <v>film &amp; video/documentary</v>
          </cell>
          <cell r="O3894">
            <v>109</v>
          </cell>
          <cell r="P3894">
            <v>56.34</v>
          </cell>
        </row>
        <row r="3895">
          <cell r="B3895" t="str">
            <v>ReMade: The Rebirth of the Maker Movement</v>
          </cell>
          <cell r="C3895" t="str">
            <v>We are currently filming a documentary called ReMade that explores the state and direction of the DIY and Hackerspace movement in America.</v>
          </cell>
          <cell r="D3895">
            <v>10000</v>
          </cell>
          <cell r="E3895">
            <v>17895.25</v>
          </cell>
          <cell r="F3895" t="str">
            <v>successful</v>
          </cell>
          <cell r="G3895" t="str">
            <v>US</v>
          </cell>
          <cell r="H3895" t="str">
            <v>USD</v>
          </cell>
          <cell r="I3895">
            <v>1289975060</v>
          </cell>
          <cell r="J3895">
            <v>1287379460</v>
          </cell>
          <cell r="K3895" t="b">
            <v>1</v>
          </cell>
          <cell r="L3895">
            <v>244</v>
          </cell>
          <cell r="M3895" t="b">
            <v>1</v>
          </cell>
          <cell r="N3895" t="str">
            <v>film &amp; video/documentary</v>
          </cell>
          <cell r="O3895">
            <v>179</v>
          </cell>
          <cell r="P3895">
            <v>73.34</v>
          </cell>
        </row>
        <row r="3896">
          <cell r="B3896" t="str">
            <v xml:space="preserve">The Bus </v>
          </cell>
          <cell r="C3896" t="str">
            <v>THE BUS is a feature-length documentary film celebrating one of the most iconic and beloved vehicles ever produced, the Volkswagen Bus.</v>
          </cell>
          <cell r="D3896">
            <v>25000</v>
          </cell>
          <cell r="E3896">
            <v>25430.66</v>
          </cell>
          <cell r="F3896" t="str">
            <v>successful</v>
          </cell>
          <cell r="G3896" t="str">
            <v>US</v>
          </cell>
          <cell r="H3896" t="str">
            <v>USD</v>
          </cell>
          <cell r="I3896">
            <v>1303686138</v>
          </cell>
          <cell r="J3896">
            <v>1301007738</v>
          </cell>
          <cell r="K3896" t="b">
            <v>1</v>
          </cell>
          <cell r="L3896">
            <v>298</v>
          </cell>
          <cell r="M3896" t="b">
            <v>1</v>
          </cell>
          <cell r="N3896" t="str">
            <v>film &amp; video/documentary</v>
          </cell>
          <cell r="O3896">
            <v>102</v>
          </cell>
          <cell r="P3896">
            <v>85.34</v>
          </cell>
        </row>
        <row r="3897">
          <cell r="B3897" t="str">
            <v>WORLD FAIR</v>
          </cell>
          <cell r="C3897" t="str">
            <v>A film about personal memory, amateur cinematography, and visions of the future at the 1939 New York World's Fair.</v>
          </cell>
          <cell r="D3897">
            <v>13000</v>
          </cell>
          <cell r="E3897">
            <v>15435.55</v>
          </cell>
          <cell r="F3897" t="str">
            <v>successful</v>
          </cell>
          <cell r="G3897" t="str">
            <v>US</v>
          </cell>
          <cell r="H3897" t="str">
            <v>USD</v>
          </cell>
          <cell r="I3897">
            <v>1363711335</v>
          </cell>
          <cell r="J3897">
            <v>1360258935</v>
          </cell>
          <cell r="K3897" t="b">
            <v>1</v>
          </cell>
          <cell r="L3897">
            <v>251</v>
          </cell>
          <cell r="M3897" t="b">
            <v>1</v>
          </cell>
          <cell r="N3897" t="str">
            <v>film &amp; video/documentary</v>
          </cell>
          <cell r="O3897">
            <v>119</v>
          </cell>
          <cell r="P3897">
            <v>61.5</v>
          </cell>
        </row>
        <row r="3898">
          <cell r="B3898" t="str">
            <v>(UN)CUT</v>
          </cell>
          <cell r="C3898" t="str">
            <v>(UN)CUT explores circumcisionâ€™s medical, sexual &amp; religious complexities against the backdrop of San Franciscoâ€™s latest ban controversy</v>
          </cell>
          <cell r="D3898">
            <v>10000</v>
          </cell>
          <cell r="E3898">
            <v>10046</v>
          </cell>
          <cell r="F3898" t="str">
            <v>successful</v>
          </cell>
          <cell r="G3898" t="str">
            <v>US</v>
          </cell>
          <cell r="H3898" t="str">
            <v>USD</v>
          </cell>
          <cell r="I3898">
            <v>1330115638</v>
          </cell>
          <cell r="J3898">
            <v>1327523638</v>
          </cell>
          <cell r="K3898" t="b">
            <v>1</v>
          </cell>
          <cell r="L3898">
            <v>108</v>
          </cell>
          <cell r="M3898" t="b">
            <v>1</v>
          </cell>
          <cell r="N3898" t="str">
            <v>film &amp; video/documentary</v>
          </cell>
          <cell r="O3898">
            <v>100</v>
          </cell>
          <cell r="P3898">
            <v>93.02</v>
          </cell>
        </row>
        <row r="3899">
          <cell r="B3899" t="str">
            <v>The Forest for the Trees</v>
          </cell>
          <cell r="C3899" t="str">
            <v>The story of Jadab Payeng, an Indian man who single handedly planted nearly 1400 acres of forest to save his island, Majuli.</v>
          </cell>
          <cell r="D3899">
            <v>3000</v>
          </cell>
          <cell r="E3899">
            <v>4124</v>
          </cell>
          <cell r="F3899" t="str">
            <v>successful</v>
          </cell>
          <cell r="G3899" t="str">
            <v>US</v>
          </cell>
          <cell r="H3899" t="str">
            <v>USD</v>
          </cell>
          <cell r="I3899">
            <v>1338601346</v>
          </cell>
          <cell r="J3899">
            <v>1336009346</v>
          </cell>
          <cell r="K3899" t="b">
            <v>1</v>
          </cell>
          <cell r="L3899">
            <v>82</v>
          </cell>
          <cell r="M3899" t="b">
            <v>1</v>
          </cell>
          <cell r="N3899" t="str">
            <v>film &amp; video/documentary</v>
          </cell>
          <cell r="O3899">
            <v>137</v>
          </cell>
          <cell r="P3899">
            <v>50.29</v>
          </cell>
        </row>
        <row r="3900">
          <cell r="B3900" t="str">
            <v>Beyond Iconic: Distribution for film on Dennis Stock</v>
          </cell>
          <cell r="C3900" t="str">
            <v>A portrait of a life fully realized and a look at what it takes to make great photography.</v>
          </cell>
          <cell r="D3900">
            <v>3400</v>
          </cell>
          <cell r="E3900">
            <v>7876</v>
          </cell>
          <cell r="F3900" t="str">
            <v>successful</v>
          </cell>
          <cell r="G3900" t="str">
            <v>US</v>
          </cell>
          <cell r="H3900" t="str">
            <v>USD</v>
          </cell>
          <cell r="I3900">
            <v>1346464800</v>
          </cell>
          <cell r="J3900">
            <v>1343096197</v>
          </cell>
          <cell r="K3900" t="b">
            <v>1</v>
          </cell>
          <cell r="L3900">
            <v>74</v>
          </cell>
          <cell r="M3900" t="b">
            <v>1</v>
          </cell>
          <cell r="N3900" t="str">
            <v>film &amp; video/documentary</v>
          </cell>
          <cell r="O3900">
            <v>232</v>
          </cell>
          <cell r="P3900">
            <v>106.43</v>
          </cell>
        </row>
        <row r="3901">
          <cell r="B3901" t="str">
            <v>My Friend Mott-ly</v>
          </cell>
          <cell r="C3901" t="str">
            <v>A documentary that I am making about the difficult, but inspiring, life of a late friend of mine.</v>
          </cell>
          <cell r="D3901">
            <v>7500</v>
          </cell>
          <cell r="E3901">
            <v>9775</v>
          </cell>
          <cell r="F3901" t="str">
            <v>successful</v>
          </cell>
          <cell r="G3901" t="str">
            <v>US</v>
          </cell>
          <cell r="H3901" t="str">
            <v>USD</v>
          </cell>
          <cell r="I3901">
            <v>1331392049</v>
          </cell>
          <cell r="J3901">
            <v>1328800049</v>
          </cell>
          <cell r="K3901" t="b">
            <v>1</v>
          </cell>
          <cell r="L3901">
            <v>189</v>
          </cell>
          <cell r="M3901" t="b">
            <v>1</v>
          </cell>
          <cell r="N3901" t="str">
            <v>film &amp; video/documentary</v>
          </cell>
          <cell r="O3901">
            <v>130</v>
          </cell>
          <cell r="P3901">
            <v>51.72</v>
          </cell>
        </row>
        <row r="3902">
          <cell r="B3902" t="str">
            <v>Escape/Artist: The Jason Escape Documentary</v>
          </cell>
          <cell r="C3902" t="str">
            <v>A feature-length documentary on the life of Boston escape artist Jason Escape.</v>
          </cell>
          <cell r="D3902">
            <v>1000</v>
          </cell>
          <cell r="E3902">
            <v>2929</v>
          </cell>
          <cell r="F3902" t="str">
            <v>successful</v>
          </cell>
          <cell r="G3902" t="str">
            <v>US</v>
          </cell>
          <cell r="H3902" t="str">
            <v>USD</v>
          </cell>
          <cell r="I3902">
            <v>1363806333</v>
          </cell>
          <cell r="J3902">
            <v>1362081933</v>
          </cell>
          <cell r="K3902" t="b">
            <v>1</v>
          </cell>
          <cell r="L3902">
            <v>80</v>
          </cell>
          <cell r="M3902" t="b">
            <v>1</v>
          </cell>
          <cell r="N3902" t="str">
            <v>film &amp; video/documentary</v>
          </cell>
          <cell r="O3902">
            <v>293</v>
          </cell>
          <cell r="P3902">
            <v>36.61</v>
          </cell>
        </row>
        <row r="3903">
          <cell r="B3903" t="str">
            <v>Grammar Revolution</v>
          </cell>
          <cell r="C3903" t="str">
            <v>Why is grammar important?</v>
          </cell>
          <cell r="D3903">
            <v>22000</v>
          </cell>
          <cell r="E3903">
            <v>24490</v>
          </cell>
          <cell r="F3903" t="str">
            <v>successful</v>
          </cell>
          <cell r="G3903" t="str">
            <v>US</v>
          </cell>
          <cell r="H3903" t="str">
            <v>USD</v>
          </cell>
          <cell r="I3903">
            <v>1360276801</v>
          </cell>
          <cell r="J3903">
            <v>1357684801</v>
          </cell>
          <cell r="K3903" t="b">
            <v>1</v>
          </cell>
          <cell r="L3903">
            <v>576</v>
          </cell>
          <cell r="M3903" t="b">
            <v>1</v>
          </cell>
          <cell r="N3903" t="str">
            <v>film &amp; video/documentary</v>
          </cell>
          <cell r="O3903">
            <v>111</v>
          </cell>
          <cell r="P3903">
            <v>42.52</v>
          </cell>
        </row>
        <row r="3904">
          <cell r="B3904" t="str">
            <v>Before Us - a Feature Length Documentary about Adoption</v>
          </cell>
          <cell r="C3904" t="str">
            <v>A documentary about discovering my two older sisters who were born on a CA commune in the 60's and placed for adoption.</v>
          </cell>
          <cell r="D3904">
            <v>12000</v>
          </cell>
          <cell r="E3904">
            <v>12668</v>
          </cell>
          <cell r="F3904" t="str">
            <v>successful</v>
          </cell>
          <cell r="G3904" t="str">
            <v>US</v>
          </cell>
          <cell r="H3904" t="str">
            <v>USD</v>
          </cell>
          <cell r="I3904">
            <v>1299775210</v>
          </cell>
          <cell r="J3904">
            <v>1295887210</v>
          </cell>
          <cell r="K3904" t="b">
            <v>1</v>
          </cell>
          <cell r="L3904">
            <v>202</v>
          </cell>
          <cell r="M3904" t="b">
            <v>1</v>
          </cell>
          <cell r="N3904" t="str">
            <v>film &amp; video/documentary</v>
          </cell>
          <cell r="O3904">
            <v>106</v>
          </cell>
          <cell r="P3904">
            <v>62.71</v>
          </cell>
        </row>
        <row r="3905">
          <cell r="B3905" t="str">
            <v>SOLE SURVIVOR FILM - Finishing Funds</v>
          </cell>
          <cell r="C3905" t="str">
            <v>A first glimpse into the lives of sole survivors of commercial plane crashes as they struggle to understand their perplexing fate.</v>
          </cell>
          <cell r="D3905">
            <v>18000</v>
          </cell>
          <cell r="E3905">
            <v>21410</v>
          </cell>
          <cell r="F3905" t="str">
            <v>successful</v>
          </cell>
          <cell r="G3905" t="str">
            <v>US</v>
          </cell>
          <cell r="H3905" t="str">
            <v>USD</v>
          </cell>
          <cell r="I3905">
            <v>1346695334</v>
          </cell>
          <cell r="J3905">
            <v>1344880934</v>
          </cell>
          <cell r="K3905" t="b">
            <v>1</v>
          </cell>
          <cell r="L3905">
            <v>238</v>
          </cell>
          <cell r="M3905" t="b">
            <v>1</v>
          </cell>
          <cell r="N3905" t="str">
            <v>film &amp; video/documentary</v>
          </cell>
          <cell r="O3905">
            <v>119</v>
          </cell>
          <cell r="P3905">
            <v>89.96</v>
          </cell>
        </row>
        <row r="3906">
          <cell r="B3906" t="str">
            <v>Feels Like Coming Home Tour</v>
          </cell>
          <cell r="C3906" t="str">
            <v>30 day tour to release a compilation CD with 16 original songs about hometowns.  Webisodes and documentary to follow.</v>
          </cell>
          <cell r="D3906">
            <v>1000</v>
          </cell>
          <cell r="E3906">
            <v>1041.29</v>
          </cell>
          <cell r="F3906" t="str">
            <v>successful</v>
          </cell>
          <cell r="G3906" t="str">
            <v>US</v>
          </cell>
          <cell r="H3906" t="str">
            <v>USD</v>
          </cell>
          <cell r="I3906">
            <v>1319076000</v>
          </cell>
          <cell r="J3906">
            <v>1317788623</v>
          </cell>
          <cell r="K3906" t="b">
            <v>1</v>
          </cell>
          <cell r="L3906">
            <v>36</v>
          </cell>
          <cell r="M3906" t="b">
            <v>1</v>
          </cell>
          <cell r="N3906" t="str">
            <v>film &amp; video/documentary</v>
          </cell>
          <cell r="O3906">
            <v>104</v>
          </cell>
          <cell r="P3906">
            <v>28.92</v>
          </cell>
        </row>
        <row r="3907">
          <cell r="B3907" t="str">
            <v>The Sticking Place Interactive Documentary</v>
          </cell>
          <cell r="C3907" t="str">
            <v>An imaginative interactive documentary about Leah Callahan, a freestyle wrestler and Olympic hopeful.</v>
          </cell>
          <cell r="D3907">
            <v>20000</v>
          </cell>
          <cell r="E3907">
            <v>20820.330000000002</v>
          </cell>
          <cell r="F3907" t="str">
            <v>successful</v>
          </cell>
          <cell r="G3907" t="str">
            <v>US</v>
          </cell>
          <cell r="H3907" t="str">
            <v>USD</v>
          </cell>
          <cell r="I3907">
            <v>1325404740</v>
          </cell>
          <cell r="J3907">
            <v>1321852592</v>
          </cell>
          <cell r="K3907" t="b">
            <v>1</v>
          </cell>
          <cell r="L3907">
            <v>150</v>
          </cell>
          <cell r="M3907" t="b">
            <v>1</v>
          </cell>
          <cell r="N3907" t="str">
            <v>film &amp; video/documentary</v>
          </cell>
          <cell r="O3907">
            <v>104</v>
          </cell>
          <cell r="P3907">
            <v>138.80000000000001</v>
          </cell>
        </row>
        <row r="3908">
          <cell r="B3908" t="str">
            <v>SparkTruck: stories from a cross-country maker journey</v>
          </cell>
          <cell r="C3908" t="str">
            <v>The Kickstarter-funded SparkTruck has completed its 15,323 mile roadtrip. Now itâ€™s time to share the story through a short documentary.</v>
          </cell>
          <cell r="D3908">
            <v>8000</v>
          </cell>
          <cell r="E3908">
            <v>8950</v>
          </cell>
          <cell r="F3908" t="str">
            <v>successful</v>
          </cell>
          <cell r="G3908" t="str">
            <v>US</v>
          </cell>
          <cell r="H3908" t="str">
            <v>USD</v>
          </cell>
          <cell r="I3908">
            <v>1365973432</v>
          </cell>
          <cell r="J3908">
            <v>1363381432</v>
          </cell>
          <cell r="K3908" t="b">
            <v>1</v>
          </cell>
          <cell r="L3908">
            <v>146</v>
          </cell>
          <cell r="M3908" t="b">
            <v>1</v>
          </cell>
          <cell r="N3908" t="str">
            <v>film &amp; video/documentary</v>
          </cell>
          <cell r="O3908">
            <v>112</v>
          </cell>
          <cell r="P3908">
            <v>61.3</v>
          </cell>
        </row>
        <row r="3909">
          <cell r="B3909" t="str">
            <v>DEVIL MAY CARE</v>
          </cell>
          <cell r="C3909" t="str">
            <v>Most people have heard Bob Dorough's music over the past 50 years without knowing it. Until now. A story for every artist who refuses to give up.</v>
          </cell>
          <cell r="D3909">
            <v>17000</v>
          </cell>
          <cell r="E3909">
            <v>17805</v>
          </cell>
          <cell r="F3909" t="str">
            <v>successful</v>
          </cell>
          <cell r="G3909" t="str">
            <v>US</v>
          </cell>
          <cell r="H3909" t="str">
            <v>USD</v>
          </cell>
          <cell r="I3909">
            <v>1281542340</v>
          </cell>
          <cell r="J3909">
            <v>1277702894</v>
          </cell>
          <cell r="K3909" t="b">
            <v>1</v>
          </cell>
          <cell r="L3909">
            <v>222</v>
          </cell>
          <cell r="M3909" t="b">
            <v>1</v>
          </cell>
          <cell r="N3909" t="str">
            <v>film &amp; video/documentary</v>
          </cell>
          <cell r="O3909">
            <v>105</v>
          </cell>
          <cell r="P3909">
            <v>80.2</v>
          </cell>
        </row>
        <row r="3910">
          <cell r="B3910" t="str">
            <v>Making Mail: A Documentary</v>
          </cell>
          <cell r="C3910" t="str">
            <v>A documentary about artists who embrace the antiquated postal service and use it to send beautiful pieces of mail art across the globe.</v>
          </cell>
          <cell r="D3910">
            <v>1000</v>
          </cell>
          <cell r="E3910">
            <v>3851.5</v>
          </cell>
          <cell r="F3910" t="str">
            <v>successful</v>
          </cell>
          <cell r="G3910" t="str">
            <v>US</v>
          </cell>
          <cell r="H3910" t="str">
            <v>USD</v>
          </cell>
          <cell r="I3910">
            <v>1362167988</v>
          </cell>
          <cell r="J3910">
            <v>1359575988</v>
          </cell>
          <cell r="K3910" t="b">
            <v>1</v>
          </cell>
          <cell r="L3910">
            <v>120</v>
          </cell>
          <cell r="M3910" t="b">
            <v>1</v>
          </cell>
          <cell r="N3910" t="str">
            <v>film &amp; video/documentary</v>
          </cell>
          <cell r="O3910">
            <v>385</v>
          </cell>
          <cell r="P3910">
            <v>32.1</v>
          </cell>
        </row>
        <row r="3911">
          <cell r="B3911" t="str">
            <v>Arias With A Twist: The Docufantasy</v>
          </cell>
          <cell r="C3911" t="str">
            <v>A documentary that explores  the magical collaboration between performance artist Joey Arias and puppeteer Basil Twist.</v>
          </cell>
          <cell r="D3911">
            <v>25000</v>
          </cell>
          <cell r="E3911">
            <v>25312</v>
          </cell>
          <cell r="F3911" t="str">
            <v>successful</v>
          </cell>
          <cell r="G3911" t="str">
            <v>US</v>
          </cell>
          <cell r="H3911" t="str">
            <v>USD</v>
          </cell>
          <cell r="I3911">
            <v>1345660334</v>
          </cell>
          <cell r="J3911">
            <v>1343068334</v>
          </cell>
          <cell r="K3911" t="b">
            <v>1</v>
          </cell>
          <cell r="L3911">
            <v>126</v>
          </cell>
          <cell r="M3911" t="b">
            <v>1</v>
          </cell>
          <cell r="N3911" t="str">
            <v>film &amp; video/documentary</v>
          </cell>
          <cell r="O3911">
            <v>101</v>
          </cell>
          <cell r="P3911">
            <v>200.89</v>
          </cell>
        </row>
        <row r="3912">
          <cell r="B3912" t="str">
            <v>THE SECRET TRIAL 5 - GRASSROOTS CROSS-CANADA TOUR</v>
          </cell>
          <cell r="C3912" t="str">
            <v>Award winning documentary The Secret Trial 5 needs your help for a Cross-Canada Tour!</v>
          </cell>
          <cell r="D3912">
            <v>15000</v>
          </cell>
          <cell r="E3912">
            <v>17066</v>
          </cell>
          <cell r="F3912" t="str">
            <v>successful</v>
          </cell>
          <cell r="G3912" t="str">
            <v>CA</v>
          </cell>
          <cell r="H3912" t="str">
            <v>CAD</v>
          </cell>
          <cell r="I3912">
            <v>1418273940</v>
          </cell>
          <cell r="J3912">
            <v>1415398197</v>
          </cell>
          <cell r="K3912" t="b">
            <v>1</v>
          </cell>
          <cell r="L3912">
            <v>158</v>
          </cell>
          <cell r="M3912" t="b">
            <v>1</v>
          </cell>
          <cell r="N3912" t="str">
            <v>film &amp; video/documentary</v>
          </cell>
          <cell r="O3912">
            <v>114</v>
          </cell>
          <cell r="P3912">
            <v>108.01</v>
          </cell>
        </row>
        <row r="3913">
          <cell r="B3913" t="str">
            <v>Good Men, Bad Men, and a Few Rowdy Ladies</v>
          </cell>
          <cell r="C3913" t="str">
            <v>The story of a cowboy town with a prison problem, and the colorful characters who call it home.</v>
          </cell>
          <cell r="D3913">
            <v>30000</v>
          </cell>
          <cell r="E3913">
            <v>30241</v>
          </cell>
          <cell r="F3913" t="str">
            <v>successful</v>
          </cell>
          <cell r="G3913" t="str">
            <v>US</v>
          </cell>
          <cell r="H3913" t="str">
            <v>USD</v>
          </cell>
          <cell r="I3913">
            <v>1386778483</v>
          </cell>
          <cell r="J3913">
            <v>1384186483</v>
          </cell>
          <cell r="K3913" t="b">
            <v>1</v>
          </cell>
          <cell r="L3913">
            <v>316</v>
          </cell>
          <cell r="M3913" t="b">
            <v>1</v>
          </cell>
          <cell r="N3913" t="str">
            <v>film &amp; video/documentary</v>
          </cell>
          <cell r="O3913">
            <v>101</v>
          </cell>
          <cell r="P3913">
            <v>95.7</v>
          </cell>
        </row>
        <row r="3914">
          <cell r="B3914" t="str">
            <v>Friend Request: Accepted</v>
          </cell>
          <cell r="C3914" t="str">
            <v>Photographer, Ty Morin, pays a visit to every single one of his Facebook friends to take their portrait...all 788 of them.</v>
          </cell>
          <cell r="D3914">
            <v>5000</v>
          </cell>
          <cell r="E3914">
            <v>14166</v>
          </cell>
          <cell r="F3914" t="str">
            <v>successful</v>
          </cell>
          <cell r="G3914" t="str">
            <v>US</v>
          </cell>
          <cell r="H3914" t="str">
            <v>USD</v>
          </cell>
          <cell r="I3914">
            <v>1364342151</v>
          </cell>
          <cell r="J3914">
            <v>1361753751</v>
          </cell>
          <cell r="K3914" t="b">
            <v>1</v>
          </cell>
          <cell r="L3914">
            <v>284</v>
          </cell>
          <cell r="M3914" t="b">
            <v>1</v>
          </cell>
          <cell r="N3914" t="str">
            <v>film &amp; video/documentary</v>
          </cell>
          <cell r="O3914">
            <v>283</v>
          </cell>
          <cell r="P3914">
            <v>49.88</v>
          </cell>
        </row>
        <row r="3915">
          <cell r="B3915" t="str">
            <v>EDIBLE CITY - a movie in the making</v>
          </cell>
          <cell r="C3915" t="str">
            <v>A journey through the Bay Area food movement following farmers, cooks, activists, and educators who are fighting for food justice in their communities</v>
          </cell>
          <cell r="D3915">
            <v>5000</v>
          </cell>
          <cell r="E3915">
            <v>5634</v>
          </cell>
          <cell r="F3915" t="str">
            <v>successful</v>
          </cell>
          <cell r="G3915" t="str">
            <v>US</v>
          </cell>
          <cell r="H3915" t="str">
            <v>USD</v>
          </cell>
          <cell r="I3915">
            <v>1265097540</v>
          </cell>
          <cell r="J3915">
            <v>1257538029</v>
          </cell>
          <cell r="K3915" t="b">
            <v>1</v>
          </cell>
          <cell r="L3915">
            <v>51</v>
          </cell>
          <cell r="M3915" t="b">
            <v>1</v>
          </cell>
          <cell r="N3915" t="str">
            <v>film &amp; video/documentary</v>
          </cell>
          <cell r="O3915">
            <v>113</v>
          </cell>
          <cell r="P3915">
            <v>110.47</v>
          </cell>
        </row>
        <row r="3916">
          <cell r="B3916" t="str">
            <v>FOREVER PURE: A team spiralling out of control. DOCUMENTARY</v>
          </cell>
          <cell r="C3916" t="str">
            <v>Two Muslim football players transfer to the Jewish oriented Beitar Jerusalem F.C. leading to the most racist campaign in Israeli sport</v>
          </cell>
          <cell r="D3916">
            <v>20000</v>
          </cell>
          <cell r="E3916">
            <v>21316</v>
          </cell>
          <cell r="F3916" t="str">
            <v>successful</v>
          </cell>
          <cell r="G3916" t="str">
            <v>GB</v>
          </cell>
          <cell r="H3916" t="str">
            <v>GBP</v>
          </cell>
          <cell r="I3916">
            <v>1450825200</v>
          </cell>
          <cell r="J3916">
            <v>1448284433</v>
          </cell>
          <cell r="K3916" t="b">
            <v>1</v>
          </cell>
          <cell r="L3916">
            <v>158</v>
          </cell>
          <cell r="M3916" t="b">
            <v>1</v>
          </cell>
          <cell r="N3916" t="str">
            <v>film &amp; video/documentary</v>
          </cell>
          <cell r="O3916">
            <v>107</v>
          </cell>
          <cell r="P3916">
            <v>134.91</v>
          </cell>
        </row>
        <row r="3917">
          <cell r="B3917" t="str">
            <v>An Impossible Project</v>
          </cell>
          <cell r="C3917" t="str">
            <v>The more digital the world, the more analog our dreams.
A feature documentary shot on 35mm film.</v>
          </cell>
          <cell r="D3917">
            <v>35000</v>
          </cell>
          <cell r="E3917">
            <v>35932</v>
          </cell>
          <cell r="F3917" t="str">
            <v>successful</v>
          </cell>
          <cell r="G3917" t="str">
            <v>DE</v>
          </cell>
          <cell r="H3917" t="str">
            <v>EUR</v>
          </cell>
          <cell r="I3917">
            <v>1478605386</v>
          </cell>
          <cell r="J3917">
            <v>1475577786</v>
          </cell>
          <cell r="K3917" t="b">
            <v>1</v>
          </cell>
          <cell r="L3917">
            <v>337</v>
          </cell>
          <cell r="M3917" t="b">
            <v>1</v>
          </cell>
          <cell r="N3917" t="str">
            <v>film &amp; video/documentary</v>
          </cell>
          <cell r="O3917">
            <v>103</v>
          </cell>
          <cell r="P3917">
            <v>106.62</v>
          </cell>
        </row>
        <row r="3918">
          <cell r="B3918" t="str">
            <v>Last of the Big Tuskers</v>
          </cell>
          <cell r="C3918" t="str">
            <v>A documentary film about the largest elephants on earth and what is being done to ensure their survival.</v>
          </cell>
          <cell r="D3918">
            <v>25000</v>
          </cell>
          <cell r="E3918">
            <v>26978</v>
          </cell>
          <cell r="F3918" t="str">
            <v>successful</v>
          </cell>
          <cell r="G3918" t="str">
            <v>US</v>
          </cell>
          <cell r="H3918" t="str">
            <v>USD</v>
          </cell>
          <cell r="I3918">
            <v>1463146848</v>
          </cell>
          <cell r="J3918">
            <v>1460554848</v>
          </cell>
          <cell r="K3918" t="b">
            <v>1</v>
          </cell>
          <cell r="L3918">
            <v>186</v>
          </cell>
          <cell r="M3918" t="b">
            <v>1</v>
          </cell>
          <cell r="N3918" t="str">
            <v>film &amp; video/documentary</v>
          </cell>
          <cell r="O3918">
            <v>108</v>
          </cell>
          <cell r="P3918">
            <v>145.04</v>
          </cell>
        </row>
        <row r="3919">
          <cell r="B3919" t="str">
            <v>White Ravens: A feature-length documentary film</v>
          </cell>
          <cell r="C3919" t="str">
            <v>A documentary focusing on the Haida Nation's resurgence in the wake of colonization and Canada's Indian Residential Schools.</v>
          </cell>
          <cell r="D3919">
            <v>5400</v>
          </cell>
          <cell r="E3919">
            <v>6646</v>
          </cell>
          <cell r="F3919" t="str">
            <v>successful</v>
          </cell>
          <cell r="G3919" t="str">
            <v>US</v>
          </cell>
          <cell r="H3919" t="str">
            <v>USD</v>
          </cell>
          <cell r="I3919">
            <v>1482307140</v>
          </cell>
          <cell r="J3919">
            <v>1479886966</v>
          </cell>
          <cell r="K3919" t="b">
            <v>1</v>
          </cell>
          <cell r="L3919">
            <v>58</v>
          </cell>
          <cell r="M3919" t="b">
            <v>1</v>
          </cell>
          <cell r="N3919" t="str">
            <v>film &amp; video/documentary</v>
          </cell>
          <cell r="O3919">
            <v>123</v>
          </cell>
          <cell r="P3919">
            <v>114.59</v>
          </cell>
        </row>
        <row r="3920">
          <cell r="B3920" t="str">
            <v>KEEP MOVING FORWARD - Documentary Film</v>
          </cell>
          <cell r="C3920" t="str">
            <v>A documentary about a Vietnam veteran who finds peace from his PTSD through Disney, rather than medication.</v>
          </cell>
          <cell r="D3920">
            <v>8500</v>
          </cell>
          <cell r="E3920">
            <v>8636</v>
          </cell>
          <cell r="F3920" t="str">
            <v>successful</v>
          </cell>
          <cell r="G3920" t="str">
            <v>US</v>
          </cell>
          <cell r="H3920" t="str">
            <v>USD</v>
          </cell>
          <cell r="I3920">
            <v>1438441308</v>
          </cell>
          <cell r="J3920">
            <v>1435590108</v>
          </cell>
          <cell r="K3920" t="b">
            <v>1</v>
          </cell>
          <cell r="L3920">
            <v>82</v>
          </cell>
          <cell r="M3920" t="b">
            <v>1</v>
          </cell>
          <cell r="N3920" t="str">
            <v>film &amp; video/documentary</v>
          </cell>
          <cell r="O3920">
            <v>102</v>
          </cell>
          <cell r="P3920">
            <v>105.32</v>
          </cell>
        </row>
        <row r="3921">
          <cell r="B3921" t="str">
            <v>NETIZENS - a documentary about women and online harassment</v>
          </cell>
          <cell r="C3921" t="str">
            <v>NETIZENS follows targets of online harassment as they confront digital abuse and strive for equality and justice online.</v>
          </cell>
          <cell r="D3921">
            <v>50000</v>
          </cell>
          <cell r="E3921">
            <v>52198</v>
          </cell>
          <cell r="F3921" t="str">
            <v>successful</v>
          </cell>
          <cell r="G3921" t="str">
            <v>US</v>
          </cell>
          <cell r="H3921" t="str">
            <v>USD</v>
          </cell>
          <cell r="I3921">
            <v>1482208233</v>
          </cell>
          <cell r="J3921">
            <v>1479184233</v>
          </cell>
          <cell r="K3921" t="b">
            <v>1</v>
          </cell>
          <cell r="L3921">
            <v>736</v>
          </cell>
          <cell r="M3921" t="b">
            <v>1</v>
          </cell>
          <cell r="N3921" t="str">
            <v>film &amp; video/documentary</v>
          </cell>
          <cell r="O3921">
            <v>104</v>
          </cell>
          <cell r="P3921">
            <v>70.92</v>
          </cell>
        </row>
        <row r="3922">
          <cell r="B3922" t="str">
            <v>Love Letters for My Children - The Maggie Doyne Documentary.</v>
          </cell>
          <cell r="C3922" t="str">
            <v>An inspiring story of love and resilience after tragedy strikes humanitarian Maggie Doyne, mother to 49 Nepali children.</v>
          </cell>
          <cell r="D3922">
            <v>150000</v>
          </cell>
          <cell r="E3922">
            <v>169394.6</v>
          </cell>
          <cell r="F3922" t="str">
            <v>successful</v>
          </cell>
          <cell r="G3922" t="str">
            <v>US</v>
          </cell>
          <cell r="H3922" t="str">
            <v>USD</v>
          </cell>
          <cell r="I3922">
            <v>1489532220</v>
          </cell>
          <cell r="J3922">
            <v>1486625606</v>
          </cell>
          <cell r="K3922" t="b">
            <v>1</v>
          </cell>
          <cell r="L3922">
            <v>1151</v>
          </cell>
          <cell r="M3922" t="b">
            <v>1</v>
          </cell>
          <cell r="N3922" t="str">
            <v>film &amp; video/documentary</v>
          </cell>
          <cell r="O3922">
            <v>113</v>
          </cell>
          <cell r="P3922">
            <v>147.16999999999999</v>
          </cell>
        </row>
        <row r="3923">
          <cell r="B3923" t="str">
            <v>Finding Beauty In the Rubble</v>
          </cell>
          <cell r="C3923" t="str">
            <v>A short film documenting the inspirational life of Mrs. Fukuoka, a tsunami survivor helping to bring hope back to her community.</v>
          </cell>
          <cell r="D3923">
            <v>4000</v>
          </cell>
          <cell r="E3923">
            <v>5456</v>
          </cell>
          <cell r="F3923" t="str">
            <v>successful</v>
          </cell>
          <cell r="G3923" t="str">
            <v>US</v>
          </cell>
          <cell r="H3923" t="str">
            <v>USD</v>
          </cell>
          <cell r="I3923">
            <v>1427011200</v>
          </cell>
          <cell r="J3923">
            <v>1424669929</v>
          </cell>
          <cell r="K3923" t="b">
            <v>1</v>
          </cell>
          <cell r="L3923">
            <v>34</v>
          </cell>
          <cell r="M3923" t="b">
            <v>1</v>
          </cell>
          <cell r="N3923" t="str">
            <v>film &amp; video/documentary</v>
          </cell>
          <cell r="O3923">
            <v>136</v>
          </cell>
          <cell r="P3923">
            <v>160.47</v>
          </cell>
        </row>
        <row r="3924">
          <cell r="B3924" t="str">
            <v>Edgar Allan Poe: Buried Alive</v>
          </cell>
          <cell r="C3924" t="str">
            <v>A documentary that tells the real story of the misunderstood author, and explores the iconic status he still commands today.</v>
          </cell>
          <cell r="D3924">
            <v>75000</v>
          </cell>
          <cell r="E3924">
            <v>77710.8</v>
          </cell>
          <cell r="F3924" t="str">
            <v>successful</v>
          </cell>
          <cell r="G3924" t="str">
            <v>US</v>
          </cell>
          <cell r="H3924" t="str">
            <v>USD</v>
          </cell>
          <cell r="I3924">
            <v>1446350400</v>
          </cell>
          <cell r="J3924">
            <v>1443739388</v>
          </cell>
          <cell r="K3924" t="b">
            <v>1</v>
          </cell>
          <cell r="L3924">
            <v>498</v>
          </cell>
          <cell r="M3924" t="b">
            <v>1</v>
          </cell>
          <cell r="N3924" t="str">
            <v>film &amp; video/documentary</v>
          </cell>
          <cell r="O3924">
            <v>104</v>
          </cell>
          <cell r="P3924">
            <v>156.05000000000001</v>
          </cell>
        </row>
        <row r="3925">
          <cell r="B3925" t="str">
            <v>Struggle &amp; Hope - Documentary Film Music Soundtrack</v>
          </cell>
          <cell r="C3925" t="str">
            <v>Our documentary about Oklahoma's all-black towns needs a soundtrack that is authentic. Help us make it happen.</v>
          </cell>
          <cell r="D3925">
            <v>10000</v>
          </cell>
          <cell r="E3925">
            <v>10550</v>
          </cell>
          <cell r="F3925" t="str">
            <v>successful</v>
          </cell>
          <cell r="G3925" t="str">
            <v>US</v>
          </cell>
          <cell r="H3925" t="str">
            <v>USD</v>
          </cell>
          <cell r="I3925">
            <v>1446868800</v>
          </cell>
          <cell r="J3925">
            <v>1444821127</v>
          </cell>
          <cell r="K3925" t="b">
            <v>1</v>
          </cell>
          <cell r="L3925">
            <v>167</v>
          </cell>
          <cell r="M3925" t="b">
            <v>1</v>
          </cell>
          <cell r="N3925" t="str">
            <v>film &amp; video/documentary</v>
          </cell>
          <cell r="O3925">
            <v>106</v>
          </cell>
          <cell r="P3925">
            <v>63.17</v>
          </cell>
        </row>
        <row r="3926">
          <cell r="B3926" t="str">
            <v>The Power of Place</v>
          </cell>
          <cell r="C3926" t="str">
            <v>A film project that will compel decision makers to conserve iconic NH landscapes at risk due to an electricity transmission project.</v>
          </cell>
          <cell r="D3926">
            <v>35000</v>
          </cell>
          <cell r="E3926">
            <v>35640</v>
          </cell>
          <cell r="F3926" t="str">
            <v>successful</v>
          </cell>
          <cell r="G3926" t="str">
            <v>US</v>
          </cell>
          <cell r="H3926" t="str">
            <v>USD</v>
          </cell>
          <cell r="I3926">
            <v>1368763140</v>
          </cell>
          <cell r="J3926">
            <v>1366028563</v>
          </cell>
          <cell r="K3926" t="b">
            <v>1</v>
          </cell>
          <cell r="L3926">
            <v>340</v>
          </cell>
          <cell r="M3926" t="b">
            <v>1</v>
          </cell>
          <cell r="N3926" t="str">
            <v>film &amp; video/documentary</v>
          </cell>
          <cell r="O3926">
            <v>102</v>
          </cell>
          <cell r="P3926">
            <v>104.82</v>
          </cell>
        </row>
        <row r="3927">
          <cell r="B3927" t="str">
            <v>Living On Soul: The Family Daptone</v>
          </cell>
          <cell r="C3927" t="str">
            <v>A hybrid music documentary/concert film featuring Sharon Jones, Charles Bradley and the rest of the Daptone Records family.</v>
          </cell>
          <cell r="D3927">
            <v>40000</v>
          </cell>
          <cell r="E3927">
            <v>42642</v>
          </cell>
          <cell r="F3927" t="str">
            <v>successful</v>
          </cell>
          <cell r="G3927" t="str">
            <v>US</v>
          </cell>
          <cell r="H3927" t="str">
            <v>USD</v>
          </cell>
          <cell r="I3927">
            <v>1466171834</v>
          </cell>
          <cell r="J3927">
            <v>1463493434</v>
          </cell>
          <cell r="K3927" t="b">
            <v>1</v>
          </cell>
          <cell r="L3927">
            <v>438</v>
          </cell>
          <cell r="M3927" t="b">
            <v>1</v>
          </cell>
          <cell r="N3927" t="str">
            <v>film &amp; video/documentary</v>
          </cell>
          <cell r="O3927">
            <v>107</v>
          </cell>
          <cell r="P3927">
            <v>97.36</v>
          </cell>
        </row>
        <row r="3928">
          <cell r="B3928" t="str">
            <v>Changing of the Gods</v>
          </cell>
          <cell r="C3928" t="str">
            <v>A groundbreaking new film by Kenny Ausubel &amp; Louie Schwartzberg, featuring John Cleese, based on the work of Richard Tarnas.</v>
          </cell>
          <cell r="D3928">
            <v>100000</v>
          </cell>
          <cell r="E3928">
            <v>113015</v>
          </cell>
          <cell r="F3928" t="str">
            <v>successful</v>
          </cell>
          <cell r="G3928" t="str">
            <v>US</v>
          </cell>
          <cell r="H3928" t="str">
            <v>USD</v>
          </cell>
          <cell r="I3928">
            <v>1446019200</v>
          </cell>
          <cell r="J3928">
            <v>1442420377</v>
          </cell>
          <cell r="K3928" t="b">
            <v>1</v>
          </cell>
          <cell r="L3928">
            <v>555</v>
          </cell>
          <cell r="M3928" t="b">
            <v>1</v>
          </cell>
          <cell r="N3928" t="str">
            <v>film &amp; video/documentary</v>
          </cell>
          <cell r="O3928">
            <v>113</v>
          </cell>
          <cell r="P3928">
            <v>203.63</v>
          </cell>
        </row>
        <row r="3929">
          <cell r="B3929" t="str">
            <v>CUBAN FOOD STORIES - A Feature Documentary</v>
          </cell>
          <cell r="C3929" t="str">
            <v>Enter a unique world of flavors, passion, resourcefulness and breathtaking locations. Join us on this unprecedented journey!</v>
          </cell>
          <cell r="D3929">
            <v>40000</v>
          </cell>
          <cell r="E3929">
            <v>50091</v>
          </cell>
          <cell r="F3929" t="str">
            <v>successful</v>
          </cell>
          <cell r="G3929" t="str">
            <v>US</v>
          </cell>
          <cell r="H3929" t="str">
            <v>USD</v>
          </cell>
          <cell r="I3929">
            <v>1460038591</v>
          </cell>
          <cell r="J3929">
            <v>1457450191</v>
          </cell>
          <cell r="K3929" t="b">
            <v>1</v>
          </cell>
          <cell r="L3929">
            <v>266</v>
          </cell>
          <cell r="M3929" t="b">
            <v>1</v>
          </cell>
          <cell r="N3929" t="str">
            <v>film &amp; video/documentary</v>
          </cell>
          <cell r="O3929">
            <v>125</v>
          </cell>
          <cell r="P3929">
            <v>188.31</v>
          </cell>
        </row>
        <row r="3930">
          <cell r="B3930" t="str">
            <v>The Little Girl with the Big Voice</v>
          </cell>
          <cell r="C3930" t="str">
            <v>An unapologetic portrait of the iconic, pioneering entertainer Mary Small whose voice comforted millions through the Depression &amp; WWII</v>
          </cell>
          <cell r="D3930">
            <v>10000</v>
          </cell>
          <cell r="E3930">
            <v>10119</v>
          </cell>
          <cell r="F3930" t="str">
            <v>successful</v>
          </cell>
          <cell r="G3930" t="str">
            <v>US</v>
          </cell>
          <cell r="H3930" t="str">
            <v>USD</v>
          </cell>
          <cell r="I3930">
            <v>1431716400</v>
          </cell>
          <cell r="J3930">
            <v>1428423757</v>
          </cell>
          <cell r="K3930" t="b">
            <v>1</v>
          </cell>
          <cell r="L3930">
            <v>69</v>
          </cell>
          <cell r="M3930" t="b">
            <v>1</v>
          </cell>
          <cell r="N3930" t="str">
            <v>film &amp; video/documentary</v>
          </cell>
          <cell r="O3930">
            <v>101</v>
          </cell>
          <cell r="P3930">
            <v>146.65</v>
          </cell>
        </row>
        <row r="3931">
          <cell r="B3931" t="str">
            <v>New Mo' Cut: David Peoples' lost film of Moe's Books</v>
          </cell>
          <cell r="C3931" t="str">
            <v>Oscar-nominated screenwriter David Peoples' lost film of Moe's Books is recycled into the hands of Moe's daughter, fifty years later.</v>
          </cell>
          <cell r="D3931">
            <v>8500</v>
          </cell>
          <cell r="E3931">
            <v>8735</v>
          </cell>
          <cell r="F3931" t="str">
            <v>successful</v>
          </cell>
          <cell r="G3931" t="str">
            <v>US</v>
          </cell>
          <cell r="H3931" t="str">
            <v>USD</v>
          </cell>
          <cell r="I3931">
            <v>1431122400</v>
          </cell>
          <cell r="J3931">
            <v>1428428515</v>
          </cell>
          <cell r="K3931" t="b">
            <v>1</v>
          </cell>
          <cell r="L3931">
            <v>80</v>
          </cell>
          <cell r="M3931" t="b">
            <v>1</v>
          </cell>
          <cell r="N3931" t="str">
            <v>film &amp; video/documentary</v>
          </cell>
          <cell r="O3931">
            <v>103</v>
          </cell>
          <cell r="P3931">
            <v>109.19</v>
          </cell>
        </row>
        <row r="3932">
          <cell r="B3932" t="str">
            <v>Celluloid Wizards in the Video Wasteland</v>
          </cell>
          <cell r="C3932" t="str">
            <v>An epic documentary about the dramatic rise and fall of Empire Pictures, the most ambitious B-movie studio of the 1980â€™s.</v>
          </cell>
          <cell r="D3932">
            <v>25000</v>
          </cell>
          <cell r="E3932">
            <v>29209.78</v>
          </cell>
          <cell r="F3932" t="str">
            <v>successful</v>
          </cell>
          <cell r="G3932" t="str">
            <v>US</v>
          </cell>
          <cell r="H3932" t="str">
            <v>USD</v>
          </cell>
          <cell r="I3932">
            <v>1447427918</v>
          </cell>
          <cell r="J3932">
            <v>1444832318</v>
          </cell>
          <cell r="K3932" t="b">
            <v>1</v>
          </cell>
          <cell r="L3932">
            <v>493</v>
          </cell>
          <cell r="M3932" t="b">
            <v>1</v>
          </cell>
          <cell r="N3932" t="str">
            <v>film &amp; video/documentary</v>
          </cell>
          <cell r="O3932">
            <v>117</v>
          </cell>
          <cell r="P3932">
            <v>59.25</v>
          </cell>
        </row>
        <row r="3933">
          <cell r="B3933" t="str">
            <v>Slingers - A Documentary about Small Town Beekeepers.</v>
          </cell>
          <cell r="C3933" t="str">
            <v>A documentary that tells the story of local beekeepers. Specifically one family who turns their annual harvest into a community event.</v>
          </cell>
          <cell r="D3933">
            <v>3000</v>
          </cell>
          <cell r="E3933">
            <v>3035.05</v>
          </cell>
          <cell r="F3933" t="str">
            <v>successful</v>
          </cell>
          <cell r="G3933" t="str">
            <v>US</v>
          </cell>
          <cell r="H3933" t="str">
            <v>USD</v>
          </cell>
          <cell r="I3933">
            <v>1426298708</v>
          </cell>
          <cell r="J3933">
            <v>1423710308</v>
          </cell>
          <cell r="K3933" t="b">
            <v>1</v>
          </cell>
          <cell r="L3933">
            <v>31</v>
          </cell>
          <cell r="M3933" t="b">
            <v>1</v>
          </cell>
          <cell r="N3933" t="str">
            <v>film &amp; video/documentary</v>
          </cell>
          <cell r="O3933">
            <v>101</v>
          </cell>
          <cell r="P3933">
            <v>97.9</v>
          </cell>
        </row>
        <row r="3934">
          <cell r="B3934" t="str">
            <v>Queer Genius</v>
          </cell>
          <cell r="C3934" t="str">
            <v>"Queer Genius" explores the lives of four visionary queer artists: Eileen Myles, Barbara Hammer, Jibz Cameron and Shannon Funchess</v>
          </cell>
          <cell r="D3934">
            <v>15000</v>
          </cell>
          <cell r="E3934">
            <v>16520.04</v>
          </cell>
          <cell r="F3934" t="str">
            <v>successful</v>
          </cell>
          <cell r="G3934" t="str">
            <v>US</v>
          </cell>
          <cell r="H3934" t="str">
            <v>USD</v>
          </cell>
          <cell r="I3934">
            <v>1472864400</v>
          </cell>
          <cell r="J3934">
            <v>1468001290</v>
          </cell>
          <cell r="K3934" t="b">
            <v>1</v>
          </cell>
          <cell r="L3934">
            <v>236</v>
          </cell>
          <cell r="M3934" t="b">
            <v>1</v>
          </cell>
          <cell r="N3934" t="str">
            <v>film &amp; video/documentary</v>
          </cell>
          <cell r="O3934">
            <v>110</v>
          </cell>
          <cell r="P3934">
            <v>70</v>
          </cell>
        </row>
        <row r="3935">
          <cell r="B3935" t="str">
            <v>A Man, A Plan, A Palindrome (Feature)</v>
          </cell>
          <cell r="C3935" t="str">
            <v>A documentary film following the world's greatest palindromists leading up to the 2017 World Palindrome Championship.</v>
          </cell>
          <cell r="D3935">
            <v>6000</v>
          </cell>
          <cell r="E3935">
            <v>6485</v>
          </cell>
          <cell r="F3935" t="str">
            <v>successful</v>
          </cell>
          <cell r="G3935" t="str">
            <v>US</v>
          </cell>
          <cell r="H3935" t="str">
            <v>USD</v>
          </cell>
          <cell r="I3935">
            <v>1430331268</v>
          </cell>
          <cell r="J3935">
            <v>1427739268</v>
          </cell>
          <cell r="K3935" t="b">
            <v>1</v>
          </cell>
          <cell r="L3935">
            <v>89</v>
          </cell>
          <cell r="M3935" t="b">
            <v>1</v>
          </cell>
          <cell r="N3935" t="str">
            <v>film &amp; video/documentary</v>
          </cell>
          <cell r="O3935">
            <v>108</v>
          </cell>
          <cell r="P3935">
            <v>72.87</v>
          </cell>
        </row>
        <row r="3936">
          <cell r="B3936" t="str">
            <v>Somaliland: The Abaarso Story</v>
          </cell>
          <cell r="C3936" t="str">
            <v>Feature-length documentary about five Somali Muslim students pursuing dreams of education in America</v>
          </cell>
          <cell r="D3936">
            <v>35000</v>
          </cell>
          <cell r="E3936">
            <v>43758</v>
          </cell>
          <cell r="F3936" t="str">
            <v>successful</v>
          </cell>
          <cell r="G3936" t="str">
            <v>US</v>
          </cell>
          <cell r="H3936" t="str">
            <v>USD</v>
          </cell>
          <cell r="I3936">
            <v>1489006800</v>
          </cell>
          <cell r="J3936">
            <v>1486397007</v>
          </cell>
          <cell r="K3936" t="b">
            <v>1</v>
          </cell>
          <cell r="L3936">
            <v>299</v>
          </cell>
          <cell r="M3936" t="b">
            <v>1</v>
          </cell>
          <cell r="N3936" t="str">
            <v>film &amp; video/documentary</v>
          </cell>
          <cell r="O3936">
            <v>125</v>
          </cell>
          <cell r="P3936">
            <v>146.35</v>
          </cell>
        </row>
        <row r="3937">
          <cell r="B3937" t="str">
            <v>Video of Connections: A Mural</v>
          </cell>
          <cell r="C3937" t="str">
            <v>Documentary: Creation of large-scale outdoor mural by young artists. Time lapse. From blank concrete wall to colorful, visual story.</v>
          </cell>
          <cell r="D3937">
            <v>3500</v>
          </cell>
          <cell r="E3937">
            <v>3735</v>
          </cell>
          <cell r="F3937" t="str">
            <v>successful</v>
          </cell>
          <cell r="G3937" t="str">
            <v>US</v>
          </cell>
          <cell r="H3937" t="str">
            <v>USD</v>
          </cell>
          <cell r="I3937">
            <v>1412135940</v>
          </cell>
          <cell r="J3937">
            <v>1410555998</v>
          </cell>
          <cell r="K3937" t="b">
            <v>1</v>
          </cell>
          <cell r="L3937">
            <v>55</v>
          </cell>
          <cell r="M3937" t="b">
            <v>1</v>
          </cell>
          <cell r="N3937" t="str">
            <v>film &amp; video/documentary</v>
          </cell>
          <cell r="O3937">
            <v>107</v>
          </cell>
          <cell r="P3937">
            <v>67.91</v>
          </cell>
        </row>
        <row r="3938">
          <cell r="B3938" t="str">
            <v>BREAKING A MONSTER a film about the band Unlocking The Truth</v>
          </cell>
          <cell r="C3938" t="str">
            <v>BREAKING A MONSTER needs your help to play in THEATERS!</v>
          </cell>
          <cell r="D3938">
            <v>55000</v>
          </cell>
          <cell r="E3938">
            <v>55201.52</v>
          </cell>
          <cell r="F3938" t="str">
            <v>successful</v>
          </cell>
          <cell r="G3938" t="str">
            <v>US</v>
          </cell>
          <cell r="H3938" t="str">
            <v>USD</v>
          </cell>
          <cell r="I3938">
            <v>1461955465</v>
          </cell>
          <cell r="J3938">
            <v>1459363465</v>
          </cell>
          <cell r="K3938" t="b">
            <v>1</v>
          </cell>
          <cell r="L3938">
            <v>325</v>
          </cell>
          <cell r="M3938" t="b">
            <v>1</v>
          </cell>
          <cell r="N3938" t="str">
            <v>film &amp; video/documentary</v>
          </cell>
          <cell r="O3938">
            <v>100</v>
          </cell>
          <cell r="P3938">
            <v>169.85</v>
          </cell>
        </row>
        <row r="3939">
          <cell r="B3939" t="str">
            <v>Royalty Free: The Music of Kevin MacLeod</v>
          </cell>
          <cell r="C3939" t="str">
            <v>A documentary on a composer who releases his music for free and ended up in millions of videos, thousands of films, &amp; many odd places.</v>
          </cell>
          <cell r="D3939">
            <v>30000</v>
          </cell>
          <cell r="E3939">
            <v>30608.59</v>
          </cell>
          <cell r="F3939" t="str">
            <v>successful</v>
          </cell>
          <cell r="G3939" t="str">
            <v>US</v>
          </cell>
          <cell r="H3939" t="str">
            <v>USD</v>
          </cell>
          <cell r="I3939">
            <v>1415934000</v>
          </cell>
          <cell r="J3939">
            <v>1413308545</v>
          </cell>
          <cell r="K3939" t="b">
            <v>1</v>
          </cell>
          <cell r="L3939">
            <v>524</v>
          </cell>
          <cell r="M3939" t="b">
            <v>1</v>
          </cell>
          <cell r="N3939" t="str">
            <v>film &amp; video/documentary</v>
          </cell>
          <cell r="O3939">
            <v>102</v>
          </cell>
          <cell r="P3939">
            <v>58.41</v>
          </cell>
        </row>
        <row r="3940">
          <cell r="B3940" t="str">
            <v>AMONG WOLVES â€¢ Doc film about wild horses &amp; bikers</v>
          </cell>
          <cell r="C3940" t="str">
            <v>In the mountains where they once fought, Bosnian veterans defend a herd of wild horses and find a new kind of freedom for themselves.</v>
          </cell>
          <cell r="D3940">
            <v>33500</v>
          </cell>
          <cell r="E3940">
            <v>34198</v>
          </cell>
          <cell r="F3940" t="str">
            <v>successful</v>
          </cell>
          <cell r="G3940" t="str">
            <v>US</v>
          </cell>
          <cell r="H3940" t="str">
            <v>USD</v>
          </cell>
          <cell r="I3940">
            <v>1433125200</v>
          </cell>
          <cell r="J3940">
            <v>1429312694</v>
          </cell>
          <cell r="K3940" t="b">
            <v>1</v>
          </cell>
          <cell r="L3940">
            <v>285</v>
          </cell>
          <cell r="M3940" t="b">
            <v>1</v>
          </cell>
          <cell r="N3940" t="str">
            <v>film &amp; video/documentary</v>
          </cell>
          <cell r="O3940">
            <v>102</v>
          </cell>
          <cell r="P3940">
            <v>119.99</v>
          </cell>
        </row>
        <row r="3941">
          <cell r="B3941" t="str">
            <v>Red Wolf Revival: An Uncertain Tomorrow</v>
          </cell>
          <cell r="C3941" t="str">
            <v>With the fate of the red wolves at stake, we explore if they can still survive in their last wild home in North Carolina.</v>
          </cell>
          <cell r="D3941">
            <v>14500</v>
          </cell>
          <cell r="E3941">
            <v>17875</v>
          </cell>
          <cell r="F3941" t="str">
            <v>successful</v>
          </cell>
          <cell r="G3941" t="str">
            <v>US</v>
          </cell>
          <cell r="H3941" t="str">
            <v>USD</v>
          </cell>
          <cell r="I3941">
            <v>1432161590</v>
          </cell>
          <cell r="J3941">
            <v>1429569590</v>
          </cell>
          <cell r="K3941" t="b">
            <v>1</v>
          </cell>
          <cell r="L3941">
            <v>179</v>
          </cell>
          <cell r="M3941" t="b">
            <v>1</v>
          </cell>
          <cell r="N3941" t="str">
            <v>film &amp; video/documentary</v>
          </cell>
          <cell r="O3941">
            <v>123</v>
          </cell>
          <cell r="P3941">
            <v>99.86</v>
          </cell>
        </row>
        <row r="3942">
          <cell r="B3942" t="str">
            <v>THE ABILITY EXCHANGE - a documentary</v>
          </cell>
          <cell r="C3942" t="str">
            <v>Engineering students and adults with cerebral palsy learn to communicate, connect and cultivate their abilities by making movies.</v>
          </cell>
          <cell r="D3942">
            <v>10000</v>
          </cell>
          <cell r="E3942">
            <v>17028.88</v>
          </cell>
          <cell r="F3942" t="str">
            <v>successful</v>
          </cell>
          <cell r="G3942" t="str">
            <v>US</v>
          </cell>
          <cell r="H3942" t="str">
            <v>USD</v>
          </cell>
          <cell r="I3942">
            <v>1444824021</v>
          </cell>
          <cell r="J3942">
            <v>1442232021</v>
          </cell>
          <cell r="K3942" t="b">
            <v>1</v>
          </cell>
          <cell r="L3942">
            <v>188</v>
          </cell>
          <cell r="M3942" t="b">
            <v>1</v>
          </cell>
          <cell r="N3942" t="str">
            <v>film &amp; video/documentary</v>
          </cell>
          <cell r="O3942">
            <v>170</v>
          </cell>
          <cell r="P3942">
            <v>90.58</v>
          </cell>
        </row>
        <row r="3943">
          <cell r="B3943" t="str">
            <v>"Getting Naked: A Burlesque Story"</v>
          </cell>
          <cell r="C3943" t="str">
            <v>"Getting Naked" tells the story of current-day burlesque in New York City through the on and off-stage lives of several performers.</v>
          </cell>
          <cell r="D3943">
            <v>40000</v>
          </cell>
          <cell r="E3943">
            <v>44636.2</v>
          </cell>
          <cell r="F3943" t="str">
            <v>successful</v>
          </cell>
          <cell r="G3943" t="str">
            <v>US</v>
          </cell>
          <cell r="H3943" t="str">
            <v>USD</v>
          </cell>
          <cell r="I3943">
            <v>1447505609</v>
          </cell>
          <cell r="J3943">
            <v>1444910009</v>
          </cell>
          <cell r="K3943" t="b">
            <v>1</v>
          </cell>
          <cell r="L3943">
            <v>379</v>
          </cell>
          <cell r="M3943" t="b">
            <v>1</v>
          </cell>
          <cell r="N3943" t="str">
            <v>film &amp; video/documentary</v>
          </cell>
          <cell r="O3943">
            <v>112</v>
          </cell>
          <cell r="P3943">
            <v>117.77</v>
          </cell>
        </row>
        <row r="3944">
          <cell r="B3944" t="str">
            <v>Priced Out: Gentrification beyond black and white</v>
          </cell>
          <cell r="C3944" t="str">
            <v>Documentary about the complexities and contradictions of gentrification as one woman grapples with life after "the Ghetto."</v>
          </cell>
          <cell r="D3944">
            <v>10000</v>
          </cell>
          <cell r="E3944">
            <v>10300</v>
          </cell>
          <cell r="F3944" t="str">
            <v>successful</v>
          </cell>
          <cell r="G3944" t="str">
            <v>US</v>
          </cell>
          <cell r="H3944" t="str">
            <v>USD</v>
          </cell>
          <cell r="I3944">
            <v>1440165916</v>
          </cell>
          <cell r="J3944">
            <v>1437573916</v>
          </cell>
          <cell r="K3944" t="b">
            <v>1</v>
          </cell>
          <cell r="L3944">
            <v>119</v>
          </cell>
          <cell r="M3944" t="b">
            <v>1</v>
          </cell>
          <cell r="N3944" t="str">
            <v>film &amp; video/documentary</v>
          </cell>
          <cell r="O3944">
            <v>103</v>
          </cell>
          <cell r="P3944">
            <v>86.55</v>
          </cell>
        </row>
        <row r="3945">
          <cell r="B3945" t="str">
            <v>Strangers To Peace: A Documentary</v>
          </cell>
          <cell r="C3945" t="str">
            <v>After 52 years of war, FARC guerrilla soldiers rejoin Colombian society to forge new lives of peace.</v>
          </cell>
          <cell r="D3945">
            <v>11260</v>
          </cell>
          <cell r="E3945">
            <v>12007.18</v>
          </cell>
          <cell r="F3945" t="str">
            <v>successful</v>
          </cell>
          <cell r="G3945" t="str">
            <v>US</v>
          </cell>
          <cell r="H3945" t="str">
            <v>USD</v>
          </cell>
          <cell r="I3945">
            <v>1487937508</v>
          </cell>
          <cell r="J3945">
            <v>1485345508</v>
          </cell>
          <cell r="K3945" t="b">
            <v>1</v>
          </cell>
          <cell r="L3945">
            <v>167</v>
          </cell>
          <cell r="M3945" t="b">
            <v>1</v>
          </cell>
          <cell r="N3945" t="str">
            <v>film &amp; video/documentary</v>
          </cell>
          <cell r="O3945">
            <v>107</v>
          </cell>
          <cell r="P3945">
            <v>71.900000000000006</v>
          </cell>
        </row>
        <row r="3946">
          <cell r="B3946" t="str">
            <v>Mr. Chibbs (Documentary about NBA great Kenny Anderson)</v>
          </cell>
          <cell r="C3946" t="str">
            <v>NBA All-Star Kenny Anderson's mid-life crisis prompts him to examine his past, as he searches for relevancy in his future.</v>
          </cell>
          <cell r="D3946">
            <v>25000</v>
          </cell>
          <cell r="E3946">
            <v>28690</v>
          </cell>
          <cell r="F3946" t="str">
            <v>successful</v>
          </cell>
          <cell r="G3946" t="str">
            <v>US</v>
          </cell>
          <cell r="H3946" t="str">
            <v>USD</v>
          </cell>
          <cell r="I3946">
            <v>1473566340</v>
          </cell>
          <cell r="J3946">
            <v>1470274509</v>
          </cell>
          <cell r="K3946" t="b">
            <v>1</v>
          </cell>
          <cell r="L3946">
            <v>221</v>
          </cell>
          <cell r="M3946" t="b">
            <v>1</v>
          </cell>
          <cell r="N3946" t="str">
            <v>film &amp; video/documentary</v>
          </cell>
          <cell r="O3946">
            <v>115</v>
          </cell>
          <cell r="P3946">
            <v>129.82</v>
          </cell>
        </row>
        <row r="3947">
          <cell r="B3947" t="str">
            <v>YO GALGO â€œA documentary film about the Spanish sighthoundâ€</v>
          </cell>
          <cell r="C3947" t="str">
            <v>A documentary film about the glory and misfortunes of the Spanish sighthound, the Galgo. Probably the most mistreated dog of all.</v>
          </cell>
          <cell r="D3947">
            <v>34000</v>
          </cell>
          <cell r="E3947">
            <v>43296</v>
          </cell>
          <cell r="F3947" t="str">
            <v>successful</v>
          </cell>
          <cell r="G3947" t="str">
            <v>ES</v>
          </cell>
          <cell r="H3947" t="str">
            <v>EUR</v>
          </cell>
          <cell r="I3947">
            <v>1460066954</v>
          </cell>
          <cell r="J3947">
            <v>1456614554</v>
          </cell>
          <cell r="K3947" t="b">
            <v>1</v>
          </cell>
          <cell r="L3947">
            <v>964</v>
          </cell>
          <cell r="M3947" t="b">
            <v>1</v>
          </cell>
          <cell r="N3947" t="str">
            <v>film &amp; video/documentary</v>
          </cell>
          <cell r="O3947">
            <v>127</v>
          </cell>
          <cell r="P3947">
            <v>44.91</v>
          </cell>
        </row>
        <row r="3948">
          <cell r="B3948" t="str">
            <v>Art Therapy: The Movie - The Final Push</v>
          </cell>
          <cell r="C3948" t="str">
            <v>An epic journey around the world, exploring the power of the human spirit and how art can be used to inspire a lifetime.</v>
          </cell>
          <cell r="D3948">
            <v>10000</v>
          </cell>
          <cell r="E3948">
            <v>11656</v>
          </cell>
          <cell r="F3948" t="str">
            <v>successful</v>
          </cell>
          <cell r="G3948" t="str">
            <v>US</v>
          </cell>
          <cell r="H3948" t="str">
            <v>USD</v>
          </cell>
          <cell r="I3948">
            <v>1412740868</v>
          </cell>
          <cell r="J3948">
            <v>1410148868</v>
          </cell>
          <cell r="K3948" t="b">
            <v>1</v>
          </cell>
          <cell r="L3948">
            <v>286</v>
          </cell>
          <cell r="M3948" t="b">
            <v>1</v>
          </cell>
          <cell r="N3948" t="str">
            <v>film &amp; video/documentary</v>
          </cell>
          <cell r="O3948">
            <v>117</v>
          </cell>
          <cell r="P3948">
            <v>40.76</v>
          </cell>
        </row>
        <row r="3949">
          <cell r="B3949" t="str">
            <v>The S Word - a film that changes how we talk about suicide</v>
          </cell>
          <cell r="C3949" t="str">
            <v>A suicide attempt survivor is on a mission to find fellow survivors and document their stories of unguarded courage, insight and humor.</v>
          </cell>
          <cell r="D3949">
            <v>58425</v>
          </cell>
          <cell r="E3949">
            <v>63460.18</v>
          </cell>
          <cell r="F3949" t="str">
            <v>successful</v>
          </cell>
          <cell r="G3949" t="str">
            <v>US</v>
          </cell>
          <cell r="H3949" t="str">
            <v>USD</v>
          </cell>
          <cell r="I3949">
            <v>1447963219</v>
          </cell>
          <cell r="J3949">
            <v>1445367619</v>
          </cell>
          <cell r="K3949" t="b">
            <v>1</v>
          </cell>
          <cell r="L3949">
            <v>613</v>
          </cell>
          <cell r="M3949" t="b">
            <v>1</v>
          </cell>
          <cell r="N3949" t="str">
            <v>film &amp; video/documentary</v>
          </cell>
          <cell r="O3949">
            <v>109</v>
          </cell>
          <cell r="P3949">
            <v>103.52</v>
          </cell>
        </row>
        <row r="3950">
          <cell r="B3950" t="str">
            <v>The Carousel - 2016 Tribeca Film Festival Official Selection</v>
          </cell>
          <cell r="C3950" t="str">
            <v>A carousel has spun since 1925 in a small town in NY. It once inspired Rod Serling and has since become a portal into the Twilight Zone</v>
          </cell>
          <cell r="D3950">
            <v>3500</v>
          </cell>
          <cell r="E3950">
            <v>3638</v>
          </cell>
          <cell r="F3950" t="str">
            <v>successful</v>
          </cell>
          <cell r="G3950" t="str">
            <v>US</v>
          </cell>
          <cell r="H3950" t="str">
            <v>USD</v>
          </cell>
          <cell r="I3950">
            <v>1460141521</v>
          </cell>
          <cell r="J3950">
            <v>1457553121</v>
          </cell>
          <cell r="K3950" t="b">
            <v>1</v>
          </cell>
          <cell r="L3950">
            <v>29</v>
          </cell>
          <cell r="M3950" t="b">
            <v>1</v>
          </cell>
          <cell r="N3950" t="str">
            <v>film &amp; video/documentary</v>
          </cell>
          <cell r="O3950">
            <v>104</v>
          </cell>
          <cell r="P3950">
            <v>125.45</v>
          </cell>
        </row>
        <row r="3951">
          <cell r="B3951" t="str">
            <v>REZA ABDOH -Theatre Visionary</v>
          </cell>
          <cell r="C3951" t="str">
            <v>A documentary film about the late REZA ABDOH and his performance company DAR A LUZ.</v>
          </cell>
          <cell r="D3951">
            <v>35000</v>
          </cell>
          <cell r="E3951">
            <v>40690</v>
          </cell>
          <cell r="F3951" t="str">
            <v>successful</v>
          </cell>
          <cell r="G3951" t="str">
            <v>US</v>
          </cell>
          <cell r="H3951" t="str">
            <v>USD</v>
          </cell>
          <cell r="I3951">
            <v>1417420994</v>
          </cell>
          <cell r="J3951">
            <v>1414738994</v>
          </cell>
          <cell r="K3951" t="b">
            <v>1</v>
          </cell>
          <cell r="L3951">
            <v>165</v>
          </cell>
          <cell r="M3951" t="b">
            <v>1</v>
          </cell>
          <cell r="N3951" t="str">
            <v>film &amp; video/documentary</v>
          </cell>
          <cell r="O3951">
            <v>116</v>
          </cell>
          <cell r="P3951">
            <v>246.61</v>
          </cell>
        </row>
        <row r="3952">
          <cell r="B3952" t="str">
            <v>43 and 80</v>
          </cell>
          <cell r="C3952" t="str">
            <v>A documentary about halibut conservation and how it impacts communities of Southeast Alaska.</v>
          </cell>
          <cell r="D3952">
            <v>7500</v>
          </cell>
          <cell r="E3952">
            <v>7701.93</v>
          </cell>
          <cell r="F3952" t="str">
            <v>successful</v>
          </cell>
          <cell r="G3952" t="str">
            <v>US</v>
          </cell>
          <cell r="H3952" t="str">
            <v>USD</v>
          </cell>
          <cell r="I3952">
            <v>1458152193</v>
          </cell>
          <cell r="J3952">
            <v>1455563793</v>
          </cell>
          <cell r="K3952" t="b">
            <v>1</v>
          </cell>
          <cell r="L3952">
            <v>97</v>
          </cell>
          <cell r="M3952" t="b">
            <v>1</v>
          </cell>
          <cell r="N3952" t="str">
            <v>film &amp; video/documentary</v>
          </cell>
          <cell r="O3952">
            <v>103</v>
          </cell>
          <cell r="P3952">
            <v>79.400000000000006</v>
          </cell>
        </row>
        <row r="3953">
          <cell r="B3953" t="str">
            <v>JOURNEY OM: Into the Heart of India â€¢ A Cinematic Pilgrimage</v>
          </cell>
          <cell r="C3953" t="str">
            <v>The last few hours to be part of this immersive film that touches the eternal. We have stretched our goal for editing and sound design.</v>
          </cell>
          <cell r="D3953">
            <v>15000</v>
          </cell>
          <cell r="E3953">
            <v>26100</v>
          </cell>
          <cell r="F3953" t="str">
            <v>successful</v>
          </cell>
          <cell r="G3953" t="str">
            <v>US</v>
          </cell>
          <cell r="H3953" t="str">
            <v>USD</v>
          </cell>
          <cell r="I3953">
            <v>1429852797</v>
          </cell>
          <cell r="J3953">
            <v>1426396797</v>
          </cell>
          <cell r="K3953" t="b">
            <v>1</v>
          </cell>
          <cell r="L3953">
            <v>303</v>
          </cell>
          <cell r="M3953" t="b">
            <v>1</v>
          </cell>
          <cell r="N3953" t="str">
            <v>film &amp; video/documentary</v>
          </cell>
          <cell r="O3953">
            <v>174</v>
          </cell>
          <cell r="P3953">
            <v>86.14</v>
          </cell>
        </row>
        <row r="3954">
          <cell r="B3954" t="str">
            <v>Nobody Knows Anything (except William Goldman)</v>
          </cell>
          <cell r="C3954" t="str">
            <v>Screenwriter. Novelist. Playwright. The inside story of famed writer William Goldman. As only he can tell it.</v>
          </cell>
          <cell r="D3954">
            <v>50000</v>
          </cell>
          <cell r="E3954">
            <v>51544</v>
          </cell>
          <cell r="F3954" t="str">
            <v>successful</v>
          </cell>
          <cell r="G3954" t="str">
            <v>US</v>
          </cell>
          <cell r="H3954" t="str">
            <v>USD</v>
          </cell>
          <cell r="I3954">
            <v>1466002800</v>
          </cell>
          <cell r="J3954">
            <v>1463517521</v>
          </cell>
          <cell r="K3954" t="b">
            <v>1</v>
          </cell>
          <cell r="L3954">
            <v>267</v>
          </cell>
          <cell r="M3954" t="b">
            <v>1</v>
          </cell>
          <cell r="N3954" t="str">
            <v>film &amp; video/documentary</v>
          </cell>
          <cell r="O3954">
            <v>103</v>
          </cell>
          <cell r="P3954">
            <v>193.05</v>
          </cell>
        </row>
        <row r="3955">
          <cell r="B3955" t="str">
            <v>Us, Naked: Trixie &amp; Monkey â€” World Premiere</v>
          </cell>
          <cell r="C3955" t="str">
            <v>Circus burlesque innovators, Trixie and Monkey seek to balance love and life while pursuing new creative heights.</v>
          </cell>
          <cell r="D3955">
            <v>24200</v>
          </cell>
          <cell r="E3955">
            <v>25375</v>
          </cell>
          <cell r="F3955" t="str">
            <v>successful</v>
          </cell>
          <cell r="G3955" t="str">
            <v>US</v>
          </cell>
          <cell r="H3955" t="str">
            <v>USD</v>
          </cell>
          <cell r="I3955">
            <v>1415941920</v>
          </cell>
          <cell r="J3955">
            <v>1414028490</v>
          </cell>
          <cell r="K3955" t="b">
            <v>1</v>
          </cell>
          <cell r="L3955">
            <v>302</v>
          </cell>
          <cell r="M3955" t="b">
            <v>1</v>
          </cell>
          <cell r="N3955" t="str">
            <v>film &amp; video/documentary</v>
          </cell>
          <cell r="O3955">
            <v>105</v>
          </cell>
          <cell r="P3955">
            <v>84.02</v>
          </cell>
        </row>
        <row r="3956">
          <cell r="B3956" t="str">
            <v>Faith: A Documentary</v>
          </cell>
          <cell r="C3956" t="str">
            <v>A brave woman takes her wife and son from New York to visit her hometown in Kenya, where she was persecuted for being a lesbian.</v>
          </cell>
          <cell r="D3956">
            <v>12000</v>
          </cell>
          <cell r="E3956">
            <v>12165</v>
          </cell>
          <cell r="F3956" t="str">
            <v>successful</v>
          </cell>
          <cell r="G3956" t="str">
            <v>US</v>
          </cell>
          <cell r="H3956" t="str">
            <v>USD</v>
          </cell>
          <cell r="I3956">
            <v>1437621060</v>
          </cell>
          <cell r="J3956">
            <v>1433799180</v>
          </cell>
          <cell r="K3956" t="b">
            <v>0</v>
          </cell>
          <cell r="L3956">
            <v>87</v>
          </cell>
          <cell r="M3956" t="b">
            <v>1</v>
          </cell>
          <cell r="N3956" t="str">
            <v>film &amp; video/documentary</v>
          </cell>
          <cell r="O3956">
            <v>101</v>
          </cell>
          <cell r="P3956">
            <v>139.83000000000001</v>
          </cell>
        </row>
        <row r="3957">
          <cell r="B3957" t="str">
            <v>Bleeding Audio: A Doc About The Matches &amp; The Music Industry</v>
          </cell>
          <cell r="C3957" t="str">
            <v>An indie documentary seeking production funds to capture The Matches reunion tour &amp; interviews with music industry professionals.</v>
          </cell>
          <cell r="D3957">
            <v>35000</v>
          </cell>
          <cell r="E3957">
            <v>38876.949999999997</v>
          </cell>
          <cell r="F3957" t="str">
            <v>successful</v>
          </cell>
          <cell r="G3957" t="str">
            <v>US</v>
          </cell>
          <cell r="H3957" t="str">
            <v>USD</v>
          </cell>
          <cell r="I3957">
            <v>1416704506</v>
          </cell>
          <cell r="J3957">
            <v>1414108906</v>
          </cell>
          <cell r="K3957" t="b">
            <v>0</v>
          </cell>
          <cell r="L3957">
            <v>354</v>
          </cell>
          <cell r="M3957" t="b">
            <v>1</v>
          </cell>
          <cell r="N3957" t="str">
            <v>film &amp; video/documentary</v>
          </cell>
          <cell r="O3957">
            <v>111</v>
          </cell>
          <cell r="P3957">
            <v>109.82</v>
          </cell>
        </row>
        <row r="3958">
          <cell r="B3958" t="str">
            <v>THE RIDGE: TEN FOR THIRTY</v>
          </cell>
          <cell r="C3958" t="str">
            <v>A SHORT FILM celebrating ONE RACE: the Bridger Ridge Run. TEN RUNNERS: the movie-stars. THIRTY YEARS: running wild in the mountains.</v>
          </cell>
          <cell r="D3958">
            <v>9665</v>
          </cell>
          <cell r="E3958">
            <v>12000</v>
          </cell>
          <cell r="F3958" t="str">
            <v>successful</v>
          </cell>
          <cell r="G3958" t="str">
            <v>US</v>
          </cell>
          <cell r="H3958" t="str">
            <v>USD</v>
          </cell>
          <cell r="I3958">
            <v>1407456000</v>
          </cell>
          <cell r="J3958">
            <v>1405573391</v>
          </cell>
          <cell r="K3958" t="b">
            <v>0</v>
          </cell>
          <cell r="L3958">
            <v>86</v>
          </cell>
          <cell r="M3958" t="b">
            <v>1</v>
          </cell>
          <cell r="N3958" t="str">
            <v>film &amp; video/documentary</v>
          </cell>
          <cell r="O3958">
            <v>124</v>
          </cell>
          <cell r="P3958">
            <v>139.53</v>
          </cell>
        </row>
        <row r="3959">
          <cell r="B3959" t="str">
            <v>"Sherpa Stew" - A documentary about  Sherpas from Nepal living in New York City</v>
          </cell>
          <cell r="C3959" t="str">
            <v>This documentary chronicles the lives of two mountaineers from Nepal who have left the high Himalaya in search of "success" in New York City.</v>
          </cell>
          <cell r="D3959">
            <v>8925</v>
          </cell>
          <cell r="E3959">
            <v>9044</v>
          </cell>
          <cell r="F3959" t="str">
            <v>successful</v>
          </cell>
          <cell r="G3959" t="str">
            <v>US</v>
          </cell>
          <cell r="H3959" t="str">
            <v>USD</v>
          </cell>
          <cell r="I3959">
            <v>1272828120</v>
          </cell>
          <cell r="J3959">
            <v>1268934736</v>
          </cell>
          <cell r="K3959" t="b">
            <v>0</v>
          </cell>
          <cell r="L3959">
            <v>26</v>
          </cell>
          <cell r="M3959" t="b">
            <v>1</v>
          </cell>
          <cell r="N3959" t="str">
            <v>film &amp; video/documentary</v>
          </cell>
          <cell r="O3959">
            <v>101</v>
          </cell>
          <cell r="P3959">
            <v>347.85</v>
          </cell>
        </row>
        <row r="3960">
          <cell r="B3960" t="str">
            <v>Wild Familyâ€”Connecting to Your Calling in Your Family Life.</v>
          </cell>
          <cell r="C3960" t="str">
            <v>This family-focused documentary explores the ways parents connect with the wild inside themselves and their kids. Ow-ow-oWoo!</v>
          </cell>
          <cell r="D3960">
            <v>7000</v>
          </cell>
          <cell r="E3960">
            <v>7711.3</v>
          </cell>
          <cell r="F3960" t="str">
            <v>successful</v>
          </cell>
          <cell r="G3960" t="str">
            <v>US</v>
          </cell>
          <cell r="H3960" t="str">
            <v>USD</v>
          </cell>
          <cell r="I3960">
            <v>1403323140</v>
          </cell>
          <cell r="J3960">
            <v>1400704672</v>
          </cell>
          <cell r="K3960" t="b">
            <v>0</v>
          </cell>
          <cell r="L3960">
            <v>113</v>
          </cell>
          <cell r="M3960" t="b">
            <v>1</v>
          </cell>
          <cell r="N3960" t="str">
            <v>film &amp; video/documentary</v>
          </cell>
          <cell r="O3960">
            <v>110</v>
          </cell>
          <cell r="P3960">
            <v>68.239999999999995</v>
          </cell>
        </row>
        <row r="3961">
          <cell r="B3961" t="str">
            <v>A QUEER COUNTRY</v>
          </cell>
          <cell r="C3961" t="str">
            <v>Please help us finish this documentary about how Tel Aviv in Israel became a gay friendly liberal hub in a religious state</v>
          </cell>
          <cell r="D3961">
            <v>15000</v>
          </cell>
          <cell r="E3961">
            <v>15596</v>
          </cell>
          <cell r="F3961" t="str">
            <v>successful</v>
          </cell>
          <cell r="G3961" t="str">
            <v>GB</v>
          </cell>
          <cell r="H3961" t="str">
            <v>GBP</v>
          </cell>
          <cell r="I3961">
            <v>1393597999</v>
          </cell>
          <cell r="J3961">
            <v>1391005999</v>
          </cell>
          <cell r="K3961" t="b">
            <v>0</v>
          </cell>
          <cell r="L3961">
            <v>65</v>
          </cell>
          <cell r="M3961" t="b">
            <v>1</v>
          </cell>
          <cell r="N3961" t="str">
            <v>film &amp; video/documentary</v>
          </cell>
          <cell r="O3961">
            <v>104</v>
          </cell>
          <cell r="P3961">
            <v>239.94</v>
          </cell>
        </row>
        <row r="3962">
          <cell r="B3962" t="str">
            <v>A BUSHMAN ODYSSEY</v>
          </cell>
          <cell r="C3962" t="str">
            <v>One Bushman familyâ€™s struggle to survive genocide, dispossession and post-apartheid freedom in South Africa.</v>
          </cell>
          <cell r="D3962">
            <v>38000</v>
          </cell>
          <cell r="E3962">
            <v>38500</v>
          </cell>
          <cell r="F3962" t="str">
            <v>successful</v>
          </cell>
          <cell r="G3962" t="str">
            <v>US</v>
          </cell>
          <cell r="H3962" t="str">
            <v>USD</v>
          </cell>
          <cell r="I3962">
            <v>1337540518</v>
          </cell>
          <cell r="J3962">
            <v>1334948518</v>
          </cell>
          <cell r="K3962" t="b">
            <v>0</v>
          </cell>
          <cell r="L3962">
            <v>134</v>
          </cell>
          <cell r="M3962" t="b">
            <v>1</v>
          </cell>
          <cell r="N3962" t="str">
            <v>film &amp; video/documentary</v>
          </cell>
          <cell r="O3962">
            <v>101</v>
          </cell>
          <cell r="P3962">
            <v>287.31</v>
          </cell>
        </row>
        <row r="3963">
          <cell r="B3963" t="str">
            <v>Game Changer: Lithuania's Nonviolent Revolution</v>
          </cell>
          <cell r="C3963" t="str">
            <v>This film relates how one country's burning desire for independence unified a diverse nation into a successful nonviolent revolution.</v>
          </cell>
          <cell r="D3963">
            <v>10000</v>
          </cell>
          <cell r="E3963">
            <v>10335.01</v>
          </cell>
          <cell r="F3963" t="str">
            <v>successful</v>
          </cell>
          <cell r="G3963" t="str">
            <v>US</v>
          </cell>
          <cell r="H3963" t="str">
            <v>USD</v>
          </cell>
          <cell r="I3963">
            <v>1367384340</v>
          </cell>
          <cell r="J3963">
            <v>1363960278</v>
          </cell>
          <cell r="K3963" t="b">
            <v>0</v>
          </cell>
          <cell r="L3963">
            <v>119</v>
          </cell>
          <cell r="M3963" t="b">
            <v>1</v>
          </cell>
          <cell r="N3963" t="str">
            <v>film &amp; video/documentary</v>
          </cell>
          <cell r="O3963">
            <v>103</v>
          </cell>
          <cell r="P3963">
            <v>86.85</v>
          </cell>
        </row>
        <row r="3964">
          <cell r="B3964" t="str">
            <v>Swimming with Byron: A Documentary Film</v>
          </cell>
          <cell r="C3964" t="str">
            <v>Were the Romantics the first backpackers? This film follows them and explores the huge part geography played in their lives and works.</v>
          </cell>
          <cell r="D3964">
            <v>12500</v>
          </cell>
          <cell r="E3964">
            <v>13014</v>
          </cell>
          <cell r="F3964" t="str">
            <v>successful</v>
          </cell>
          <cell r="G3964" t="str">
            <v>US</v>
          </cell>
          <cell r="H3964" t="str">
            <v>USD</v>
          </cell>
          <cell r="I3964">
            <v>1426426322</v>
          </cell>
          <cell r="J3964">
            <v>1423405922</v>
          </cell>
          <cell r="K3964" t="b">
            <v>0</v>
          </cell>
          <cell r="L3964">
            <v>159</v>
          </cell>
          <cell r="M3964" t="b">
            <v>1</v>
          </cell>
          <cell r="N3964" t="str">
            <v>film &amp; video/documentary</v>
          </cell>
          <cell r="O3964">
            <v>104</v>
          </cell>
          <cell r="P3964">
            <v>81.849999999999994</v>
          </cell>
        </row>
        <row r="3965">
          <cell r="B3965" t="str">
            <v>Alpine Zone</v>
          </cell>
          <cell r="C3965" t="str">
            <v>A documentary of one woman's attempt at solo hiking 2,000 miles, in an effort to understand herself and societal expectations.</v>
          </cell>
          <cell r="D3965">
            <v>6500</v>
          </cell>
          <cell r="E3965">
            <v>7160.12</v>
          </cell>
          <cell r="F3965" t="str">
            <v>successful</v>
          </cell>
          <cell r="G3965" t="str">
            <v>US</v>
          </cell>
          <cell r="H3965" t="str">
            <v>USD</v>
          </cell>
          <cell r="I3965">
            <v>1326633269</v>
          </cell>
          <cell r="J3965">
            <v>1324041269</v>
          </cell>
          <cell r="K3965" t="b">
            <v>0</v>
          </cell>
          <cell r="L3965">
            <v>167</v>
          </cell>
          <cell r="M3965" t="b">
            <v>1</v>
          </cell>
          <cell r="N3965" t="str">
            <v>film &amp; video/documentary</v>
          </cell>
          <cell r="O3965">
            <v>110</v>
          </cell>
          <cell r="P3965">
            <v>42.87</v>
          </cell>
        </row>
        <row r="3966">
          <cell r="B3966" t="str">
            <v>Hola Mohalla: Festival of Soldier Saints</v>
          </cell>
          <cell r="C3966" t="str">
            <v>An exploration of what Sikhism is, through the journey of eight pilgrims at Hola Mohalla, a religious festival in Anandpur Sahib, India</v>
          </cell>
          <cell r="D3966">
            <v>25000</v>
          </cell>
          <cell r="E3966">
            <v>30505</v>
          </cell>
          <cell r="F3966" t="str">
            <v>successful</v>
          </cell>
          <cell r="G3966" t="str">
            <v>US</v>
          </cell>
          <cell r="H3966" t="str">
            <v>USD</v>
          </cell>
          <cell r="I3966">
            <v>1483729500</v>
          </cell>
          <cell r="J3966">
            <v>1481137500</v>
          </cell>
          <cell r="K3966" t="b">
            <v>0</v>
          </cell>
          <cell r="L3966">
            <v>43</v>
          </cell>
          <cell r="M3966" t="b">
            <v>1</v>
          </cell>
          <cell r="N3966" t="str">
            <v>film &amp; video/documentary</v>
          </cell>
          <cell r="O3966">
            <v>122</v>
          </cell>
          <cell r="P3966">
            <v>709.42</v>
          </cell>
        </row>
        <row r="3967">
          <cell r="B3967" t="str">
            <v>Unbranded</v>
          </cell>
          <cell r="C3967" t="str">
            <v>3,000 Miles. 18 Wild Horses. 6 Months. 5 States. 4 men. A documentary about Conservation, Exploration, and Wild Mustangs.</v>
          </cell>
          <cell r="D3967">
            <v>150000</v>
          </cell>
          <cell r="E3967">
            <v>171253</v>
          </cell>
          <cell r="F3967" t="str">
            <v>successful</v>
          </cell>
          <cell r="G3967" t="str">
            <v>US</v>
          </cell>
          <cell r="H3967" t="str">
            <v>USD</v>
          </cell>
          <cell r="I3967">
            <v>1359743139</v>
          </cell>
          <cell r="J3967">
            <v>1355855139</v>
          </cell>
          <cell r="K3967" t="b">
            <v>0</v>
          </cell>
          <cell r="L3967">
            <v>1062</v>
          </cell>
          <cell r="M3967" t="b">
            <v>1</v>
          </cell>
          <cell r="N3967" t="str">
            <v>film &amp; video/documentary</v>
          </cell>
          <cell r="O3967">
            <v>114</v>
          </cell>
          <cell r="P3967">
            <v>161.26</v>
          </cell>
        </row>
        <row r="3968">
          <cell r="B3968" t="str">
            <v>Wild Equus</v>
          </cell>
          <cell r="C3968" t="str">
            <v>A short documentary exploring the uses of 'Natural Horsemanship' across Europe</v>
          </cell>
          <cell r="D3968">
            <v>300</v>
          </cell>
          <cell r="E3968">
            <v>376</v>
          </cell>
          <cell r="F3968" t="str">
            <v>successful</v>
          </cell>
          <cell r="G3968" t="str">
            <v>GB</v>
          </cell>
          <cell r="H3968" t="str">
            <v>GBP</v>
          </cell>
          <cell r="I3968">
            <v>1459872000</v>
          </cell>
          <cell r="J3968">
            <v>1456408244</v>
          </cell>
          <cell r="K3968" t="b">
            <v>0</v>
          </cell>
          <cell r="L3968">
            <v>9</v>
          </cell>
          <cell r="M3968" t="b">
            <v>1</v>
          </cell>
          <cell r="N3968" t="str">
            <v>film &amp; video/documentary</v>
          </cell>
          <cell r="O3968">
            <v>125</v>
          </cell>
          <cell r="P3968">
            <v>41.78</v>
          </cell>
        </row>
        <row r="3969">
          <cell r="B3969" t="str">
            <v>The Boing Heard 'Round the World</v>
          </cell>
          <cell r="C3969" t="str">
            <v>A feature documentary about UPA Pictures, the little studio that changed the course of animation around the world</v>
          </cell>
          <cell r="D3969">
            <v>7500</v>
          </cell>
          <cell r="E3969">
            <v>8000</v>
          </cell>
          <cell r="F3969" t="str">
            <v>successful</v>
          </cell>
          <cell r="G3969" t="str">
            <v>US</v>
          </cell>
          <cell r="H3969" t="str">
            <v>USD</v>
          </cell>
          <cell r="I3969">
            <v>1342648398</v>
          </cell>
          <cell r="J3969">
            <v>1340056398</v>
          </cell>
          <cell r="K3969" t="b">
            <v>0</v>
          </cell>
          <cell r="L3969">
            <v>89</v>
          </cell>
          <cell r="M3969" t="b">
            <v>1</v>
          </cell>
          <cell r="N3969" t="str">
            <v>film &amp; video/documentary</v>
          </cell>
          <cell r="O3969">
            <v>107</v>
          </cell>
          <cell r="P3969">
            <v>89.89</v>
          </cell>
        </row>
        <row r="3970">
          <cell r="B3970" t="str">
            <v>Bird Language with Jon Young; an instructional video</v>
          </cell>
          <cell r="C3970" t="str">
            <v>Bird Language with Jon Young is a 2 disk DVD set teaching you all you need to know to start learning bird language and start a group.</v>
          </cell>
          <cell r="D3970">
            <v>6000</v>
          </cell>
          <cell r="E3970">
            <v>7839</v>
          </cell>
          <cell r="F3970" t="str">
            <v>successful</v>
          </cell>
          <cell r="G3970" t="str">
            <v>US</v>
          </cell>
          <cell r="H3970" t="str">
            <v>USD</v>
          </cell>
          <cell r="I3970">
            <v>1316208031</v>
          </cell>
          <cell r="J3970">
            <v>1312320031</v>
          </cell>
          <cell r="K3970" t="b">
            <v>0</v>
          </cell>
          <cell r="L3970">
            <v>174</v>
          </cell>
          <cell r="M3970" t="b">
            <v>1</v>
          </cell>
          <cell r="N3970" t="str">
            <v>film &amp; video/documentary</v>
          </cell>
          <cell r="O3970">
            <v>131</v>
          </cell>
          <cell r="P3970">
            <v>45.05</v>
          </cell>
        </row>
        <row r="3971">
          <cell r="B3971" t="str">
            <v>Project Reconnect: WHERE WE ARE NOW</v>
          </cell>
          <cell r="C3971" t="str">
            <v>As the videocam "Enrique de Malaca" circumnavigates the globe, it captures stories of friends who have set foot on other lands.</v>
          </cell>
          <cell r="D3971">
            <v>500</v>
          </cell>
          <cell r="E3971">
            <v>600</v>
          </cell>
          <cell r="F3971" t="str">
            <v>successful</v>
          </cell>
          <cell r="G3971" t="str">
            <v>US</v>
          </cell>
          <cell r="H3971" t="str">
            <v>USD</v>
          </cell>
          <cell r="I3971">
            <v>1393694280</v>
          </cell>
          <cell r="J3971">
            <v>1390088311</v>
          </cell>
          <cell r="K3971" t="b">
            <v>0</v>
          </cell>
          <cell r="L3971">
            <v>14</v>
          </cell>
          <cell r="M3971" t="b">
            <v>1</v>
          </cell>
          <cell r="N3971" t="str">
            <v>film &amp; video/documentary</v>
          </cell>
          <cell r="O3971">
            <v>120</v>
          </cell>
          <cell r="P3971">
            <v>42.86</v>
          </cell>
        </row>
        <row r="3972">
          <cell r="B3972" t="str">
            <v>Quintessential: The Journey</v>
          </cell>
          <cell r="C3972" t="str">
            <v>A film about the cosmetics industry. Everything you need to know about the ingredients being used and what alternatives are out there.</v>
          </cell>
          <cell r="D3972">
            <v>2450</v>
          </cell>
          <cell r="E3972">
            <v>2596</v>
          </cell>
          <cell r="F3972" t="str">
            <v>successful</v>
          </cell>
          <cell r="G3972" t="str">
            <v>GB</v>
          </cell>
          <cell r="H3972" t="str">
            <v>GBP</v>
          </cell>
          <cell r="I3972">
            <v>1472122316</v>
          </cell>
          <cell r="J3972">
            <v>1469443916</v>
          </cell>
          <cell r="K3972" t="b">
            <v>0</v>
          </cell>
          <cell r="L3972">
            <v>48</v>
          </cell>
          <cell r="M3972" t="b">
            <v>1</v>
          </cell>
          <cell r="N3972" t="str">
            <v>film &amp; video/documentary</v>
          </cell>
          <cell r="O3972">
            <v>106</v>
          </cell>
          <cell r="P3972">
            <v>54.08</v>
          </cell>
        </row>
        <row r="3973">
          <cell r="B3973" t="str">
            <v>PIN UP! THE MOVIE The documentary with vintage style</v>
          </cell>
          <cell r="C3973" t="str">
            <v>Dangerous. Sexy. All-American Girl. You know the look. Now meet the women who are making retro style modern.</v>
          </cell>
          <cell r="D3973">
            <v>12000</v>
          </cell>
          <cell r="E3973">
            <v>13728</v>
          </cell>
          <cell r="F3973" t="str">
            <v>successful</v>
          </cell>
          <cell r="G3973" t="str">
            <v>US</v>
          </cell>
          <cell r="H3973" t="str">
            <v>USD</v>
          </cell>
          <cell r="I3973">
            <v>1447484460</v>
          </cell>
          <cell r="J3973">
            <v>1444888868</v>
          </cell>
          <cell r="K3973" t="b">
            <v>0</v>
          </cell>
          <cell r="L3973">
            <v>133</v>
          </cell>
          <cell r="M3973" t="b">
            <v>1</v>
          </cell>
          <cell r="N3973" t="str">
            <v>film &amp; video/documentary</v>
          </cell>
          <cell r="O3973">
            <v>114</v>
          </cell>
          <cell r="P3973">
            <v>103.22</v>
          </cell>
        </row>
        <row r="3974">
          <cell r="B3974" t="str">
            <v>Where is Home?</v>
          </cell>
          <cell r="C3974" t="str">
            <v>Ugandan Filmmaker and Activist Kamoga Hassan's new documentary follows Ugandan LGBT asylum seekers asking the question "Where is home?"</v>
          </cell>
          <cell r="D3974">
            <v>3000</v>
          </cell>
          <cell r="E3974">
            <v>3353</v>
          </cell>
          <cell r="F3974" t="str">
            <v>successful</v>
          </cell>
          <cell r="G3974" t="str">
            <v>CA</v>
          </cell>
          <cell r="H3974" t="str">
            <v>CAD</v>
          </cell>
          <cell r="I3974">
            <v>1453765920</v>
          </cell>
          <cell r="J3974">
            <v>1451655808</v>
          </cell>
          <cell r="K3974" t="b">
            <v>0</v>
          </cell>
          <cell r="L3974">
            <v>83</v>
          </cell>
          <cell r="M3974" t="b">
            <v>1</v>
          </cell>
          <cell r="N3974" t="str">
            <v>film &amp; video/documentary</v>
          </cell>
          <cell r="O3974">
            <v>112</v>
          </cell>
          <cell r="P3974">
            <v>40.4</v>
          </cell>
        </row>
        <row r="3975">
          <cell r="B3975" t="str">
            <v>The Unknowns</v>
          </cell>
          <cell r="C3975" t="str">
            <v>The U.S. Army has granted us permission to film a documentary at America's most sacred shrine: The Tomb of the Unknown Soldier.</v>
          </cell>
          <cell r="D3975">
            <v>15000</v>
          </cell>
          <cell r="E3975">
            <v>17412</v>
          </cell>
          <cell r="F3975" t="str">
            <v>successful</v>
          </cell>
          <cell r="G3975" t="str">
            <v>US</v>
          </cell>
          <cell r="H3975" t="str">
            <v>USD</v>
          </cell>
          <cell r="I3975">
            <v>1336062672</v>
          </cell>
          <cell r="J3975">
            <v>1332174672</v>
          </cell>
          <cell r="K3975" t="b">
            <v>0</v>
          </cell>
          <cell r="L3975">
            <v>149</v>
          </cell>
          <cell r="M3975" t="b">
            <v>1</v>
          </cell>
          <cell r="N3975" t="str">
            <v>film &amp; video/documentary</v>
          </cell>
          <cell r="O3975">
            <v>116</v>
          </cell>
          <cell r="P3975">
            <v>116.86</v>
          </cell>
        </row>
        <row r="3976">
          <cell r="B3976" t="str">
            <v>Steamboat Springs Van Clan</v>
          </cell>
          <cell r="C3976" t="str">
            <v>The Steamboat Van Clan is a group of three young ski competitors following their dreams and documenting their adventures along the way.</v>
          </cell>
          <cell r="D3976">
            <v>4000</v>
          </cell>
          <cell r="E3976">
            <v>5660</v>
          </cell>
          <cell r="F3976" t="str">
            <v>successful</v>
          </cell>
          <cell r="G3976" t="str">
            <v>US</v>
          </cell>
          <cell r="H3976" t="str">
            <v>USD</v>
          </cell>
          <cell r="I3976">
            <v>1453569392</v>
          </cell>
          <cell r="J3976">
            <v>1451409392</v>
          </cell>
          <cell r="K3976" t="b">
            <v>0</v>
          </cell>
          <cell r="L3976">
            <v>49</v>
          </cell>
          <cell r="M3976" t="b">
            <v>1</v>
          </cell>
          <cell r="N3976" t="str">
            <v>film &amp; video/documentary</v>
          </cell>
          <cell r="O3976">
            <v>142</v>
          </cell>
          <cell r="P3976">
            <v>115.51</v>
          </cell>
        </row>
        <row r="3977">
          <cell r="B3977" t="str">
            <v>Clearwater</v>
          </cell>
          <cell r="C3977" t="str">
            <v>Set in the ancient waters of the Puget Sound, Clearwater is a universal story about the need to adapt to change.</v>
          </cell>
          <cell r="D3977">
            <v>25000</v>
          </cell>
          <cell r="E3977">
            <v>26182.5</v>
          </cell>
          <cell r="F3977" t="str">
            <v>successful</v>
          </cell>
          <cell r="G3977" t="str">
            <v>US</v>
          </cell>
          <cell r="H3977" t="str">
            <v>USD</v>
          </cell>
          <cell r="I3977">
            <v>1343624400</v>
          </cell>
          <cell r="J3977">
            <v>1340642717</v>
          </cell>
          <cell r="K3977" t="b">
            <v>0</v>
          </cell>
          <cell r="L3977">
            <v>251</v>
          </cell>
          <cell r="M3977" t="b">
            <v>1</v>
          </cell>
          <cell r="N3977" t="str">
            <v>film &amp; video/documentary</v>
          </cell>
          <cell r="O3977">
            <v>105</v>
          </cell>
          <cell r="P3977">
            <v>104.31</v>
          </cell>
        </row>
        <row r="3978">
          <cell r="B3978" t="str">
            <v>99% Declaration Mini-Doc</v>
          </cell>
          <cell r="C3978" t="str">
            <v>I went to Philadelphia to find out if The 99% Declaration could take the ideas of OccupyWallSt. and make change from within the system.</v>
          </cell>
          <cell r="D3978">
            <v>600</v>
          </cell>
          <cell r="E3978">
            <v>1535</v>
          </cell>
          <cell r="F3978" t="str">
            <v>successful</v>
          </cell>
          <cell r="G3978" t="str">
            <v>US</v>
          </cell>
          <cell r="H3978" t="str">
            <v>USD</v>
          </cell>
          <cell r="I3978">
            <v>1346950900</v>
          </cell>
          <cell r="J3978">
            <v>1345741300</v>
          </cell>
          <cell r="K3978" t="b">
            <v>0</v>
          </cell>
          <cell r="L3978">
            <v>22</v>
          </cell>
          <cell r="M3978" t="b">
            <v>1</v>
          </cell>
          <cell r="N3978" t="str">
            <v>film &amp; video/documentary</v>
          </cell>
          <cell r="O3978">
            <v>256</v>
          </cell>
          <cell r="P3978">
            <v>69.77</v>
          </cell>
        </row>
        <row r="3979">
          <cell r="B3979" t="str">
            <v>Tornado Pursuit: 2014 Storm Chasing Web Series</v>
          </cell>
          <cell r="C3979" t="str">
            <v>An independent documentary web series about storm chasing in tornado alley that features the chase team TornadoRaiders.com</v>
          </cell>
          <cell r="D3979">
            <v>999</v>
          </cell>
          <cell r="E3979">
            <v>2065</v>
          </cell>
          <cell r="F3979" t="str">
            <v>successful</v>
          </cell>
          <cell r="G3979" t="str">
            <v>US</v>
          </cell>
          <cell r="H3979" t="str">
            <v>USD</v>
          </cell>
          <cell r="I3979">
            <v>1400467759</v>
          </cell>
          <cell r="J3979">
            <v>1398480559</v>
          </cell>
          <cell r="K3979" t="b">
            <v>0</v>
          </cell>
          <cell r="L3979">
            <v>48</v>
          </cell>
          <cell r="M3979" t="b">
            <v>1</v>
          </cell>
          <cell r="N3979" t="str">
            <v>film &amp; video/documentary</v>
          </cell>
          <cell r="O3979">
            <v>207</v>
          </cell>
          <cell r="P3979">
            <v>43.02</v>
          </cell>
        </row>
        <row r="3980">
          <cell r="B3980" t="str">
            <v>Nurse Mare Foals: Born to Die</v>
          </cell>
          <cell r="C3980" t="str">
            <v>This documentary is about Last Chance Corral in Athens, Ohio and their heroic work saving nurse mare foals from imminent death.</v>
          </cell>
          <cell r="D3980">
            <v>20000</v>
          </cell>
          <cell r="E3980">
            <v>22421</v>
          </cell>
          <cell r="F3980" t="str">
            <v>successful</v>
          </cell>
          <cell r="G3980" t="str">
            <v>US</v>
          </cell>
          <cell r="H3980" t="str">
            <v>USD</v>
          </cell>
          <cell r="I3980">
            <v>1420569947</v>
          </cell>
          <cell r="J3980">
            <v>1417977947</v>
          </cell>
          <cell r="K3980" t="b">
            <v>0</v>
          </cell>
          <cell r="L3980">
            <v>383</v>
          </cell>
          <cell r="M3980" t="b">
            <v>1</v>
          </cell>
          <cell r="N3980" t="str">
            <v>film &amp; video/documentary</v>
          </cell>
          <cell r="O3980">
            <v>112</v>
          </cell>
          <cell r="P3980">
            <v>58.54</v>
          </cell>
        </row>
        <row r="3981">
          <cell r="B3981" t="str">
            <v>Luke and Jedi</v>
          </cell>
          <cell r="C3981" t="str">
            <v>A documentary following the incredible story of a brave little boy and his service dog, fighting Type 1 Diabetes one day at a time.</v>
          </cell>
          <cell r="D3981">
            <v>25000</v>
          </cell>
          <cell r="E3981">
            <v>26495.5</v>
          </cell>
          <cell r="F3981" t="str">
            <v>successful</v>
          </cell>
          <cell r="G3981" t="str">
            <v>US</v>
          </cell>
          <cell r="H3981" t="str">
            <v>USD</v>
          </cell>
          <cell r="I3981">
            <v>1416582101</v>
          </cell>
          <cell r="J3981">
            <v>1413986501</v>
          </cell>
          <cell r="K3981" t="b">
            <v>0</v>
          </cell>
          <cell r="L3981">
            <v>237</v>
          </cell>
          <cell r="M3981" t="b">
            <v>1</v>
          </cell>
          <cell r="N3981" t="str">
            <v>film &amp; video/documentary</v>
          </cell>
          <cell r="O3981">
            <v>106</v>
          </cell>
          <cell r="P3981">
            <v>111.8</v>
          </cell>
        </row>
        <row r="3982">
          <cell r="B3982" t="str">
            <v>Submarine: Diving Away From Adulthood</v>
          </cell>
          <cell r="C3982" t="str">
            <v>Eight friends reunite to achieve their childhood dream of designing, constructing, and launching a homemade submarine.</v>
          </cell>
          <cell r="D3982">
            <v>600</v>
          </cell>
          <cell r="E3982">
            <v>601</v>
          </cell>
          <cell r="F3982" t="str">
            <v>successful</v>
          </cell>
          <cell r="G3982" t="str">
            <v>US</v>
          </cell>
          <cell r="H3982" t="str">
            <v>USD</v>
          </cell>
          <cell r="I3982">
            <v>1439246991</v>
          </cell>
          <cell r="J3982">
            <v>1437950991</v>
          </cell>
          <cell r="K3982" t="b">
            <v>0</v>
          </cell>
          <cell r="L3982">
            <v>13</v>
          </cell>
          <cell r="M3982" t="b">
            <v>1</v>
          </cell>
          <cell r="N3982" t="str">
            <v>film &amp; video/documentary</v>
          </cell>
          <cell r="O3982">
            <v>100</v>
          </cell>
          <cell r="P3982">
            <v>46.23</v>
          </cell>
        </row>
        <row r="3983">
          <cell r="B3983" t="str">
            <v>On the Back of a Tiger</v>
          </cell>
          <cell r="C3983" t="str">
            <v>The workings of life revised: Pioneering scientists &amp; health-seekers challenge our understanding of disease, aging and consciousness.</v>
          </cell>
          <cell r="D3983">
            <v>38000</v>
          </cell>
          <cell r="E3983">
            <v>81316</v>
          </cell>
          <cell r="F3983" t="str">
            <v>successful</v>
          </cell>
          <cell r="G3983" t="str">
            <v>US</v>
          </cell>
          <cell r="H3983" t="str">
            <v>USD</v>
          </cell>
          <cell r="I3983">
            <v>1439618400</v>
          </cell>
          <cell r="J3983">
            <v>1436976858</v>
          </cell>
          <cell r="K3983" t="b">
            <v>0</v>
          </cell>
          <cell r="L3983">
            <v>562</v>
          </cell>
          <cell r="M3983" t="b">
            <v>1</v>
          </cell>
          <cell r="N3983" t="str">
            <v>film &amp; video/documentary</v>
          </cell>
          <cell r="O3983">
            <v>214</v>
          </cell>
          <cell r="P3983">
            <v>144.69</v>
          </cell>
        </row>
        <row r="3984">
          <cell r="B3984" t="str">
            <v>Another Man's Treasure documentary</v>
          </cell>
          <cell r="C3984" t="str">
            <v>A documentary film featuring the World's Largest Rummage Sale and rumination on the Power and Pleasures of Possessions.</v>
          </cell>
          <cell r="D3984">
            <v>5000</v>
          </cell>
          <cell r="E3984">
            <v>6308</v>
          </cell>
          <cell r="F3984" t="str">
            <v>successful</v>
          </cell>
          <cell r="G3984" t="str">
            <v>US</v>
          </cell>
          <cell r="H3984" t="str">
            <v>USD</v>
          </cell>
          <cell r="I3984">
            <v>1469670580</v>
          </cell>
          <cell r="J3984">
            <v>1467078580</v>
          </cell>
          <cell r="K3984" t="b">
            <v>0</v>
          </cell>
          <cell r="L3984">
            <v>71</v>
          </cell>
          <cell r="M3984" t="b">
            <v>1</v>
          </cell>
          <cell r="N3984" t="str">
            <v>film &amp; video/documentary</v>
          </cell>
          <cell r="O3984">
            <v>126</v>
          </cell>
          <cell r="P3984">
            <v>88.85</v>
          </cell>
        </row>
        <row r="3985">
          <cell r="B3985" t="str">
            <v>The Food Cure</v>
          </cell>
          <cell r="C3985" t="str">
            <v>What difference can food really make? A documentary film about six people who make the radical choice to face cancer with their plates.</v>
          </cell>
          <cell r="D3985">
            <v>68000</v>
          </cell>
          <cell r="E3985">
            <v>123444.12</v>
          </cell>
          <cell r="F3985" t="str">
            <v>successful</v>
          </cell>
          <cell r="G3985" t="str">
            <v>US</v>
          </cell>
          <cell r="H3985" t="str">
            <v>USD</v>
          </cell>
          <cell r="I3985">
            <v>1394233140</v>
          </cell>
          <cell r="J3985">
            <v>1391477450</v>
          </cell>
          <cell r="K3985" t="b">
            <v>0</v>
          </cell>
          <cell r="L3985">
            <v>1510</v>
          </cell>
          <cell r="M3985" t="b">
            <v>1</v>
          </cell>
          <cell r="N3985" t="str">
            <v>film &amp; video/documentary</v>
          </cell>
          <cell r="O3985">
            <v>182</v>
          </cell>
          <cell r="P3985">
            <v>81.75</v>
          </cell>
        </row>
        <row r="3986">
          <cell r="B3986" t="str">
            <v>Built by UCF: St. Vincent and the Grenadines Chapter</v>
          </cell>
          <cell r="C3986" t="str">
            <v>Join UCF as they dive into the creative and community outreach for the families in St. Vincent and the Grenadines.</v>
          </cell>
          <cell r="D3986">
            <v>1000</v>
          </cell>
          <cell r="E3986">
            <v>1000</v>
          </cell>
          <cell r="F3986" t="str">
            <v>successful</v>
          </cell>
          <cell r="G3986" t="str">
            <v>US</v>
          </cell>
          <cell r="H3986" t="str">
            <v>USD</v>
          </cell>
          <cell r="I3986">
            <v>1431046372</v>
          </cell>
          <cell r="J3986">
            <v>1429318372</v>
          </cell>
          <cell r="K3986" t="b">
            <v>0</v>
          </cell>
          <cell r="L3986">
            <v>14</v>
          </cell>
          <cell r="M3986" t="b">
            <v>1</v>
          </cell>
          <cell r="N3986" t="str">
            <v>film &amp; video/documentary</v>
          </cell>
          <cell r="O3986">
            <v>100</v>
          </cell>
          <cell r="P3986">
            <v>71.430000000000007</v>
          </cell>
        </row>
        <row r="3987">
          <cell r="B3987" t="str">
            <v>Science, Sex and the Ladies</v>
          </cell>
          <cell r="C3987" t="str">
            <v>Too many women feel confused about their orgasm and shame about their desire. This movie aims to change that.</v>
          </cell>
          <cell r="D3987">
            <v>20000</v>
          </cell>
          <cell r="E3987">
            <v>20122</v>
          </cell>
          <cell r="F3987" t="str">
            <v>successful</v>
          </cell>
          <cell r="G3987" t="str">
            <v>US</v>
          </cell>
          <cell r="H3987" t="str">
            <v>USD</v>
          </cell>
          <cell r="I3987">
            <v>1324169940</v>
          </cell>
          <cell r="J3987">
            <v>1321578051</v>
          </cell>
          <cell r="K3987" t="b">
            <v>0</v>
          </cell>
          <cell r="L3987">
            <v>193</v>
          </cell>
          <cell r="M3987" t="b">
            <v>1</v>
          </cell>
          <cell r="N3987" t="str">
            <v>film &amp; video/documentary</v>
          </cell>
          <cell r="O3987">
            <v>101</v>
          </cell>
          <cell r="P3987">
            <v>104.26</v>
          </cell>
        </row>
        <row r="3988">
          <cell r="B3988" t="str">
            <v>More than Gold: The Rhino Rescue Project</v>
          </cell>
          <cell r="C3988" t="str">
            <v>Rhinos are the most endangered large animal in the world today, and an epic, global battle is being waged to ensure their survival.</v>
          </cell>
          <cell r="D3988">
            <v>18500</v>
          </cell>
          <cell r="E3988">
            <v>18667</v>
          </cell>
          <cell r="F3988" t="str">
            <v>successful</v>
          </cell>
          <cell r="G3988" t="str">
            <v>US</v>
          </cell>
          <cell r="H3988" t="str">
            <v>USD</v>
          </cell>
          <cell r="I3988">
            <v>1315450800</v>
          </cell>
          <cell r="J3988">
            <v>1312823571</v>
          </cell>
          <cell r="K3988" t="b">
            <v>0</v>
          </cell>
          <cell r="L3988">
            <v>206</v>
          </cell>
          <cell r="M3988" t="b">
            <v>1</v>
          </cell>
          <cell r="N3988" t="str">
            <v>film &amp; video/documentary</v>
          </cell>
          <cell r="O3988">
            <v>101</v>
          </cell>
          <cell r="P3988">
            <v>90.62</v>
          </cell>
        </row>
        <row r="3989">
          <cell r="B3989" t="str">
            <v>THE PENGUIN COUNTERS Documentary Film</v>
          </cell>
          <cell r="C3989" t="str">
            <v>This is a story thatâ€™s never been told, about tackling climate change one penguin at a timeâ€¦</v>
          </cell>
          <cell r="D3989">
            <v>50000</v>
          </cell>
          <cell r="E3989">
            <v>55223</v>
          </cell>
          <cell r="F3989" t="str">
            <v>successful</v>
          </cell>
          <cell r="G3989" t="str">
            <v>US</v>
          </cell>
          <cell r="H3989" t="str">
            <v>USD</v>
          </cell>
          <cell r="I3989">
            <v>1381424452</v>
          </cell>
          <cell r="J3989">
            <v>1378746052</v>
          </cell>
          <cell r="K3989" t="b">
            <v>0</v>
          </cell>
          <cell r="L3989">
            <v>351</v>
          </cell>
          <cell r="M3989" t="b">
            <v>1</v>
          </cell>
          <cell r="N3989" t="str">
            <v>film &amp; video/documentary</v>
          </cell>
          <cell r="O3989">
            <v>110</v>
          </cell>
          <cell r="P3989">
            <v>157.33000000000001</v>
          </cell>
        </row>
        <row r="3990">
          <cell r="B3990" t="str">
            <v>Light in Taranto (Luce di Taranto) feature-length film</v>
          </cell>
          <cell r="C3990" t="str">
            <v>A sweeping portrait of daily life in Taranto in an effort to raise awareness and preserve its cultural and architectural heritage.</v>
          </cell>
          <cell r="D3990">
            <v>4700</v>
          </cell>
          <cell r="E3990">
            <v>5259</v>
          </cell>
          <cell r="F3990" t="str">
            <v>successful</v>
          </cell>
          <cell r="G3990" t="str">
            <v>ES</v>
          </cell>
          <cell r="H3990" t="str">
            <v>EUR</v>
          </cell>
          <cell r="I3990">
            <v>1460918282</v>
          </cell>
          <cell r="J3990">
            <v>1455737882</v>
          </cell>
          <cell r="K3990" t="b">
            <v>0</v>
          </cell>
          <cell r="L3990">
            <v>50</v>
          </cell>
          <cell r="M3990" t="b">
            <v>1</v>
          </cell>
          <cell r="N3990" t="str">
            <v>film &amp; video/documentary</v>
          </cell>
          <cell r="O3990">
            <v>112</v>
          </cell>
          <cell r="P3990">
            <v>105.18</v>
          </cell>
        </row>
        <row r="3991">
          <cell r="B3991" t="str">
            <v>The Peace Agency Documentary Kickstarter Campaign!</v>
          </cell>
          <cell r="C3991" t="str">
            <v>When the war ends, a woman's fight begins. Bringing to life the most untapped resources in peace making between faiths.</v>
          </cell>
          <cell r="D3991">
            <v>10000</v>
          </cell>
          <cell r="E3991">
            <v>10804.45</v>
          </cell>
          <cell r="F3991" t="str">
            <v>successful</v>
          </cell>
          <cell r="G3991" t="str">
            <v>US</v>
          </cell>
          <cell r="H3991" t="str">
            <v>USD</v>
          </cell>
          <cell r="I3991">
            <v>1335562320</v>
          </cell>
          <cell r="J3991">
            <v>1332452960</v>
          </cell>
          <cell r="K3991" t="b">
            <v>0</v>
          </cell>
          <cell r="L3991">
            <v>184</v>
          </cell>
          <cell r="M3991" t="b">
            <v>1</v>
          </cell>
          <cell r="N3991" t="str">
            <v>film &amp; video/documentary</v>
          </cell>
          <cell r="O3991">
            <v>108</v>
          </cell>
          <cell r="P3991">
            <v>58.72</v>
          </cell>
        </row>
        <row r="3992">
          <cell r="B3992" t="str">
            <v>No Act of Ours Film</v>
          </cell>
          <cell r="C3992" t="str">
            <v>Loyalty and morality are questioned as we follow the struggles of Penn State students in wake of the child sexual abuse scandal.</v>
          </cell>
          <cell r="D3992">
            <v>15000</v>
          </cell>
          <cell r="E3992">
            <v>16000</v>
          </cell>
          <cell r="F3992" t="str">
            <v>successful</v>
          </cell>
          <cell r="G3992" t="str">
            <v>US</v>
          </cell>
          <cell r="H3992" t="str">
            <v>USD</v>
          </cell>
          <cell r="I3992">
            <v>1341668006</v>
          </cell>
          <cell r="J3992">
            <v>1340372006</v>
          </cell>
          <cell r="K3992" t="b">
            <v>0</v>
          </cell>
          <cell r="L3992">
            <v>196</v>
          </cell>
          <cell r="M3992" t="b">
            <v>1</v>
          </cell>
          <cell r="N3992" t="str">
            <v>film &amp; video/documentary</v>
          </cell>
          <cell r="O3992">
            <v>107</v>
          </cell>
          <cell r="P3992">
            <v>81.63</v>
          </cell>
        </row>
        <row r="3993">
          <cell r="B3993" t="str">
            <v>Nam Holtz's maiden voyage back to S. Korea: a documentary film exploring adoption</v>
          </cell>
          <cell r="C3993" t="str">
            <v>A documentary film about Nam's first visit back to Korea since her adoption at 6 months in 1976, about the kids in the orphanages now and about Korea.</v>
          </cell>
          <cell r="D3993">
            <v>12444</v>
          </cell>
          <cell r="E3993">
            <v>12929.35</v>
          </cell>
          <cell r="F3993" t="str">
            <v>successful</v>
          </cell>
          <cell r="G3993" t="str">
            <v>US</v>
          </cell>
          <cell r="H3993" t="str">
            <v>USD</v>
          </cell>
          <cell r="I3993">
            <v>1283312640</v>
          </cell>
          <cell r="J3993">
            <v>1279651084</v>
          </cell>
          <cell r="K3993" t="b">
            <v>0</v>
          </cell>
          <cell r="L3993">
            <v>229</v>
          </cell>
          <cell r="M3993" t="b">
            <v>1</v>
          </cell>
          <cell r="N3993" t="str">
            <v>film &amp; video/documentary</v>
          </cell>
          <cell r="O3993">
            <v>104</v>
          </cell>
          <cell r="P3993">
            <v>56.46</v>
          </cell>
        </row>
        <row r="3994">
          <cell r="B3994" t="str">
            <v>Picking Up the Pieces: Child Holocaust Survivors Rebuild</v>
          </cell>
          <cell r="C3994" t="str">
            <v>My film tells the stories of Jewish Child Holocaust Survivors and how they rebuilt their lives. STRETCH GOALS ADDED!</v>
          </cell>
          <cell r="D3994">
            <v>7500</v>
          </cell>
          <cell r="E3994">
            <v>9387</v>
          </cell>
          <cell r="F3994" t="str">
            <v>successful</v>
          </cell>
          <cell r="G3994" t="str">
            <v>US</v>
          </cell>
          <cell r="H3994" t="str">
            <v>USD</v>
          </cell>
          <cell r="I3994">
            <v>1430334126</v>
          </cell>
          <cell r="J3994">
            <v>1426446126</v>
          </cell>
          <cell r="K3994" t="b">
            <v>0</v>
          </cell>
          <cell r="L3994">
            <v>67</v>
          </cell>
          <cell r="M3994" t="b">
            <v>1</v>
          </cell>
          <cell r="N3994" t="str">
            <v>film &amp; video/documentary</v>
          </cell>
          <cell r="O3994">
            <v>125</v>
          </cell>
          <cell r="P3994">
            <v>140.1</v>
          </cell>
        </row>
        <row r="3995">
          <cell r="B3995" t="str">
            <v>Green School Stories: a film to inspire change in education</v>
          </cell>
          <cell r="C3995" t="str">
            <v>What do we want for our kids? An independent film bringing ideas out of the jungle about a radically different approach to learning.</v>
          </cell>
          <cell r="D3995">
            <v>20000</v>
          </cell>
          <cell r="E3995">
            <v>21361</v>
          </cell>
          <cell r="F3995" t="str">
            <v>successful</v>
          </cell>
          <cell r="G3995" t="str">
            <v>GB</v>
          </cell>
          <cell r="H3995" t="str">
            <v>GBP</v>
          </cell>
          <cell r="I3995">
            <v>1481716800</v>
          </cell>
          <cell r="J3995">
            <v>1479070867</v>
          </cell>
          <cell r="K3995" t="b">
            <v>0</v>
          </cell>
          <cell r="L3995">
            <v>95</v>
          </cell>
          <cell r="M3995" t="b">
            <v>1</v>
          </cell>
          <cell r="N3995" t="str">
            <v>film &amp; video/documentary</v>
          </cell>
          <cell r="O3995">
            <v>107</v>
          </cell>
          <cell r="P3995">
            <v>224.85</v>
          </cell>
        </row>
        <row r="3996">
          <cell r="B3996" t="str">
            <v>From Two Sticks - the fight against hunger and malnutrition</v>
          </cell>
          <cell r="C3996" t="str">
            <v>A documentary film on a sustainable, grassroots effort to fight malnutrition in Indonesia.  And it's organic!</v>
          </cell>
          <cell r="D3996">
            <v>10000</v>
          </cell>
          <cell r="E3996">
            <v>11230.25</v>
          </cell>
          <cell r="F3996" t="str">
            <v>successful</v>
          </cell>
          <cell r="G3996" t="str">
            <v>US</v>
          </cell>
          <cell r="H3996" t="str">
            <v>USD</v>
          </cell>
          <cell r="I3996">
            <v>1400297400</v>
          </cell>
          <cell r="J3996">
            <v>1397661347</v>
          </cell>
          <cell r="K3996" t="b">
            <v>0</v>
          </cell>
          <cell r="L3996">
            <v>62</v>
          </cell>
          <cell r="M3996" t="b">
            <v>1</v>
          </cell>
          <cell r="N3996" t="str">
            <v>film &amp; video/documentary</v>
          </cell>
          <cell r="O3996">
            <v>112</v>
          </cell>
          <cell r="P3996">
            <v>181.13</v>
          </cell>
        </row>
        <row r="3997">
          <cell r="B3997" t="str">
            <v>Present and Unaccounted For: Black Women in Medicine</v>
          </cell>
          <cell r="C3997" t="str">
            <v>Join us as we explore their humanity, intellect and legacy, demonstrating to young women around the world that all things are possible.</v>
          </cell>
          <cell r="D3997">
            <v>50000</v>
          </cell>
          <cell r="E3997">
            <v>51906</v>
          </cell>
          <cell r="F3997" t="str">
            <v>successful</v>
          </cell>
          <cell r="G3997" t="str">
            <v>US</v>
          </cell>
          <cell r="H3997" t="str">
            <v>USD</v>
          </cell>
          <cell r="I3997">
            <v>1312747970</v>
          </cell>
          <cell r="J3997">
            <v>1310155970</v>
          </cell>
          <cell r="K3997" t="b">
            <v>0</v>
          </cell>
          <cell r="L3997">
            <v>73</v>
          </cell>
          <cell r="M3997" t="b">
            <v>1</v>
          </cell>
          <cell r="N3997" t="str">
            <v>film &amp; video/documentary</v>
          </cell>
          <cell r="O3997">
            <v>104</v>
          </cell>
          <cell r="P3997">
            <v>711.04</v>
          </cell>
        </row>
        <row r="3998">
          <cell r="B3998" t="str">
            <v>DVD Jesus Alive Again: From the Last Supper to the Ascension</v>
          </cell>
          <cell r="C3998" t="str">
            <v>Help create a new holiday classic -  
a film that takes us back in time to experience what the apostles witnessed, Jesus Alive Again.</v>
          </cell>
          <cell r="D3998">
            <v>2000</v>
          </cell>
          <cell r="E3998">
            <v>2833</v>
          </cell>
          <cell r="F3998" t="str">
            <v>successful</v>
          </cell>
          <cell r="G3998" t="str">
            <v>US</v>
          </cell>
          <cell r="H3998" t="str">
            <v>USD</v>
          </cell>
          <cell r="I3998">
            <v>1446731817</v>
          </cell>
          <cell r="J3998">
            <v>1444913817</v>
          </cell>
          <cell r="K3998" t="b">
            <v>0</v>
          </cell>
          <cell r="L3998">
            <v>43</v>
          </cell>
          <cell r="M3998" t="b">
            <v>1</v>
          </cell>
          <cell r="N3998" t="str">
            <v>film &amp; video/documentary</v>
          </cell>
          <cell r="O3998">
            <v>142</v>
          </cell>
          <cell r="P3998">
            <v>65.88</v>
          </cell>
        </row>
        <row r="3999">
          <cell r="B3999" t="str">
            <v>MONDO BANANA</v>
          </cell>
          <cell r="C3999" t="str">
            <v>A documentary adventure about bananas - and people. Your round-trip ticket into the heart of banana-cultures!!</v>
          </cell>
          <cell r="D3999">
            <v>5000</v>
          </cell>
          <cell r="E3999">
            <v>5263</v>
          </cell>
          <cell r="F3999" t="str">
            <v>successful</v>
          </cell>
          <cell r="G3999" t="str">
            <v>US</v>
          </cell>
          <cell r="H3999" t="str">
            <v>USD</v>
          </cell>
          <cell r="I3999">
            <v>1312960080</v>
          </cell>
          <cell r="J3999">
            <v>1308900441</v>
          </cell>
          <cell r="K3999" t="b">
            <v>0</v>
          </cell>
          <cell r="L3999">
            <v>70</v>
          </cell>
          <cell r="M3999" t="b">
            <v>1</v>
          </cell>
          <cell r="N3999" t="str">
            <v>film &amp; video/documentary</v>
          </cell>
          <cell r="O3999">
            <v>105</v>
          </cell>
          <cell r="P3999">
            <v>75.19</v>
          </cell>
        </row>
        <row r="4000">
          <cell r="B4000" t="str">
            <v>The Last One: Unfolding the AIDS MEMORIAL QUILT</v>
          </cell>
          <cell r="C4000" t="str">
            <v>A feature length documentary, exploring the many lives memorialized by the iconic AIDS Memorial Quilt.</v>
          </cell>
          <cell r="D4000">
            <v>35000</v>
          </cell>
          <cell r="E4000">
            <v>36082</v>
          </cell>
          <cell r="F4000" t="str">
            <v>successful</v>
          </cell>
          <cell r="G4000" t="str">
            <v>US</v>
          </cell>
          <cell r="H4000" t="str">
            <v>USD</v>
          </cell>
          <cell r="I4000">
            <v>1391641440</v>
          </cell>
          <cell r="J4000">
            <v>1389107062</v>
          </cell>
          <cell r="K4000" t="b">
            <v>0</v>
          </cell>
          <cell r="L4000">
            <v>271</v>
          </cell>
          <cell r="M4000" t="b">
            <v>1</v>
          </cell>
          <cell r="N4000" t="str">
            <v>film &amp; video/documentary</v>
          </cell>
          <cell r="O4000">
            <v>103</v>
          </cell>
          <cell r="P4000">
            <v>133.13999999999999</v>
          </cell>
        </row>
        <row r="4001">
          <cell r="B4001" t="str">
            <v>The Healing Effect Movie</v>
          </cell>
          <cell r="C4001" t="str">
            <v>Come, join our movie movement.  A new documentary about the healing power of food.</v>
          </cell>
          <cell r="D4001">
            <v>2820</v>
          </cell>
          <cell r="E4001">
            <v>3036</v>
          </cell>
          <cell r="F4001" t="str">
            <v>successful</v>
          </cell>
          <cell r="G4001" t="str">
            <v>US</v>
          </cell>
          <cell r="H4001" t="str">
            <v>USD</v>
          </cell>
          <cell r="I4001">
            <v>1394071339</v>
          </cell>
          <cell r="J4001">
            <v>1391479339</v>
          </cell>
          <cell r="K4001" t="b">
            <v>0</v>
          </cell>
          <cell r="L4001">
            <v>55</v>
          </cell>
          <cell r="M4001" t="b">
            <v>1</v>
          </cell>
          <cell r="N4001" t="str">
            <v>film &amp; video/documentary</v>
          </cell>
          <cell r="O4001">
            <v>108</v>
          </cell>
          <cell r="P4001">
            <v>55.2</v>
          </cell>
        </row>
        <row r="4002">
          <cell r="B4002" t="str">
            <v>The Desert River Bends</v>
          </cell>
          <cell r="C4002" t="str">
            <v>The Desert River Bends is a short documentary following the alternative lifestyles of three middle-age river guides in Moab UT.</v>
          </cell>
          <cell r="D4002">
            <v>2800</v>
          </cell>
          <cell r="E4002">
            <v>3015.73</v>
          </cell>
          <cell r="F4002" t="str">
            <v>successful</v>
          </cell>
          <cell r="G4002" t="str">
            <v>US</v>
          </cell>
          <cell r="H4002" t="str">
            <v>USD</v>
          </cell>
          <cell r="I4002">
            <v>1304920740</v>
          </cell>
          <cell r="J4002">
            <v>1301975637</v>
          </cell>
          <cell r="K4002" t="b">
            <v>0</v>
          </cell>
          <cell r="L4002">
            <v>35</v>
          </cell>
          <cell r="M4002" t="b">
            <v>1</v>
          </cell>
          <cell r="N4002" t="str">
            <v>film &amp; video/documentary</v>
          </cell>
          <cell r="O4002">
            <v>108</v>
          </cell>
          <cell r="P4002">
            <v>86.16</v>
          </cell>
        </row>
        <row r="4003">
          <cell r="B4003" t="str">
            <v>Haymarket Documentary</v>
          </cell>
          <cell r="C4003" t="str">
            <v>The story of the 1886 Haymarket Riot explored through the history of the Haymarket Police Memorial Statue.</v>
          </cell>
          <cell r="D4003">
            <v>2000</v>
          </cell>
          <cell r="E4003">
            <v>2031</v>
          </cell>
          <cell r="F4003" t="str">
            <v>successful</v>
          </cell>
          <cell r="G4003" t="str">
            <v>US</v>
          </cell>
          <cell r="H4003" t="str">
            <v>USD</v>
          </cell>
          <cell r="I4003">
            <v>1321739650</v>
          </cell>
          <cell r="J4003">
            <v>1316552050</v>
          </cell>
          <cell r="K4003" t="b">
            <v>0</v>
          </cell>
          <cell r="L4003">
            <v>22</v>
          </cell>
          <cell r="M4003" t="b">
            <v>1</v>
          </cell>
          <cell r="N4003" t="str">
            <v>film &amp; video/documentary</v>
          </cell>
          <cell r="O4003">
            <v>102</v>
          </cell>
          <cell r="P4003">
            <v>92.32</v>
          </cell>
        </row>
        <row r="4004">
          <cell r="B4004" t="str">
            <v>Reverence: A Documentary Short on Branded Yarmulkes</v>
          </cell>
          <cell r="C4004" t="str">
            <v>A documentary exploring the phenomenon of custom and branded yarmulkes in Jewish-American communities.</v>
          </cell>
          <cell r="D4004">
            <v>6000</v>
          </cell>
          <cell r="E4004">
            <v>6086.26</v>
          </cell>
          <cell r="F4004" t="str">
            <v>successful</v>
          </cell>
          <cell r="G4004" t="str">
            <v>US</v>
          </cell>
          <cell r="H4004" t="str">
            <v>USD</v>
          </cell>
          <cell r="I4004">
            <v>1383676790</v>
          </cell>
          <cell r="J4004">
            <v>1380217190</v>
          </cell>
          <cell r="K4004" t="b">
            <v>0</v>
          </cell>
          <cell r="L4004">
            <v>38</v>
          </cell>
          <cell r="M4004" t="b">
            <v>1</v>
          </cell>
          <cell r="N4004" t="str">
            <v>film &amp; video/documentary</v>
          </cell>
          <cell r="O4004">
            <v>101</v>
          </cell>
          <cell r="P4004">
            <v>160.16</v>
          </cell>
        </row>
        <row r="4005">
          <cell r="B4005" t="str">
            <v>The Lost Generation</v>
          </cell>
          <cell r="C4005" t="str">
            <v>I am working on a project that explores the relationship between education to work for youth within the European Union.</v>
          </cell>
          <cell r="D4005">
            <v>500</v>
          </cell>
          <cell r="E4005">
            <v>684</v>
          </cell>
          <cell r="F4005" t="str">
            <v>successful</v>
          </cell>
          <cell r="G4005" t="str">
            <v>GB</v>
          </cell>
          <cell r="H4005" t="str">
            <v>GBP</v>
          </cell>
          <cell r="I4005">
            <v>1469220144</v>
          </cell>
          <cell r="J4005">
            <v>1466628144</v>
          </cell>
          <cell r="K4005" t="b">
            <v>0</v>
          </cell>
          <cell r="L4005">
            <v>15</v>
          </cell>
          <cell r="M4005" t="b">
            <v>1</v>
          </cell>
          <cell r="N4005" t="str">
            <v>film &amp; video/documentary</v>
          </cell>
          <cell r="O4005">
            <v>137</v>
          </cell>
          <cell r="P4005">
            <v>45.6</v>
          </cell>
        </row>
        <row r="4006">
          <cell r="B4006" t="str">
            <v>January's Story - A One Of A Kind Transgender Woman</v>
          </cell>
          <cell r="C4006" t="str">
            <v>January was a mentor, advocate, and friend.  Her life tragically came to an end in September 2012.  This film is her story.</v>
          </cell>
          <cell r="D4006">
            <v>1000</v>
          </cell>
          <cell r="E4006">
            <v>1283</v>
          </cell>
          <cell r="F4006" t="str">
            <v>successful</v>
          </cell>
          <cell r="G4006" t="str">
            <v>CA</v>
          </cell>
          <cell r="H4006" t="str">
            <v>CAD</v>
          </cell>
          <cell r="I4006">
            <v>1434670397</v>
          </cell>
          <cell r="J4006">
            <v>1429486397</v>
          </cell>
          <cell r="K4006" t="b">
            <v>0</v>
          </cell>
          <cell r="L4006">
            <v>7</v>
          </cell>
          <cell r="M4006" t="b">
            <v>1</v>
          </cell>
          <cell r="N4006" t="str">
            <v>film &amp; video/documentary</v>
          </cell>
          <cell r="O4006">
            <v>128</v>
          </cell>
          <cell r="P4006">
            <v>183.29</v>
          </cell>
        </row>
        <row r="4007">
          <cell r="B4007" t="str">
            <v>GO FAR: The Christopher Rush Story (4)</v>
          </cell>
          <cell r="C4007" t="str">
            <v>An inspirational feature-length documentary that will help those with disabilities achieve their goals despite the obstacles.</v>
          </cell>
          <cell r="D4007">
            <v>30000</v>
          </cell>
          <cell r="E4007">
            <v>30315</v>
          </cell>
          <cell r="F4007" t="str">
            <v>successful</v>
          </cell>
          <cell r="G4007" t="str">
            <v>US</v>
          </cell>
          <cell r="H4007" t="str">
            <v>USD</v>
          </cell>
          <cell r="I4007">
            <v>1387688400</v>
          </cell>
          <cell r="J4007">
            <v>1384920804</v>
          </cell>
          <cell r="K4007" t="b">
            <v>0</v>
          </cell>
          <cell r="L4007">
            <v>241</v>
          </cell>
          <cell r="M4007" t="b">
            <v>1</v>
          </cell>
          <cell r="N4007" t="str">
            <v>film &amp; video/documentary</v>
          </cell>
          <cell r="O4007">
            <v>101</v>
          </cell>
          <cell r="P4007">
            <v>125.79</v>
          </cell>
        </row>
        <row r="4008">
          <cell r="B4008" t="str">
            <v>Southern Oregon VS. LNG</v>
          </cell>
          <cell r="C4008" t="str">
            <v>A short film about property rights, salmon, and ratepayers in the controversy over exporting natural gas through southern Oregon</v>
          </cell>
          <cell r="D4008">
            <v>2500</v>
          </cell>
          <cell r="E4008">
            <v>3171</v>
          </cell>
          <cell r="F4008" t="str">
            <v>successful</v>
          </cell>
          <cell r="G4008" t="str">
            <v>US</v>
          </cell>
          <cell r="H4008" t="str">
            <v>USD</v>
          </cell>
          <cell r="I4008">
            <v>1343238578</v>
          </cell>
          <cell r="J4008">
            <v>1341856178</v>
          </cell>
          <cell r="K4008" t="b">
            <v>0</v>
          </cell>
          <cell r="L4008">
            <v>55</v>
          </cell>
          <cell r="M4008" t="b">
            <v>1</v>
          </cell>
          <cell r="N4008" t="str">
            <v>film &amp; video/documentary</v>
          </cell>
          <cell r="O4008">
            <v>127</v>
          </cell>
          <cell r="P4008">
            <v>57.65</v>
          </cell>
        </row>
        <row r="4009">
          <cell r="B4009" t="str">
            <v>Through the Fire: Rebuilding Somalia</v>
          </cell>
          <cell r="C4009" t="str">
            <v>A journey to discover how Somalis are rebuilding their shattered nation, with a focus on the role that women are playing.</v>
          </cell>
          <cell r="D4009">
            <v>12800</v>
          </cell>
          <cell r="E4009">
            <v>13451</v>
          </cell>
          <cell r="F4009" t="str">
            <v>successful</v>
          </cell>
          <cell r="G4009" t="str">
            <v>US</v>
          </cell>
          <cell r="H4009" t="str">
            <v>USD</v>
          </cell>
          <cell r="I4009">
            <v>1342731811</v>
          </cell>
          <cell r="J4009">
            <v>1340139811</v>
          </cell>
          <cell r="K4009" t="b">
            <v>0</v>
          </cell>
          <cell r="L4009">
            <v>171</v>
          </cell>
          <cell r="M4009" t="b">
            <v>1</v>
          </cell>
          <cell r="N4009" t="str">
            <v>film &amp; video/documentary</v>
          </cell>
          <cell r="O4009">
            <v>105</v>
          </cell>
          <cell r="P4009">
            <v>78.66</v>
          </cell>
        </row>
        <row r="4010">
          <cell r="B4010" t="str">
            <v>thisisstuttering: A Documentary</v>
          </cell>
          <cell r="C4010" t="str">
            <v>thisisstuttering is a found-footage doc that has already changed lives. It is completely done; we need your help to get it out there.</v>
          </cell>
          <cell r="D4010">
            <v>18500</v>
          </cell>
          <cell r="E4010">
            <v>19028</v>
          </cell>
          <cell r="F4010" t="str">
            <v>successful</v>
          </cell>
          <cell r="G4010" t="str">
            <v>US</v>
          </cell>
          <cell r="H4010" t="str">
            <v>USD</v>
          </cell>
          <cell r="I4010">
            <v>1381541465</v>
          </cell>
          <cell r="J4010">
            <v>1378949465</v>
          </cell>
          <cell r="K4010" t="b">
            <v>0</v>
          </cell>
          <cell r="L4010">
            <v>208</v>
          </cell>
          <cell r="M4010" t="b">
            <v>1</v>
          </cell>
          <cell r="N4010" t="str">
            <v>film &amp; video/documentary</v>
          </cell>
          <cell r="O4010">
            <v>103</v>
          </cell>
          <cell r="P4010">
            <v>91.48</v>
          </cell>
        </row>
        <row r="4011">
          <cell r="B4011" t="str">
            <v>Ben &amp; Bill Down Under: 2 Canadians Tour America</v>
          </cell>
          <cell r="C4011" t="str">
            <v>Two Canadians document their comic misadventures South of the border seeking the American Dream, trivial pursuits and giant breakfasts!</v>
          </cell>
          <cell r="D4011">
            <v>1400</v>
          </cell>
          <cell r="E4011">
            <v>1430.06</v>
          </cell>
          <cell r="F4011" t="str">
            <v>successful</v>
          </cell>
          <cell r="G4011" t="str">
            <v>CA</v>
          </cell>
          <cell r="H4011" t="str">
            <v>CAD</v>
          </cell>
          <cell r="I4011">
            <v>1413547200</v>
          </cell>
          <cell r="J4011">
            <v>1411417602</v>
          </cell>
          <cell r="K4011" t="b">
            <v>0</v>
          </cell>
          <cell r="L4011">
            <v>21</v>
          </cell>
          <cell r="M4011" t="b">
            <v>1</v>
          </cell>
          <cell r="N4011" t="str">
            <v>film &amp; video/documentary</v>
          </cell>
          <cell r="O4011">
            <v>102</v>
          </cell>
          <cell r="P4011">
            <v>68.099999999999994</v>
          </cell>
        </row>
        <row r="4012">
          <cell r="B4012" t="str">
            <v>Fire in the Heart of the City</v>
          </cell>
          <cell r="C4012" t="str">
            <v>35,000 pounds of food to a city. Highlighting the "Convoy New Britain" event from birth to beyond.</v>
          </cell>
          <cell r="D4012">
            <v>1000</v>
          </cell>
          <cell r="E4012">
            <v>1202.17</v>
          </cell>
          <cell r="F4012" t="str">
            <v>successful</v>
          </cell>
          <cell r="G4012" t="str">
            <v>US</v>
          </cell>
          <cell r="H4012" t="str">
            <v>USD</v>
          </cell>
          <cell r="I4012">
            <v>1391851831</v>
          </cell>
          <cell r="J4012">
            <v>1389259831</v>
          </cell>
          <cell r="K4012" t="b">
            <v>0</v>
          </cell>
          <cell r="L4012">
            <v>25</v>
          </cell>
          <cell r="M4012" t="b">
            <v>1</v>
          </cell>
          <cell r="N4012" t="str">
            <v>film &amp; video/documentary</v>
          </cell>
          <cell r="O4012">
            <v>120</v>
          </cell>
          <cell r="P4012">
            <v>48.09</v>
          </cell>
        </row>
        <row r="4013">
          <cell r="B4013" t="str">
            <v>Cycle of Life</v>
          </cell>
          <cell r="C4013" t="str">
            <v>An unexpected kidney donor acts on faith in order to rescue a fellow cyclist from his failing body. The true story of Pete and Kelly.</v>
          </cell>
          <cell r="D4013">
            <v>10500</v>
          </cell>
          <cell r="E4013">
            <v>10526</v>
          </cell>
          <cell r="F4013" t="str">
            <v>successful</v>
          </cell>
          <cell r="G4013" t="str">
            <v>US</v>
          </cell>
          <cell r="H4013" t="str">
            <v>USD</v>
          </cell>
          <cell r="I4013">
            <v>1365395580</v>
          </cell>
          <cell r="J4013">
            <v>1364426260</v>
          </cell>
          <cell r="K4013" t="b">
            <v>0</v>
          </cell>
          <cell r="L4013">
            <v>52</v>
          </cell>
          <cell r="M4013" t="b">
            <v>1</v>
          </cell>
          <cell r="N4013" t="str">
            <v>film &amp; video/documentary</v>
          </cell>
          <cell r="O4013">
            <v>100</v>
          </cell>
          <cell r="P4013">
            <v>202.42</v>
          </cell>
        </row>
        <row r="4014">
          <cell r="B4014" t="str">
            <v>Swim for the Reef</v>
          </cell>
          <cell r="C4014" t="str">
            <v>A Texas grandfather's extraordinary quest to protect the coral reefs and his challenge to humanity to take care of the things we love.</v>
          </cell>
          <cell r="D4014">
            <v>22400</v>
          </cell>
          <cell r="E4014">
            <v>22542</v>
          </cell>
          <cell r="F4014" t="str">
            <v>successful</v>
          </cell>
          <cell r="G4014" t="str">
            <v>US</v>
          </cell>
          <cell r="H4014" t="str">
            <v>USD</v>
          </cell>
          <cell r="I4014">
            <v>1437633997</v>
          </cell>
          <cell r="J4014">
            <v>1435041997</v>
          </cell>
          <cell r="K4014" t="b">
            <v>0</v>
          </cell>
          <cell r="L4014">
            <v>104</v>
          </cell>
          <cell r="M4014" t="b">
            <v>1</v>
          </cell>
          <cell r="N4014" t="str">
            <v>film &amp; video/documentary</v>
          </cell>
          <cell r="O4014">
            <v>101</v>
          </cell>
          <cell r="P4014">
            <v>216.75</v>
          </cell>
        </row>
        <row r="4015">
          <cell r="B4015" t="str">
            <v>BEYOND LOCAL</v>
          </cell>
          <cell r="C4015" t="str">
            <v>Beyond Local is a personal journey through an art-centric and musically talented community that fosters creativity.</v>
          </cell>
          <cell r="D4015">
            <v>8000</v>
          </cell>
          <cell r="E4015">
            <v>8035</v>
          </cell>
          <cell r="F4015" t="str">
            <v>successful</v>
          </cell>
          <cell r="G4015" t="str">
            <v>US</v>
          </cell>
          <cell r="H4015" t="str">
            <v>USD</v>
          </cell>
          <cell r="I4015">
            <v>1372536787</v>
          </cell>
          <cell r="J4015">
            <v>1367352787</v>
          </cell>
          <cell r="K4015" t="b">
            <v>0</v>
          </cell>
          <cell r="L4015">
            <v>73</v>
          </cell>
          <cell r="M4015" t="b">
            <v>1</v>
          </cell>
          <cell r="N4015" t="str">
            <v>film &amp; video/documentary</v>
          </cell>
          <cell r="O4015">
            <v>100</v>
          </cell>
          <cell r="P4015">
            <v>110.07</v>
          </cell>
        </row>
        <row r="4016">
          <cell r="B4016" t="str">
            <v>PROJECT OLIVE OYL:  10 VOICE-OVER "POPEYE" Demo Series</v>
          </cell>
          <cell r="C4016" t="str">
            <v>I wish to professionally voice 10 old-school "POPEYE" tv clips, have my voice edited in as Olive Oyl, then post the demo series online.</v>
          </cell>
          <cell r="D4016">
            <v>3300</v>
          </cell>
          <cell r="E4016">
            <v>14.5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1394772031</v>
          </cell>
          <cell r="J4016">
            <v>1392183631</v>
          </cell>
          <cell r="K4016" t="b">
            <v>0</v>
          </cell>
          <cell r="L4016">
            <v>3</v>
          </cell>
          <cell r="M4016" t="b">
            <v>0</v>
          </cell>
          <cell r="N4016" t="str">
            <v>film &amp; video/animation</v>
          </cell>
          <cell r="O4016">
            <v>0</v>
          </cell>
          <cell r="P4016">
            <v>4.83</v>
          </cell>
        </row>
        <row r="4017">
          <cell r="B4017" t="str">
            <v>The monster Inside</v>
          </cell>
          <cell r="C4017" t="str">
            <v>An artistic project that will act as my final animation project and first feature film written, directed, animated, and produced by me</v>
          </cell>
          <cell r="D4017">
            <v>15000</v>
          </cell>
          <cell r="E4017">
            <v>301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1440157656</v>
          </cell>
          <cell r="J4017">
            <v>1434973656</v>
          </cell>
          <cell r="K4017" t="b">
            <v>0</v>
          </cell>
          <cell r="L4017">
            <v>6</v>
          </cell>
          <cell r="M4017" t="b">
            <v>0</v>
          </cell>
          <cell r="N4017" t="str">
            <v>film &amp; video/animation</v>
          </cell>
          <cell r="O4017">
            <v>2</v>
          </cell>
          <cell r="P4017">
            <v>50.17</v>
          </cell>
        </row>
        <row r="4018">
          <cell r="B4018" t="str">
            <v>Catsville High the Movie (Anti-Bullying) Teaser Trailer</v>
          </cell>
          <cell r="C4018" t="str">
            <v>Screen writers look to create animated trailer about Anti-Bullying and seek to produce an on-going series that addresses teen issues.</v>
          </cell>
          <cell r="D4018">
            <v>40000</v>
          </cell>
          <cell r="E4018">
            <v>430</v>
          </cell>
          <cell r="F4018" t="str">
            <v>failed</v>
          </cell>
          <cell r="G4018" t="str">
            <v>US</v>
          </cell>
          <cell r="H4018" t="str">
            <v>USD</v>
          </cell>
          <cell r="I4018">
            <v>1410416097</v>
          </cell>
          <cell r="J4018">
            <v>1407824097</v>
          </cell>
          <cell r="K4018" t="b">
            <v>0</v>
          </cell>
          <cell r="L4018">
            <v>12</v>
          </cell>
          <cell r="M4018" t="b">
            <v>0</v>
          </cell>
          <cell r="N4018" t="str">
            <v>film &amp; video/animation</v>
          </cell>
          <cell r="O4018">
            <v>1</v>
          </cell>
          <cell r="P4018">
            <v>35.83</v>
          </cell>
        </row>
        <row r="4019">
          <cell r="B4019" t="str">
            <v>The Dark Brotherhood  (from the makers of COPS: Skyrim)</v>
          </cell>
          <cell r="C4019" t="str">
            <v>from the makers of COPS: Skyrim comes the Dark Brotherhood. a dramatic series created with Skyrim machinima.</v>
          </cell>
          <cell r="D4019">
            <v>20000</v>
          </cell>
          <cell r="E4019">
            <v>153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1370470430</v>
          </cell>
          <cell r="J4019">
            <v>1367878430</v>
          </cell>
          <cell r="K4019" t="b">
            <v>0</v>
          </cell>
          <cell r="L4019">
            <v>13</v>
          </cell>
          <cell r="M4019" t="b">
            <v>0</v>
          </cell>
          <cell r="N4019" t="str">
            <v>film &amp; video/animation</v>
          </cell>
          <cell r="O4019">
            <v>1</v>
          </cell>
          <cell r="P4019">
            <v>11.77</v>
          </cell>
        </row>
        <row r="4020">
          <cell r="B4020" t="str">
            <v>Drowning -Short animated Film</v>
          </cell>
          <cell r="C4020" t="str">
            <v>A short film about a gay teenage boy who is bullied to the point where he is willing to commit suicide. Only he can save himself.</v>
          </cell>
          <cell r="D4020">
            <v>3000</v>
          </cell>
          <cell r="E4020">
            <v>203.9</v>
          </cell>
          <cell r="F4020" t="str">
            <v>failed</v>
          </cell>
          <cell r="G4020" t="str">
            <v>US</v>
          </cell>
          <cell r="H4020" t="str">
            <v>USD</v>
          </cell>
          <cell r="I4020">
            <v>1332748899</v>
          </cell>
          <cell r="J4020">
            <v>1327568499</v>
          </cell>
          <cell r="K4020" t="b">
            <v>0</v>
          </cell>
          <cell r="L4020">
            <v>5</v>
          </cell>
          <cell r="M4020" t="b">
            <v>0</v>
          </cell>
          <cell r="N4020" t="str">
            <v>film &amp; video/animation</v>
          </cell>
          <cell r="O4020">
            <v>7</v>
          </cell>
          <cell r="P4020">
            <v>40.78</v>
          </cell>
        </row>
        <row r="4021">
          <cell r="B4021" t="str">
            <v>Patch Bo - Organic toons</v>
          </cell>
          <cell r="C4021" t="str">
            <v>Support new organic, gluten free cartoon! You'll enjoy this funny story about fruits &amp; vegies and will be able to see new episodes!</v>
          </cell>
          <cell r="D4021">
            <v>50000</v>
          </cell>
          <cell r="E4021">
            <v>6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1448660404</v>
          </cell>
          <cell r="J4021">
            <v>1443472804</v>
          </cell>
          <cell r="K4021" t="b">
            <v>0</v>
          </cell>
          <cell r="L4021">
            <v>2</v>
          </cell>
          <cell r="M4021" t="b">
            <v>0</v>
          </cell>
          <cell r="N4021" t="str">
            <v>film &amp; video/animation</v>
          </cell>
          <cell r="O4021">
            <v>0</v>
          </cell>
          <cell r="P4021">
            <v>3</v>
          </cell>
        </row>
        <row r="4022">
          <cell r="B4022" t="str">
            <v>Dewey Does 110 Animation</v>
          </cell>
          <cell r="C4022" t="str">
            <v>The first ever, Dewey Does 110 animation, teaches kids good values, how to succeed in life and maintaining a 110% state-of-mind.</v>
          </cell>
          <cell r="D4022">
            <v>10000</v>
          </cell>
          <cell r="E4022">
            <v>133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1456851914</v>
          </cell>
          <cell r="J4022">
            <v>1454259914</v>
          </cell>
          <cell r="K4022" t="b">
            <v>0</v>
          </cell>
          <cell r="L4022">
            <v>8</v>
          </cell>
          <cell r="M4022" t="b">
            <v>0</v>
          </cell>
          <cell r="N4022" t="str">
            <v>film &amp; video/animation</v>
          </cell>
          <cell r="O4022">
            <v>1</v>
          </cell>
          <cell r="P4022">
            <v>16.63</v>
          </cell>
        </row>
        <row r="4023">
          <cell r="B4023" t="str">
            <v>Hard Times Charles Video Book</v>
          </cell>
          <cell r="C4023" t="str">
            <v>Iâ€™m raising funds to produce a professional Hard Times Charles animated video book, including hiring animators and voice-over talent.</v>
          </cell>
          <cell r="D4023">
            <v>6500</v>
          </cell>
          <cell r="E4023">
            <v>0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1445540340</v>
          </cell>
          <cell r="J4023">
            <v>1444340940</v>
          </cell>
          <cell r="K4023" t="b">
            <v>0</v>
          </cell>
          <cell r="L4023">
            <v>0</v>
          </cell>
          <cell r="M4023" t="b">
            <v>0</v>
          </cell>
          <cell r="N4023" t="str">
            <v>film &amp; video/animation</v>
          </cell>
          <cell r="O4023">
            <v>0</v>
          </cell>
          <cell r="P4023">
            <v>0</v>
          </cell>
        </row>
        <row r="4024">
          <cell r="B4024" t="str">
            <v>Little Clay Bible - Zacchaeus</v>
          </cell>
          <cell r="C4024" t="str">
            <v>Fresh, fun, entertaining Bible stories on YouTube, stop-motion style.</v>
          </cell>
          <cell r="D4024">
            <v>12000</v>
          </cell>
          <cell r="E4024">
            <v>676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1402956000</v>
          </cell>
          <cell r="J4024">
            <v>1400523845</v>
          </cell>
          <cell r="K4024" t="b">
            <v>0</v>
          </cell>
          <cell r="L4024">
            <v>13</v>
          </cell>
          <cell r="M4024" t="b">
            <v>0</v>
          </cell>
          <cell r="N4024" t="str">
            <v>film &amp; video/animation</v>
          </cell>
          <cell r="O4024">
            <v>6</v>
          </cell>
          <cell r="P4024">
            <v>52</v>
          </cell>
        </row>
        <row r="4025">
          <cell r="B4025" t="str">
            <v>THE FUTURE</v>
          </cell>
          <cell r="C4025" t="str">
            <v>THE FUTURE is a short animated film created entirely by autistic and developmentally disabled artists from the L.A.N.D. program in Brooklyn, New York.</v>
          </cell>
          <cell r="D4025">
            <v>5000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1259297940</v>
          </cell>
          <cell r="J4025">
            <v>1252964282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film &amp; video/animation</v>
          </cell>
          <cell r="O4025">
            <v>0</v>
          </cell>
          <cell r="P4025">
            <v>0</v>
          </cell>
        </row>
        <row r="4026">
          <cell r="B4026" t="str">
            <v>"I'll Take You Back" Animated Music Video</v>
          </cell>
          <cell r="C4026" t="str">
            <v>Freddy Flint is creating an animated music video to the new "Buttonpusher" single, "I'll Take You Back"</v>
          </cell>
          <cell r="D4026">
            <v>1000</v>
          </cell>
          <cell r="E4026">
            <v>24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1378866867</v>
          </cell>
          <cell r="J4026">
            <v>1377570867</v>
          </cell>
          <cell r="K4026" t="b">
            <v>0</v>
          </cell>
          <cell r="L4026">
            <v>5</v>
          </cell>
          <cell r="M4026" t="b">
            <v>0</v>
          </cell>
          <cell r="N4026" t="str">
            <v>film &amp; video/animation</v>
          </cell>
          <cell r="O4026">
            <v>2</v>
          </cell>
          <cell r="P4026">
            <v>4.8</v>
          </cell>
        </row>
        <row r="4027">
          <cell r="B4027" t="str">
            <v>Bump in the road short stop motion animation</v>
          </cell>
          <cell r="C4027" t="str">
            <v>A short stop motion animated film of a man on his way home when strange goings on start to happen on his journey.</v>
          </cell>
          <cell r="D4027">
            <v>3000</v>
          </cell>
          <cell r="E4027">
            <v>415</v>
          </cell>
          <cell r="F4027" t="str">
            <v>failed</v>
          </cell>
          <cell r="G4027" t="str">
            <v>GB</v>
          </cell>
          <cell r="H4027" t="str">
            <v>GBP</v>
          </cell>
          <cell r="I4027">
            <v>1467752083</v>
          </cell>
          <cell r="J4027">
            <v>1465160083</v>
          </cell>
          <cell r="K4027" t="b">
            <v>0</v>
          </cell>
          <cell r="L4027">
            <v>8</v>
          </cell>
          <cell r="M4027" t="b">
            <v>0</v>
          </cell>
          <cell r="N4027" t="str">
            <v>film &amp; video/animation</v>
          </cell>
          <cell r="O4027">
            <v>14</v>
          </cell>
          <cell r="P4027">
            <v>51.88</v>
          </cell>
        </row>
        <row r="4028">
          <cell r="B4028" t="str">
            <v>The Zombie Next Door</v>
          </cell>
          <cell r="C4028" t="str">
            <v>A teenage zombie named Jeff and his mad scientist mother adapt to life in the town of Serendipity, where the supernatural occurs daily.</v>
          </cell>
          <cell r="D4028">
            <v>6000</v>
          </cell>
          <cell r="E4028">
            <v>570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1445448381</v>
          </cell>
          <cell r="J4028">
            <v>1440264381</v>
          </cell>
          <cell r="K4028" t="b">
            <v>0</v>
          </cell>
          <cell r="L4028">
            <v>8</v>
          </cell>
          <cell r="M4028" t="b">
            <v>0</v>
          </cell>
          <cell r="N4028" t="str">
            <v>film &amp; video/animation</v>
          </cell>
          <cell r="O4028">
            <v>10</v>
          </cell>
          <cell r="P4028">
            <v>71.25</v>
          </cell>
        </row>
        <row r="4029">
          <cell r="B4029" t="str">
            <v>Le Legend of le Dragon Slayers</v>
          </cell>
          <cell r="C4029" t="str">
            <v>A 3D Animation.
3 Main characters: Josh, Jessie, and Rosa.
Genre: Action/eerie/adventure/suspense
Setting: Desert ruins/Deep Dungeon</v>
          </cell>
          <cell r="D4029">
            <v>3000</v>
          </cell>
          <cell r="E4029">
            <v>0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1444576022</v>
          </cell>
          <cell r="J4029">
            <v>1439392022</v>
          </cell>
          <cell r="K4029" t="b">
            <v>0</v>
          </cell>
          <cell r="L4029">
            <v>0</v>
          </cell>
          <cell r="M4029" t="b">
            <v>0</v>
          </cell>
          <cell r="N4029" t="str">
            <v>film &amp; video/animation</v>
          </cell>
          <cell r="O4029">
            <v>0</v>
          </cell>
          <cell r="P4029">
            <v>0</v>
          </cell>
        </row>
        <row r="4030">
          <cell r="B4030" t="str">
            <v>Trumpy and Viola take to the Big Apple</v>
          </cell>
          <cell r="C4030" t="str">
            <v>A campaign to share their love on the silver screen and make possible a street musicianâ€™s dream to play them at the same time.</v>
          </cell>
          <cell r="D4030">
            <v>2500</v>
          </cell>
          <cell r="E4030">
            <v>125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1385931702</v>
          </cell>
          <cell r="J4030">
            <v>1383076902</v>
          </cell>
          <cell r="K4030" t="b">
            <v>0</v>
          </cell>
          <cell r="L4030">
            <v>2</v>
          </cell>
          <cell r="M4030" t="b">
            <v>0</v>
          </cell>
          <cell r="N4030" t="str">
            <v>film &amp; video/animation</v>
          </cell>
          <cell r="O4030">
            <v>5</v>
          </cell>
          <cell r="P4030">
            <v>62.5</v>
          </cell>
        </row>
        <row r="4031">
          <cell r="B4031" t="str">
            <v>Planet Earth Superheroes</v>
          </cell>
          <cell r="C4031" t="str">
            <v>Be a part of the Planet Earth Superheroes legacy by supporting the project. Mike and friends gain powers to save endangered animals.</v>
          </cell>
          <cell r="D4031">
            <v>110000</v>
          </cell>
          <cell r="E4031">
            <v>3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1379094980</v>
          </cell>
          <cell r="J4031">
            <v>1376502980</v>
          </cell>
          <cell r="K4031" t="b">
            <v>0</v>
          </cell>
          <cell r="L4031">
            <v>3</v>
          </cell>
          <cell r="M4031" t="b">
            <v>0</v>
          </cell>
          <cell r="N4031" t="str">
            <v>film &amp; video/animation</v>
          </cell>
          <cell r="O4031">
            <v>0</v>
          </cell>
          <cell r="P4031">
            <v>1</v>
          </cell>
        </row>
        <row r="4032">
          <cell r="B4032" t="str">
            <v>Blinky</v>
          </cell>
          <cell r="C4032" t="str">
            <v>Blinky is the story of a naÃ¯ve simpleton who suddenly finds himself struggling to adapt to changes within his environment.</v>
          </cell>
          <cell r="D4032">
            <v>1000</v>
          </cell>
          <cell r="E4032">
            <v>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1375260113</v>
          </cell>
          <cell r="J4032">
            <v>1372668113</v>
          </cell>
          <cell r="K4032" t="b">
            <v>0</v>
          </cell>
          <cell r="L4032">
            <v>0</v>
          </cell>
          <cell r="M4032" t="b">
            <v>0</v>
          </cell>
          <cell r="N4032" t="str">
            <v>film &amp; video/animation</v>
          </cell>
          <cell r="O4032">
            <v>0</v>
          </cell>
          <cell r="P4032">
            <v>0</v>
          </cell>
        </row>
        <row r="4033">
          <cell r="B4033" t="str">
            <v>"Johny and Jasper" educational series</v>
          </cell>
          <cell r="C4033" t="str">
            <v>This is an educational adventure series for kids about a baby owl and an alien. Physics, science, adventures, drama and joy!</v>
          </cell>
          <cell r="D4033">
            <v>7000</v>
          </cell>
          <cell r="E4033">
            <v>0</v>
          </cell>
          <cell r="F4033" t="str">
            <v>failed</v>
          </cell>
          <cell r="G4033" t="str">
            <v>CA</v>
          </cell>
          <cell r="H4033" t="str">
            <v>CAD</v>
          </cell>
          <cell r="I4033">
            <v>1475912326</v>
          </cell>
          <cell r="J4033">
            <v>1470728326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film &amp; video/animation</v>
          </cell>
          <cell r="O4033">
            <v>0</v>
          </cell>
          <cell r="P4033">
            <v>0</v>
          </cell>
        </row>
        <row r="4034">
          <cell r="B4034" t="str">
            <v>In Game: The Animated Series</v>
          </cell>
          <cell r="C4034" t="str">
            <v>As Smyton pushes himself to become respected, he unlocks secrets about himself and the world around him.</v>
          </cell>
          <cell r="D4034">
            <v>20000</v>
          </cell>
          <cell r="E4034">
            <v>1876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1447830958</v>
          </cell>
          <cell r="J4034">
            <v>1445235358</v>
          </cell>
          <cell r="K4034" t="b">
            <v>0</v>
          </cell>
          <cell r="L4034">
            <v>11</v>
          </cell>
          <cell r="M4034" t="b">
            <v>0</v>
          </cell>
          <cell r="N4034" t="str">
            <v>film &amp; video/animation</v>
          </cell>
          <cell r="O4034">
            <v>9</v>
          </cell>
          <cell r="P4034">
            <v>170.55</v>
          </cell>
        </row>
        <row r="4035">
          <cell r="B4035" t="str">
            <v>Starting a cartoon series</v>
          </cell>
          <cell r="C4035" t="str">
            <v>Hi everyone, I'm trying to begin a cartoon series. It's a show about space bounty hunters and their adventures as they travel around.</v>
          </cell>
          <cell r="D4035">
            <v>450</v>
          </cell>
          <cell r="E4035">
            <v>0</v>
          </cell>
          <cell r="F4035" t="str">
            <v>failed</v>
          </cell>
          <cell r="G4035" t="str">
            <v>US</v>
          </cell>
          <cell r="H4035" t="str">
            <v>USD</v>
          </cell>
          <cell r="I4035">
            <v>1413569818</v>
          </cell>
          <cell r="J4035">
            <v>1412705818</v>
          </cell>
          <cell r="K4035" t="b">
            <v>0</v>
          </cell>
          <cell r="L4035">
            <v>0</v>
          </cell>
          <cell r="M4035" t="b">
            <v>0</v>
          </cell>
          <cell r="N4035" t="str">
            <v>film &amp; video/animation</v>
          </cell>
          <cell r="O4035">
            <v>0</v>
          </cell>
          <cell r="P4035">
            <v>0</v>
          </cell>
        </row>
        <row r="4036">
          <cell r="B4036" t="str">
            <v>Consumed</v>
          </cell>
          <cell r="C4036" t="str">
            <v>A stop-motion animation made by a one girl team, with a camera, creativity, and a lot of determination.</v>
          </cell>
          <cell r="D4036">
            <v>5000</v>
          </cell>
          <cell r="E4036">
            <v>5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1458859153</v>
          </cell>
          <cell r="J4036">
            <v>1456270753</v>
          </cell>
          <cell r="K4036" t="b">
            <v>0</v>
          </cell>
          <cell r="L4036">
            <v>1</v>
          </cell>
          <cell r="M4036" t="b">
            <v>0</v>
          </cell>
          <cell r="N4036" t="str">
            <v>film &amp; video/animation</v>
          </cell>
          <cell r="O4036">
            <v>0</v>
          </cell>
          <cell r="P4036">
            <v>5</v>
          </cell>
        </row>
        <row r="4037">
          <cell r="B4037" t="str">
            <v>Wolf Squad Lego Stop Motion</v>
          </cell>
          <cell r="C4037" t="str">
            <v>A group of specialist clones called Wolf Squad are the only clones left after order 66 and are searching the galaxy for survivors!</v>
          </cell>
          <cell r="D4037">
            <v>400</v>
          </cell>
          <cell r="E4037">
            <v>0</v>
          </cell>
          <cell r="F4037" t="str">
            <v>failed</v>
          </cell>
          <cell r="G4037" t="str">
            <v>GB</v>
          </cell>
          <cell r="H4037" t="str">
            <v>GBP</v>
          </cell>
          <cell r="I4037">
            <v>1383418996</v>
          </cell>
          <cell r="J4037">
            <v>1380826996</v>
          </cell>
          <cell r="K4037" t="b">
            <v>0</v>
          </cell>
          <cell r="L4037">
            <v>0</v>
          </cell>
          <cell r="M4037" t="b">
            <v>0</v>
          </cell>
          <cell r="N4037" t="str">
            <v>film &amp; video/animation</v>
          </cell>
          <cell r="O4037">
            <v>0</v>
          </cell>
          <cell r="P4037">
            <v>0</v>
          </cell>
        </row>
        <row r="4038">
          <cell r="B4038" t="str">
            <v>The Paranormal Idiot</v>
          </cell>
          <cell r="C4038" t="str">
            <v>Doomsday is here</v>
          </cell>
          <cell r="D4038">
            <v>17000</v>
          </cell>
          <cell r="E4038">
            <v>6691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1424380783</v>
          </cell>
          <cell r="J4038">
            <v>1421788783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film &amp; video/animation</v>
          </cell>
          <cell r="O4038">
            <v>39</v>
          </cell>
          <cell r="P4038">
            <v>393.59</v>
          </cell>
        </row>
        <row r="4039">
          <cell r="B4039" t="str">
            <v>Bad Teddy Studios</v>
          </cell>
          <cell r="C4039" t="str">
            <v>We love cartoons!! We want to make more but it costs money to so. Be apart of your daily dose of WTF!?! Pledge now!!</v>
          </cell>
          <cell r="D4039">
            <v>10000</v>
          </cell>
          <cell r="E4039">
            <v>10</v>
          </cell>
          <cell r="F4039" t="str">
            <v>failed</v>
          </cell>
          <cell r="G4039" t="str">
            <v>CA</v>
          </cell>
          <cell r="H4039" t="str">
            <v>CAD</v>
          </cell>
          <cell r="I4039">
            <v>1391991701</v>
          </cell>
          <cell r="J4039">
            <v>1389399701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film &amp; video/animation</v>
          </cell>
          <cell r="O4039">
            <v>0</v>
          </cell>
          <cell r="P4039">
            <v>5</v>
          </cell>
        </row>
        <row r="4040">
          <cell r="B4040" t="str">
            <v>Discovering the Other Woman</v>
          </cell>
          <cell r="C4040" t="str">
            <v>An upcoming animated web sitcom series centered around dealing with life, love, and relationships.</v>
          </cell>
          <cell r="D4040">
            <v>1000</v>
          </cell>
          <cell r="E4040">
            <v>50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1329342361</v>
          </cell>
          <cell r="J4040">
            <v>1324158361</v>
          </cell>
          <cell r="K4040" t="b">
            <v>0</v>
          </cell>
          <cell r="L4040">
            <v>1</v>
          </cell>
          <cell r="M4040" t="b">
            <v>0</v>
          </cell>
          <cell r="N4040" t="str">
            <v>film &amp; video/animation</v>
          </cell>
          <cell r="O4040">
            <v>5</v>
          </cell>
          <cell r="P4040">
            <v>50</v>
          </cell>
        </row>
        <row r="4041">
          <cell r="B4041" t="str">
            <v>Shutupsystems.com Innapropriate Cartoon and Comics Dvd set</v>
          </cell>
          <cell r="C4041" t="str">
            <v>We're ready to officially launch our website with a collectable dvd and comic package. Three shows and a double comic.</v>
          </cell>
          <cell r="D4041">
            <v>60000</v>
          </cell>
          <cell r="E4041">
            <v>2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1432195375</v>
          </cell>
          <cell r="J4041">
            <v>1430899375</v>
          </cell>
          <cell r="K4041" t="b">
            <v>0</v>
          </cell>
          <cell r="L4041">
            <v>2</v>
          </cell>
          <cell r="M4041" t="b">
            <v>0</v>
          </cell>
          <cell r="N4041" t="str">
            <v>film &amp; video/animation</v>
          </cell>
          <cell r="O4041">
            <v>0</v>
          </cell>
          <cell r="P4041">
            <v>1</v>
          </cell>
        </row>
        <row r="4042">
          <cell r="B4042" t="str">
            <v>DisChord</v>
          </cell>
          <cell r="C4042" t="str">
            <v>A faith based animated short. (The same guy who said a picture is worth a thousand words also said a cartoon is worth two thousand.)</v>
          </cell>
          <cell r="D4042">
            <v>10500</v>
          </cell>
          <cell r="E4042">
            <v>766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1425434420</v>
          </cell>
          <cell r="J4042">
            <v>1422842420</v>
          </cell>
          <cell r="K4042" t="b">
            <v>0</v>
          </cell>
          <cell r="L4042">
            <v>16</v>
          </cell>
          <cell r="M4042" t="b">
            <v>0</v>
          </cell>
          <cell r="N4042" t="str">
            <v>film &amp; video/animation</v>
          </cell>
          <cell r="O4042">
            <v>7</v>
          </cell>
          <cell r="P4042">
            <v>47.88</v>
          </cell>
        </row>
        <row r="4043">
          <cell r="B4043" t="str">
            <v>Fat Rich Bastards Animated videos</v>
          </cell>
          <cell r="C4043" t="str">
            <v>10 tracks have been professionally recorded by CGI supergroup, The Fat Rich Bastards. Funding required for 10 animated music videos.</v>
          </cell>
          <cell r="D4043">
            <v>30000</v>
          </cell>
          <cell r="E4043">
            <v>5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1364041163</v>
          </cell>
          <cell r="J4043">
            <v>1361884763</v>
          </cell>
          <cell r="K4043" t="b">
            <v>0</v>
          </cell>
          <cell r="L4043">
            <v>1</v>
          </cell>
          <cell r="M4043" t="b">
            <v>0</v>
          </cell>
          <cell r="N4043" t="str">
            <v>film &amp; video/animation</v>
          </cell>
          <cell r="O4043">
            <v>0</v>
          </cell>
          <cell r="P4043">
            <v>5</v>
          </cell>
        </row>
        <row r="4044">
          <cell r="B4044" t="str">
            <v>The Last Mice</v>
          </cell>
          <cell r="C4044" t="str">
            <v>Max is a pessimistic mouse, always fantasizing about the end of the world. In The Last Mice, Max's fantasy becomes a real nightmare.</v>
          </cell>
          <cell r="D4044">
            <v>2500</v>
          </cell>
          <cell r="E4044">
            <v>82.01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1400091095</v>
          </cell>
          <cell r="J4044">
            <v>1398363095</v>
          </cell>
          <cell r="K4044" t="b">
            <v>0</v>
          </cell>
          <cell r="L4044">
            <v>4</v>
          </cell>
          <cell r="M4044" t="b">
            <v>0</v>
          </cell>
          <cell r="N4044" t="str">
            <v>film &amp; video/animation</v>
          </cell>
          <cell r="O4044">
            <v>3</v>
          </cell>
          <cell r="P4044">
            <v>20.5</v>
          </cell>
        </row>
        <row r="4045">
          <cell r="B4045" t="str">
            <v>Shell &amp; Paddy</v>
          </cell>
          <cell r="C4045" t="str">
            <v>Shell &amp; Paddy is a 2D animation cartoon with 4 minutes of slapstick surreal humour staring two animal characters in weird, wacky world.</v>
          </cell>
          <cell r="D4045">
            <v>2000</v>
          </cell>
          <cell r="E4045">
            <v>45</v>
          </cell>
          <cell r="F4045" t="str">
            <v>failed</v>
          </cell>
          <cell r="G4045" t="str">
            <v>GB</v>
          </cell>
          <cell r="H4045" t="str">
            <v>GBP</v>
          </cell>
          <cell r="I4045">
            <v>1382017085</v>
          </cell>
          <cell r="J4045">
            <v>1379425085</v>
          </cell>
          <cell r="K4045" t="b">
            <v>0</v>
          </cell>
          <cell r="L4045">
            <v>5</v>
          </cell>
          <cell r="M4045" t="b">
            <v>0</v>
          </cell>
          <cell r="N4045" t="str">
            <v>film &amp; video/animation</v>
          </cell>
          <cell r="O4045">
            <v>2</v>
          </cell>
          <cell r="P4045">
            <v>9</v>
          </cell>
        </row>
        <row r="4046">
          <cell r="B4046" t="str">
            <v>DreamAfrica</v>
          </cell>
          <cell r="C4046" t="str">
            <v>Why do the moon and stars receive their light from the sun? Africa has a story to tell. Ananse and Kweku appear in this great folktale.</v>
          </cell>
          <cell r="D4046">
            <v>50000</v>
          </cell>
          <cell r="E4046">
            <v>396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1392417800</v>
          </cell>
          <cell r="J4046">
            <v>1389825800</v>
          </cell>
          <cell r="K4046" t="b">
            <v>0</v>
          </cell>
          <cell r="L4046">
            <v>7</v>
          </cell>
          <cell r="M4046" t="b">
            <v>0</v>
          </cell>
          <cell r="N4046" t="str">
            <v>film &amp; video/animation</v>
          </cell>
          <cell r="O4046">
            <v>1</v>
          </cell>
          <cell r="P4046">
            <v>56.57</v>
          </cell>
        </row>
        <row r="4047">
          <cell r="B4047" t="str">
            <v>The Gangbangers</v>
          </cell>
          <cell r="C4047" t="str">
            <v>This comedy follows two devils who discover a magical boombox to become musicians after an 80s rapture enchants earth with fairy-tales.</v>
          </cell>
          <cell r="D4047">
            <v>20000</v>
          </cell>
          <cell r="E4047">
            <v>0</v>
          </cell>
          <cell r="F4047" t="str">
            <v>failed</v>
          </cell>
          <cell r="G4047" t="str">
            <v>US</v>
          </cell>
          <cell r="H4047" t="str">
            <v>USD</v>
          </cell>
          <cell r="I4047">
            <v>1390669791</v>
          </cell>
          <cell r="J4047">
            <v>1388077791</v>
          </cell>
          <cell r="K4047" t="b">
            <v>0</v>
          </cell>
          <cell r="L4047">
            <v>0</v>
          </cell>
          <cell r="M4047" t="b">
            <v>0</v>
          </cell>
          <cell r="N4047" t="str">
            <v>film &amp; video/animation</v>
          </cell>
          <cell r="O4047">
            <v>0</v>
          </cell>
          <cell r="P4047">
            <v>0</v>
          </cell>
        </row>
        <row r="4048">
          <cell r="B4048" t="str">
            <v>Lost in the Shadows</v>
          </cell>
          <cell r="C4048" t="str">
            <v>A man must find his way out of the depths of the shadows by using the aid of a little girl.</v>
          </cell>
          <cell r="D4048">
            <v>750</v>
          </cell>
          <cell r="E4048">
            <v>480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1431536015</v>
          </cell>
          <cell r="J4048">
            <v>1428944015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film &amp; video/animation</v>
          </cell>
          <cell r="O4048">
            <v>64</v>
          </cell>
          <cell r="P4048">
            <v>40</v>
          </cell>
        </row>
        <row r="4049">
          <cell r="B4049" t="str">
            <v>Jamboni Brothers Pizza Pilot</v>
          </cell>
          <cell r="C4049" t="str">
            <v>A 7 minute broadcast-quality web pilot (in 3D animation) of Jamboni Brothers Pizza {the ultimate goal being a cartoon TV series}.</v>
          </cell>
          <cell r="D4049">
            <v>94875</v>
          </cell>
          <cell r="E4049">
            <v>26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1424375279</v>
          </cell>
          <cell r="J4049">
            <v>1422992879</v>
          </cell>
          <cell r="K4049" t="b">
            <v>0</v>
          </cell>
          <cell r="L4049">
            <v>2</v>
          </cell>
          <cell r="M4049" t="b">
            <v>0</v>
          </cell>
          <cell r="N4049" t="str">
            <v>film &amp; video/animation</v>
          </cell>
          <cell r="O4049">
            <v>0</v>
          </cell>
          <cell r="P4049">
            <v>13</v>
          </cell>
        </row>
        <row r="4050">
          <cell r="B4050" t="str">
            <v>Super Hi-Speed Road Strikers</v>
          </cell>
          <cell r="C4050" t="str">
            <v>Itâ€™s an Action/Adventure Anime for The Yuusha Brave series, G1 Transformer, and the Fast and the Furious Fans!</v>
          </cell>
          <cell r="D4050">
            <v>10000</v>
          </cell>
          <cell r="E4050">
            <v>82</v>
          </cell>
          <cell r="F4050" t="str">
            <v>failed</v>
          </cell>
          <cell r="G4050" t="str">
            <v>US</v>
          </cell>
          <cell r="H4050" t="str">
            <v>USD</v>
          </cell>
          <cell r="I4050">
            <v>1417007640</v>
          </cell>
          <cell r="J4050">
            <v>1414343571</v>
          </cell>
          <cell r="K4050" t="b">
            <v>0</v>
          </cell>
          <cell r="L4050">
            <v>5</v>
          </cell>
          <cell r="M4050" t="b">
            <v>0</v>
          </cell>
          <cell r="N4050" t="str">
            <v>film &amp; video/animation</v>
          </cell>
          <cell r="O4050">
            <v>1</v>
          </cell>
          <cell r="P4050">
            <v>16.399999999999999</v>
          </cell>
        </row>
        <row r="4051">
          <cell r="B4051" t="str">
            <v>The FunBunch Cartoon!!!</v>
          </cell>
          <cell r="C4051" t="str">
            <v>Goal The FunBunch characters animated on TV: Fun entertainment for kids just like other authors before us (ex.Arthur,Clifford,Dr Seuss)</v>
          </cell>
          <cell r="D4051">
            <v>65000</v>
          </cell>
          <cell r="E4051">
            <v>45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1334622660</v>
          </cell>
          <cell r="J4051">
            <v>1330733022</v>
          </cell>
          <cell r="K4051" t="b">
            <v>0</v>
          </cell>
          <cell r="L4051">
            <v>2</v>
          </cell>
          <cell r="M4051" t="b">
            <v>0</v>
          </cell>
          <cell r="N4051" t="str">
            <v>film &amp; video/animation</v>
          </cell>
          <cell r="O4051">
            <v>0</v>
          </cell>
          <cell r="P4051">
            <v>22.5</v>
          </cell>
        </row>
        <row r="4052">
          <cell r="B4052" t="str">
            <v>Sideways Mohawk vs This Guy ( Comic eBook &amp; Cartoon Movie )</v>
          </cell>
          <cell r="C4052" t="str">
            <v>Sideways Mohawk vs This Guy a special project combining th two stories into a Comic eBook &amp; full length Cartoon Movie homemade goodness</v>
          </cell>
          <cell r="D4052">
            <v>8888</v>
          </cell>
          <cell r="E4052">
            <v>61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1382414340</v>
          </cell>
          <cell r="J4052">
            <v>1380559201</v>
          </cell>
          <cell r="K4052" t="b">
            <v>0</v>
          </cell>
          <cell r="L4052">
            <v>3</v>
          </cell>
          <cell r="M4052" t="b">
            <v>0</v>
          </cell>
          <cell r="N4052" t="str">
            <v>film &amp; video/animation</v>
          </cell>
          <cell r="O4052">
            <v>1</v>
          </cell>
          <cell r="P4052">
            <v>20.329999999999998</v>
          </cell>
        </row>
        <row r="4053">
          <cell r="B4053" t="str">
            <v>phenix heart 3D animation</v>
          </cell>
          <cell r="C4053" t="str">
            <v>from my photo work, pyro techniques, aqua technitque and more , i will take the pricipale personnage to the lost land of phenix where .</v>
          </cell>
          <cell r="D4053">
            <v>20000</v>
          </cell>
          <cell r="E4053">
            <v>0</v>
          </cell>
          <cell r="F4053" t="str">
            <v>failed</v>
          </cell>
          <cell r="G4053" t="str">
            <v>CA</v>
          </cell>
          <cell r="H4053" t="str">
            <v>CAD</v>
          </cell>
          <cell r="I4053">
            <v>1408213512</v>
          </cell>
          <cell r="J4053">
            <v>1405621512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film &amp; video/animation</v>
          </cell>
          <cell r="O4053">
            <v>0</v>
          </cell>
          <cell r="P4053">
            <v>0</v>
          </cell>
        </row>
        <row r="4054">
          <cell r="B4054" t="str">
            <v>DE_dust2: Hacker's Wrath</v>
          </cell>
          <cell r="C4054" t="str">
            <v>An animated parody of the game, Counter-Strike. The sequel to the very popular Counter-Strike: DE_dust2. Hacker is back!</v>
          </cell>
          <cell r="D4054">
            <v>10000</v>
          </cell>
          <cell r="E4054">
            <v>821</v>
          </cell>
          <cell r="F4054" t="str">
            <v>failed</v>
          </cell>
          <cell r="G4054" t="str">
            <v>GB</v>
          </cell>
          <cell r="H4054" t="str">
            <v>GBP</v>
          </cell>
          <cell r="I4054">
            <v>1368550060</v>
          </cell>
          <cell r="J4054">
            <v>1365958060</v>
          </cell>
          <cell r="K4054" t="b">
            <v>0</v>
          </cell>
          <cell r="L4054">
            <v>49</v>
          </cell>
          <cell r="M4054" t="b">
            <v>0</v>
          </cell>
          <cell r="N4054" t="str">
            <v>film &amp; video/animation</v>
          </cell>
          <cell r="O4054">
            <v>8</v>
          </cell>
          <cell r="P4054">
            <v>16.760000000000002</v>
          </cell>
        </row>
        <row r="4055">
          <cell r="B4055" t="str">
            <v>Little Lamb Kidz - multi-faith characters in their 1st DVD</v>
          </cell>
          <cell r="C4055" t="str">
            <v>Little Lamb Kidz is a first of its kind set of multi-faith children's characters that will come to life in this 21 minute animated DVD.</v>
          </cell>
          <cell r="D4055">
            <v>39000</v>
          </cell>
          <cell r="E4055">
            <v>25</v>
          </cell>
          <cell r="F4055" t="str">
            <v>failed</v>
          </cell>
          <cell r="G4055" t="str">
            <v>US</v>
          </cell>
          <cell r="H4055" t="str">
            <v>USD</v>
          </cell>
          <cell r="I4055">
            <v>1321201327</v>
          </cell>
          <cell r="J4055">
            <v>1316013727</v>
          </cell>
          <cell r="K4055" t="b">
            <v>0</v>
          </cell>
          <cell r="L4055">
            <v>1</v>
          </cell>
          <cell r="M4055" t="b">
            <v>0</v>
          </cell>
          <cell r="N4055" t="str">
            <v>film &amp; video/animation</v>
          </cell>
          <cell r="O4055">
            <v>0</v>
          </cell>
          <cell r="P4055">
            <v>25</v>
          </cell>
        </row>
        <row r="4056">
          <cell r="B4056" t="str">
            <v>Darwin's Kiss</v>
          </cell>
          <cell r="C4056" t="str">
            <v>An animated web series about biological evolution gone haywire.</v>
          </cell>
          <cell r="D4056">
            <v>8500</v>
          </cell>
          <cell r="E4056">
            <v>25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1401595200</v>
          </cell>
          <cell r="J4056">
            <v>1398862875</v>
          </cell>
          <cell r="K4056" t="b">
            <v>0</v>
          </cell>
          <cell r="L4056">
            <v>2</v>
          </cell>
          <cell r="M4056" t="b">
            <v>0</v>
          </cell>
          <cell r="N4056" t="str">
            <v>film &amp; video/animation</v>
          </cell>
          <cell r="O4056">
            <v>0</v>
          </cell>
          <cell r="P4056">
            <v>12.5</v>
          </cell>
        </row>
        <row r="4057">
          <cell r="B4057" t="str">
            <v>Machinima film project : Open 24/7</v>
          </cell>
          <cell r="C4057" t="str">
            <v>A machinima based film, displaying the effects of todays financial crisis the world faces, and the explossive consequences it carries.</v>
          </cell>
          <cell r="D4057">
            <v>550</v>
          </cell>
          <cell r="E4057">
            <v>0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1370204367</v>
          </cell>
          <cell r="J4057">
            <v>1368476367</v>
          </cell>
          <cell r="K4057" t="b">
            <v>0</v>
          </cell>
          <cell r="L4057">
            <v>0</v>
          </cell>
          <cell r="M4057" t="b">
            <v>0</v>
          </cell>
          <cell r="N4057" t="str">
            <v>film &amp; video/animation</v>
          </cell>
          <cell r="O4057">
            <v>0</v>
          </cell>
          <cell r="P4057">
            <v>0</v>
          </cell>
        </row>
        <row r="4058">
          <cell r="B4058" t="str">
            <v>THE FORGOTTEN LAND</v>
          </cell>
          <cell r="C4058" t="str">
            <v>A prince who becomes a slave, suffers of amnesia far away from his land. Slowly he recovers memory and returns where all started.</v>
          </cell>
          <cell r="D4058">
            <v>100000</v>
          </cell>
          <cell r="E4058">
            <v>0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1312945341</v>
          </cell>
          <cell r="J4058">
            <v>1307761341</v>
          </cell>
          <cell r="K4058" t="b">
            <v>0</v>
          </cell>
          <cell r="L4058">
            <v>0</v>
          </cell>
          <cell r="M4058" t="b">
            <v>0</v>
          </cell>
          <cell r="N4058" t="str">
            <v>film &amp; video/animation</v>
          </cell>
          <cell r="O4058">
            <v>0</v>
          </cell>
          <cell r="P4058">
            <v>0</v>
          </cell>
        </row>
        <row r="4059">
          <cell r="B4059" t="str">
            <v>Tuskegee Redtails</v>
          </cell>
          <cell r="C4059" t="str">
            <v>Depicts the contribution the Tuskegee airmen made in certain historical events that helped turn the tide in World War II.</v>
          </cell>
          <cell r="D4059">
            <v>55000</v>
          </cell>
          <cell r="E4059">
            <v>1250</v>
          </cell>
          <cell r="F4059" t="str">
            <v>failed</v>
          </cell>
          <cell r="G4059" t="str">
            <v>US</v>
          </cell>
          <cell r="H4059" t="str">
            <v>USD</v>
          </cell>
          <cell r="I4059">
            <v>1316883753</v>
          </cell>
          <cell r="J4059">
            <v>1311699753</v>
          </cell>
          <cell r="K4059" t="b">
            <v>0</v>
          </cell>
          <cell r="L4059">
            <v>11</v>
          </cell>
          <cell r="M4059" t="b">
            <v>0</v>
          </cell>
          <cell r="N4059" t="str">
            <v>film &amp; video/animation</v>
          </cell>
          <cell r="O4059">
            <v>2</v>
          </cell>
          <cell r="P4059">
            <v>113.64</v>
          </cell>
        </row>
        <row r="4060">
          <cell r="B4060" t="str">
            <v>PokÃ©Movie - A PokÃ©monâ„¢ school project</v>
          </cell>
          <cell r="C4060" t="str">
            <v>We are three students that want to make a short PokÃ©mon movie as a school project!</v>
          </cell>
          <cell r="D4060">
            <v>1010</v>
          </cell>
          <cell r="E4060">
            <v>1</v>
          </cell>
          <cell r="F4060" t="str">
            <v>failed</v>
          </cell>
          <cell r="G4060" t="str">
            <v>DE</v>
          </cell>
          <cell r="H4060" t="str">
            <v>EUR</v>
          </cell>
          <cell r="I4060">
            <v>1463602935</v>
          </cell>
          <cell r="J4060">
            <v>1461874935</v>
          </cell>
          <cell r="K4060" t="b">
            <v>0</v>
          </cell>
          <cell r="L4060">
            <v>1</v>
          </cell>
          <cell r="M4060" t="b">
            <v>0</v>
          </cell>
          <cell r="N4060" t="str">
            <v>film &amp; video/animation</v>
          </cell>
          <cell r="O4060">
            <v>0</v>
          </cell>
          <cell r="P4060">
            <v>1</v>
          </cell>
        </row>
        <row r="4061">
          <cell r="B4061" t="str">
            <v>"Amp" A Story About a Robot</v>
          </cell>
          <cell r="C4061" t="str">
            <v>"Amp" is a short film about a robot with needs.</v>
          </cell>
          <cell r="D4061">
            <v>512</v>
          </cell>
          <cell r="E4061">
            <v>138</v>
          </cell>
          <cell r="F4061" t="str">
            <v>failed</v>
          </cell>
          <cell r="G4061" t="str">
            <v>US</v>
          </cell>
          <cell r="H4061" t="str">
            <v>USD</v>
          </cell>
          <cell r="I4061">
            <v>1403837574</v>
          </cell>
          <cell r="J4061">
            <v>1402455174</v>
          </cell>
          <cell r="K4061" t="b">
            <v>0</v>
          </cell>
          <cell r="L4061">
            <v>8</v>
          </cell>
          <cell r="M4061" t="b">
            <v>0</v>
          </cell>
          <cell r="N4061" t="str">
            <v>film &amp; video/animation</v>
          </cell>
          <cell r="O4061">
            <v>27</v>
          </cell>
          <cell r="P4061">
            <v>17.25</v>
          </cell>
        </row>
        <row r="4062">
          <cell r="B4062" t="str">
            <v>The Legend Of The Crimson Knight</v>
          </cell>
          <cell r="C4062" t="str">
            <v>(Working storyboard for animated project) A multi-generational Knight that wages war on criminals and corrupt governments</v>
          </cell>
          <cell r="D4062">
            <v>10000</v>
          </cell>
          <cell r="E4062">
            <v>76</v>
          </cell>
          <cell r="F4062" t="str">
            <v>failed</v>
          </cell>
          <cell r="G4062" t="str">
            <v>US</v>
          </cell>
          <cell r="H4062" t="str">
            <v>USD</v>
          </cell>
          <cell r="I4062">
            <v>1347057464</v>
          </cell>
          <cell r="J4062">
            <v>1344465464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film &amp; video/animation</v>
          </cell>
          <cell r="O4062">
            <v>1</v>
          </cell>
          <cell r="P4062">
            <v>15.2</v>
          </cell>
        </row>
        <row r="4063">
          <cell r="B4063" t="str">
            <v>"The Kris and Berman Show" Adult Animated Series Pilot</v>
          </cell>
          <cell r="C4063" t="str">
            <v>Unfiltered + uncensored radio hosts Kris and Berman, create an adult animated series based on the mock lives of prank call characters.</v>
          </cell>
          <cell r="D4063">
            <v>20000</v>
          </cell>
          <cell r="E4063">
            <v>4315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1348849134</v>
          </cell>
          <cell r="J4063">
            <v>1344961134</v>
          </cell>
          <cell r="K4063" t="b">
            <v>0</v>
          </cell>
          <cell r="L4063">
            <v>39</v>
          </cell>
          <cell r="M4063" t="b">
            <v>0</v>
          </cell>
          <cell r="N4063" t="str">
            <v>film &amp; video/animation</v>
          </cell>
          <cell r="O4063">
            <v>22</v>
          </cell>
          <cell r="P4063">
            <v>110.64</v>
          </cell>
        </row>
        <row r="4064">
          <cell r="B4064" t="str">
            <v>Storyville: Return of the Vodou Queen</v>
          </cell>
          <cell r="C4064" t="str">
            <v>After the devastation of a massive Hurricane, main character that has strong's ties to the city returns to find everything in ruins. As</v>
          </cell>
          <cell r="D4064">
            <v>7500</v>
          </cell>
          <cell r="E4064">
            <v>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1341978665</v>
          </cell>
          <cell r="J4064">
            <v>1336795283</v>
          </cell>
          <cell r="K4064" t="b">
            <v>0</v>
          </cell>
          <cell r="L4064">
            <v>0</v>
          </cell>
          <cell r="M4064" t="b">
            <v>0</v>
          </cell>
          <cell r="N4064" t="str">
            <v>film &amp; video/animation</v>
          </cell>
          <cell r="O4064">
            <v>0</v>
          </cell>
          <cell r="P4064">
            <v>0</v>
          </cell>
        </row>
        <row r="4065">
          <cell r="B4065" t="str">
            <v>Dreamland PERSONALISED Animated Shorts Film</v>
          </cell>
          <cell r="C4065" t="str">
            <v>Create a personalised animation film using your child's name and photo.</v>
          </cell>
          <cell r="D4065">
            <v>6000</v>
          </cell>
          <cell r="E4065">
            <v>0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1409960724</v>
          </cell>
          <cell r="J4065">
            <v>1404776724</v>
          </cell>
          <cell r="K4065" t="b">
            <v>0</v>
          </cell>
          <cell r="L4065">
            <v>0</v>
          </cell>
          <cell r="M4065" t="b">
            <v>0</v>
          </cell>
          <cell r="N4065" t="str">
            <v>film &amp; video/animation</v>
          </cell>
          <cell r="O4065">
            <v>0</v>
          </cell>
          <cell r="P4065">
            <v>0</v>
          </cell>
        </row>
        <row r="4066">
          <cell r="B4066" t="str">
            <v>Glippets: The Aliens next door -  Animation from Comic Strip</v>
          </cell>
          <cell r="C4066" t="str">
            <v>Glippets is a fun comic strip and animation that features cute aliens taking up residence next door!   See the strip at glippets.com</v>
          </cell>
          <cell r="D4066">
            <v>5000</v>
          </cell>
          <cell r="E4066">
            <v>51</v>
          </cell>
          <cell r="F4066" t="str">
            <v>failed</v>
          </cell>
          <cell r="G4066" t="str">
            <v>US</v>
          </cell>
          <cell r="H4066" t="str">
            <v>USD</v>
          </cell>
          <cell r="I4066">
            <v>1389844800</v>
          </cell>
          <cell r="J4066">
            <v>1385524889</v>
          </cell>
          <cell r="K4066" t="b">
            <v>0</v>
          </cell>
          <cell r="L4066">
            <v>2</v>
          </cell>
          <cell r="M4066" t="b">
            <v>0</v>
          </cell>
          <cell r="N4066" t="str">
            <v>film &amp; video/animation</v>
          </cell>
          <cell r="O4066">
            <v>1</v>
          </cell>
          <cell r="P4066">
            <v>25.5</v>
          </cell>
        </row>
        <row r="4067">
          <cell r="B4067" t="str">
            <v>Red Origins</v>
          </cell>
          <cell r="C4067" t="str">
            <v>Three kids try to stop Mazi Mbe's plan to restore Africa to its original state where Tricksters &amp; Spirits ruled
and Juju was law.</v>
          </cell>
          <cell r="D4067">
            <v>55000</v>
          </cell>
          <cell r="E4067">
            <v>6541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1397924379</v>
          </cell>
          <cell r="J4067">
            <v>1394039979</v>
          </cell>
          <cell r="K4067" t="b">
            <v>0</v>
          </cell>
          <cell r="L4067">
            <v>170</v>
          </cell>
          <cell r="M4067" t="b">
            <v>0</v>
          </cell>
          <cell r="N4067" t="str">
            <v>film &amp; video/animation</v>
          </cell>
          <cell r="O4067">
            <v>12</v>
          </cell>
          <cell r="P4067">
            <v>38.479999999999997</v>
          </cell>
        </row>
        <row r="4068">
          <cell r="B4068" t="str">
            <v>3D Animation Story of an Ancient Hero: Fly Forward</v>
          </cell>
          <cell r="C4068" t="str">
            <v>The animated film "Fly Forward" is an original story which humorously describes the life experiences of the Hero A-Fei in his Childhood</v>
          </cell>
          <cell r="D4068">
            <v>800</v>
          </cell>
          <cell r="E4068">
            <v>141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1408831718</v>
          </cell>
          <cell r="J4068">
            <v>1406239718</v>
          </cell>
          <cell r="K4068" t="b">
            <v>0</v>
          </cell>
          <cell r="L4068">
            <v>5</v>
          </cell>
          <cell r="M4068" t="b">
            <v>0</v>
          </cell>
          <cell r="N4068" t="str">
            <v>film &amp; video/animation</v>
          </cell>
          <cell r="O4068">
            <v>18</v>
          </cell>
          <cell r="P4068">
            <v>28.2</v>
          </cell>
        </row>
        <row r="4069">
          <cell r="B4069" t="str">
            <v>QUANTUM KIDZ - 3D animated pilot - THE ULTIMATE GOAL</v>
          </cell>
          <cell r="C4069" t="str">
            <v>Quantum Kidz follows a young girlâ€™s journey becoming a superhero and dealing with alien threats against the Earth!</v>
          </cell>
          <cell r="D4069">
            <v>30000</v>
          </cell>
          <cell r="E4069">
            <v>861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1410972319</v>
          </cell>
          <cell r="J4069">
            <v>1408380319</v>
          </cell>
          <cell r="K4069" t="b">
            <v>0</v>
          </cell>
          <cell r="L4069">
            <v>14</v>
          </cell>
          <cell r="M4069" t="b">
            <v>0</v>
          </cell>
          <cell r="N4069" t="str">
            <v>film &amp; video/animation</v>
          </cell>
          <cell r="O4069">
            <v>3</v>
          </cell>
          <cell r="P4069">
            <v>61.5</v>
          </cell>
        </row>
        <row r="4070">
          <cell r="B4070" t="str">
            <v>TAO Mr. Fantastic!!</v>
          </cell>
          <cell r="C4070" t="str">
            <v>Time travel the light Mr. Fantastic!  Spin the dimensions toward other continuums and worlds.  Hold onto your panties.</v>
          </cell>
          <cell r="D4070">
            <v>3300</v>
          </cell>
          <cell r="E4070">
            <v>1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1487318029</v>
          </cell>
          <cell r="J4070">
            <v>1484726029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film &amp; video/animation</v>
          </cell>
          <cell r="O4070">
            <v>0</v>
          </cell>
          <cell r="P4070">
            <v>1</v>
          </cell>
        </row>
        <row r="4071">
          <cell r="B4071" t="str">
            <v>Tropiki-Meet the Tikis animated/cartoon series-Monkey Tiki</v>
          </cell>
          <cell r="C4071" t="str">
            <v>Tropiki-Meet the Tikis-childrens animated/cartoon series.Fun  cartoon shorts with quirky humor and a positive uplifting message</v>
          </cell>
          <cell r="D4071">
            <v>2000</v>
          </cell>
          <cell r="E4071">
            <v>0</v>
          </cell>
          <cell r="F4071" t="str">
            <v>failed</v>
          </cell>
          <cell r="G4071" t="str">
            <v>US</v>
          </cell>
          <cell r="H4071" t="str">
            <v>USD</v>
          </cell>
          <cell r="I4071">
            <v>1430877843</v>
          </cell>
          <cell r="J4071">
            <v>1428285843</v>
          </cell>
          <cell r="K4071" t="b">
            <v>0</v>
          </cell>
          <cell r="L4071">
            <v>0</v>
          </cell>
          <cell r="M4071" t="b">
            <v>0</v>
          </cell>
          <cell r="N4071" t="str">
            <v>film &amp; video/animation</v>
          </cell>
          <cell r="O4071">
            <v>0</v>
          </cell>
          <cell r="P4071">
            <v>0</v>
          </cell>
        </row>
        <row r="4072">
          <cell r="B4072" t="str">
            <v>Sight Word Music Videos</v>
          </cell>
          <cell r="C4072" t="str">
            <v>Animated Music Videos that teach kids how to read.</v>
          </cell>
          <cell r="D4072">
            <v>220000</v>
          </cell>
          <cell r="E4072">
            <v>4906.59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1401767940</v>
          </cell>
          <cell r="J4072">
            <v>1398727441</v>
          </cell>
          <cell r="K4072" t="b">
            <v>0</v>
          </cell>
          <cell r="L4072">
            <v>124</v>
          </cell>
          <cell r="M4072" t="b">
            <v>0</v>
          </cell>
          <cell r="N4072" t="str">
            <v>film &amp; video/animation</v>
          </cell>
          <cell r="O4072">
            <v>2</v>
          </cell>
          <cell r="P4072">
            <v>39.57</v>
          </cell>
        </row>
        <row r="4073">
          <cell r="B4073" t="str">
            <v>Hymn of Unity</v>
          </cell>
          <cell r="C4073" t="str">
            <v>A Comedy-drama animation revolving around a man who finds a problematic pair of headphones that literally take over his whole life.</v>
          </cell>
          <cell r="D4073">
            <v>1500</v>
          </cell>
          <cell r="E4073">
            <v>0</v>
          </cell>
          <cell r="F4073" t="str">
            <v>failed</v>
          </cell>
          <cell r="G4073" t="str">
            <v>US</v>
          </cell>
          <cell r="H4073" t="str">
            <v>USD</v>
          </cell>
          <cell r="I4073">
            <v>1337371334</v>
          </cell>
          <cell r="J4073">
            <v>1332187334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film &amp; video/animation</v>
          </cell>
          <cell r="O4073">
            <v>0</v>
          </cell>
          <cell r="P4073">
            <v>0</v>
          </cell>
        </row>
        <row r="4074">
          <cell r="B4074" t="str">
            <v>BABY HUEY IN A FEATURE FILM /  "LUCKY DUCK"</v>
          </cell>
          <cell r="C4074" t="str">
            <v>this is an animated full length film of an old classic with new life to it. That gigantic and naive duckling we all love  .</v>
          </cell>
          <cell r="D4074">
            <v>10000</v>
          </cell>
          <cell r="E4074">
            <v>0</v>
          </cell>
          <cell r="F4074" t="str">
            <v>failed</v>
          </cell>
          <cell r="G4074" t="str">
            <v>US</v>
          </cell>
          <cell r="H4074" t="str">
            <v>USD</v>
          </cell>
          <cell r="I4074">
            <v>1427921509</v>
          </cell>
          <cell r="J4074">
            <v>1425333109</v>
          </cell>
          <cell r="K4074" t="b">
            <v>0</v>
          </cell>
          <cell r="L4074">
            <v>0</v>
          </cell>
          <cell r="M4074" t="b">
            <v>0</v>
          </cell>
          <cell r="N4074" t="str">
            <v>film &amp; video/animation</v>
          </cell>
          <cell r="O4074">
            <v>0</v>
          </cell>
          <cell r="P4074">
            <v>0</v>
          </cell>
        </row>
        <row r="4075">
          <cell r="B4075" t="str">
            <v>Harvard Math 55A and Stanford Math 51H Animated!</v>
          </cell>
          <cell r="C4075" t="str">
            <v>ANIMATING the most INFAMOUS Math Courses in America and TRANSLATING them for the mathematical underdog!</v>
          </cell>
          <cell r="D4075">
            <v>15000</v>
          </cell>
          <cell r="E4075">
            <v>4884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1416566835</v>
          </cell>
          <cell r="J4075">
            <v>1411379235</v>
          </cell>
          <cell r="K4075" t="b">
            <v>0</v>
          </cell>
          <cell r="L4075">
            <v>55</v>
          </cell>
          <cell r="M4075" t="b">
            <v>0</v>
          </cell>
          <cell r="N4075" t="str">
            <v>film &amp; video/animation</v>
          </cell>
          <cell r="O4075">
            <v>33</v>
          </cell>
          <cell r="P4075">
            <v>88.8</v>
          </cell>
        </row>
        <row r="4076">
          <cell r="B4076" t="str">
            <v>The CafÃ©</v>
          </cell>
          <cell r="C4076" t="str">
            <v>To court his muse, an artist must first outsmart her dog.  A short animated film collaboration by Dana and Terrence Masson.</v>
          </cell>
          <cell r="D4076">
            <v>40000</v>
          </cell>
          <cell r="E4076">
            <v>7764</v>
          </cell>
          <cell r="F4076" t="str">
            <v>failed</v>
          </cell>
          <cell r="G4076" t="str">
            <v>US</v>
          </cell>
          <cell r="H4076" t="str">
            <v>USD</v>
          </cell>
          <cell r="I4076">
            <v>1376049615</v>
          </cell>
          <cell r="J4076">
            <v>1373457615</v>
          </cell>
          <cell r="K4076" t="b">
            <v>0</v>
          </cell>
          <cell r="L4076">
            <v>140</v>
          </cell>
          <cell r="M4076" t="b">
            <v>0</v>
          </cell>
          <cell r="N4076" t="str">
            <v>film &amp; video/animation</v>
          </cell>
          <cell r="O4076">
            <v>19</v>
          </cell>
          <cell r="P4076">
            <v>55.46</v>
          </cell>
        </row>
        <row r="4077">
          <cell r="B4077" t="str">
            <v>ERA</v>
          </cell>
          <cell r="C4077" t="str">
            <v>The year is 2043. Test subject David Beck has been augmented with psychokinetic abilities. He uses his newfound gifts to thwart evil.</v>
          </cell>
          <cell r="D4077">
            <v>30000</v>
          </cell>
          <cell r="E4077">
            <v>1830</v>
          </cell>
          <cell r="F4077" t="str">
            <v>failed</v>
          </cell>
          <cell r="G4077" t="str">
            <v>US</v>
          </cell>
          <cell r="H4077" t="str">
            <v>USD</v>
          </cell>
          <cell r="I4077">
            <v>1349885289</v>
          </cell>
          <cell r="J4077">
            <v>1347293289</v>
          </cell>
          <cell r="K4077" t="b">
            <v>0</v>
          </cell>
          <cell r="L4077">
            <v>21</v>
          </cell>
          <cell r="M4077" t="b">
            <v>0</v>
          </cell>
          <cell r="N4077" t="str">
            <v>film &amp; video/animation</v>
          </cell>
          <cell r="O4077">
            <v>6</v>
          </cell>
          <cell r="P4077">
            <v>87.14</v>
          </cell>
        </row>
        <row r="4078">
          <cell r="B4078" t="str">
            <v>Animated Stand-up Routines Shenanigans</v>
          </cell>
          <cell r="C4078" t="str">
            <v>Help me quit my day job and also create animated Stand-up routines from local up and coming comedians.</v>
          </cell>
          <cell r="D4078">
            <v>10000</v>
          </cell>
          <cell r="E4078">
            <v>10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1460644440</v>
          </cell>
          <cell r="J4078">
            <v>1458336690</v>
          </cell>
          <cell r="K4078" t="b">
            <v>0</v>
          </cell>
          <cell r="L4078">
            <v>1</v>
          </cell>
          <cell r="M4078" t="b">
            <v>0</v>
          </cell>
          <cell r="N4078" t="str">
            <v>film &amp; video/animation</v>
          </cell>
          <cell r="O4078">
            <v>0</v>
          </cell>
          <cell r="P4078">
            <v>10</v>
          </cell>
        </row>
        <row r="4079">
          <cell r="B4079" t="str">
            <v>Misri Bunch: Names of Allah series 2</v>
          </cell>
          <cell r="C4079" t="str">
            <v>Help to fund a children's animation Series. Teaching good morals and conduct. Also includes simplified teachings about Islam and Allah.</v>
          </cell>
          <cell r="D4079">
            <v>15000</v>
          </cell>
          <cell r="E4079">
            <v>7530</v>
          </cell>
          <cell r="F4079" t="str">
            <v>failed</v>
          </cell>
          <cell r="G4079" t="str">
            <v>GB</v>
          </cell>
          <cell r="H4079" t="str">
            <v>GBP</v>
          </cell>
          <cell r="I4079">
            <v>1359434672</v>
          </cell>
          <cell r="J4079">
            <v>1354250672</v>
          </cell>
          <cell r="K4079" t="b">
            <v>0</v>
          </cell>
          <cell r="L4079">
            <v>147</v>
          </cell>
          <cell r="M4079" t="b">
            <v>0</v>
          </cell>
          <cell r="N4079" t="str">
            <v>film &amp; video/animation</v>
          </cell>
          <cell r="O4079">
            <v>50</v>
          </cell>
          <cell r="P4079">
            <v>51.22</v>
          </cell>
        </row>
        <row r="4080">
          <cell r="B4080" t="str">
            <v>The Diddlys "Steam powered Superheroes"</v>
          </cell>
          <cell r="C4080" t="str">
            <v>The Diddlys are steam powered superheroes,transforming into spaceships,submarines or whatever it takes to complete their secret mission</v>
          </cell>
          <cell r="D4080">
            <v>80000</v>
          </cell>
          <cell r="E4080">
            <v>149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1446766372</v>
          </cell>
          <cell r="J4080">
            <v>1443220372</v>
          </cell>
          <cell r="K4080" t="b">
            <v>0</v>
          </cell>
          <cell r="L4080">
            <v>11</v>
          </cell>
          <cell r="M4080" t="b">
            <v>0</v>
          </cell>
          <cell r="N4080" t="str">
            <v>film &amp; video/animation</v>
          </cell>
          <cell r="O4080">
            <v>0</v>
          </cell>
          <cell r="P4080">
            <v>13.55</v>
          </cell>
        </row>
        <row r="4081">
          <cell r="B4081" t="str">
            <v>The Lighthouse and the Lock cartoon - funny stuff for kids.</v>
          </cell>
          <cell r="C4081" t="str">
            <v>Last few days to make this toon a reality! 5 funny toons for YOU! See the pilot episode here!</v>
          </cell>
          <cell r="D4081">
            <v>37956</v>
          </cell>
          <cell r="E4081">
            <v>8315.01</v>
          </cell>
          <cell r="F4081" t="str">
            <v>failed</v>
          </cell>
          <cell r="G4081" t="str">
            <v>GB</v>
          </cell>
          <cell r="H4081" t="str">
            <v>GBP</v>
          </cell>
          <cell r="I4081">
            <v>1368792499</v>
          </cell>
          <cell r="J4081">
            <v>1366200499</v>
          </cell>
          <cell r="K4081" t="b">
            <v>0</v>
          </cell>
          <cell r="L4081">
            <v>125</v>
          </cell>
          <cell r="M4081" t="b">
            <v>0</v>
          </cell>
          <cell r="N4081" t="str">
            <v>film &amp; video/animation</v>
          </cell>
          <cell r="O4081">
            <v>22</v>
          </cell>
          <cell r="P4081">
            <v>66.52</v>
          </cell>
        </row>
        <row r="4082">
          <cell r="B4082" t="str">
            <v>'WORLD FRIENDS' - Changing the way children learn and play !</v>
          </cell>
          <cell r="C4082" t="str">
            <v>"Today's Toys Build Tomorrow"  A feature film backed major toy project. Children learn about life while they play and have fun.</v>
          </cell>
          <cell r="D4082">
            <v>550000</v>
          </cell>
          <cell r="E4082">
            <v>50</v>
          </cell>
          <cell r="F4082" t="str">
            <v>failed</v>
          </cell>
          <cell r="G4082" t="str">
            <v>AU</v>
          </cell>
          <cell r="H4082" t="str">
            <v>AUD</v>
          </cell>
          <cell r="I4082">
            <v>1401662239</v>
          </cell>
          <cell r="J4082">
            <v>1399070239</v>
          </cell>
          <cell r="K4082" t="b">
            <v>0</v>
          </cell>
          <cell r="L4082">
            <v>1</v>
          </cell>
          <cell r="M4082" t="b">
            <v>0</v>
          </cell>
          <cell r="N4082" t="str">
            <v>film &amp; video/animation</v>
          </cell>
          <cell r="O4082">
            <v>0</v>
          </cell>
          <cell r="P4082">
            <v>50</v>
          </cell>
        </row>
        <row r="4083">
          <cell r="B4083" t="str">
            <v>The Adventures of Daryl and Straight Man</v>
          </cell>
          <cell r="C4083" t="str">
            <v>Hey everyone we are producing a new show called The Adventures of Daryl and Straight Man. It is an animated comedy web series.</v>
          </cell>
          <cell r="D4083">
            <v>50000</v>
          </cell>
          <cell r="E4083">
            <v>0</v>
          </cell>
          <cell r="F4083" t="str">
            <v>failed</v>
          </cell>
          <cell r="G4083" t="str">
            <v>CA</v>
          </cell>
          <cell r="H4083" t="str">
            <v>CAD</v>
          </cell>
          <cell r="I4083">
            <v>1482678994</v>
          </cell>
          <cell r="J4083">
            <v>1477491394</v>
          </cell>
          <cell r="K4083" t="b">
            <v>0</v>
          </cell>
          <cell r="L4083">
            <v>0</v>
          </cell>
          <cell r="M4083" t="b">
            <v>0</v>
          </cell>
          <cell r="N4083" t="str">
            <v>film &amp; video/animation</v>
          </cell>
          <cell r="O4083">
            <v>0</v>
          </cell>
          <cell r="P4083">
            <v>0</v>
          </cell>
        </row>
        <row r="4084">
          <cell r="B4084" t="str">
            <v>City Animals independent cartoon series</v>
          </cell>
          <cell r="C4084" t="str">
            <v>When humans left the earth, the animals took over the city. What could go wrong? Well...everything!</v>
          </cell>
          <cell r="D4084">
            <v>12000</v>
          </cell>
          <cell r="E4084">
            <v>0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1483924700</v>
          </cell>
          <cell r="J4084">
            <v>1481332700</v>
          </cell>
          <cell r="K4084" t="b">
            <v>0</v>
          </cell>
          <cell r="L4084">
            <v>0</v>
          </cell>
          <cell r="M4084" t="b">
            <v>0</v>
          </cell>
          <cell r="N4084" t="str">
            <v>film &amp; video/animation</v>
          </cell>
          <cell r="O4084">
            <v>0</v>
          </cell>
          <cell r="P4084">
            <v>0</v>
          </cell>
        </row>
        <row r="4085">
          <cell r="B4085" t="str">
            <v>THE GUINEAS SHOW</v>
          </cell>
          <cell r="C4085" t="str">
            <v>Help America's favorite dysfunctional immigrant family THE GUINEAS launch the first season of their animated web series.</v>
          </cell>
          <cell r="D4085">
            <v>74997</v>
          </cell>
          <cell r="E4085">
            <v>215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1325763180</v>
          </cell>
          <cell r="J4085">
            <v>1323084816</v>
          </cell>
          <cell r="K4085" t="b">
            <v>0</v>
          </cell>
          <cell r="L4085">
            <v>3</v>
          </cell>
          <cell r="M4085" t="b">
            <v>0</v>
          </cell>
          <cell r="N4085" t="str">
            <v>film &amp; video/animation</v>
          </cell>
          <cell r="O4085">
            <v>0</v>
          </cell>
          <cell r="P4085">
            <v>71.67</v>
          </cell>
        </row>
        <row r="4086">
          <cell r="B4086" t="str">
            <v>PROJECT IS CANCELLED</v>
          </cell>
          <cell r="C4086" t="str">
            <v>Cancelled</v>
          </cell>
          <cell r="D4086">
            <v>1000</v>
          </cell>
          <cell r="E4086">
            <v>0</v>
          </cell>
          <cell r="F4086" t="str">
            <v>failed</v>
          </cell>
          <cell r="G4086" t="str">
            <v>US</v>
          </cell>
          <cell r="H4086" t="str">
            <v>USD</v>
          </cell>
          <cell r="I4086">
            <v>1345677285</v>
          </cell>
          <cell r="J4086">
            <v>1343085285</v>
          </cell>
          <cell r="K4086" t="b">
            <v>0</v>
          </cell>
          <cell r="L4086">
            <v>0</v>
          </cell>
          <cell r="M4086" t="b">
            <v>0</v>
          </cell>
          <cell r="N4086" t="str">
            <v>film &amp; video/animation</v>
          </cell>
          <cell r="O4086">
            <v>0</v>
          </cell>
          <cell r="P4086">
            <v>0</v>
          </cell>
        </row>
        <row r="4087">
          <cell r="B4087" t="str">
            <v>Guess What? Gus</v>
          </cell>
          <cell r="C4087" t="str">
            <v>"Guess What? Gus" is a magical animated comedy that follow a new kid who playful antics for attention make the news.</v>
          </cell>
          <cell r="D4087">
            <v>10000</v>
          </cell>
          <cell r="E4087">
            <v>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1453937699</v>
          </cell>
          <cell r="J4087">
            <v>1451345699</v>
          </cell>
          <cell r="K4087" t="b">
            <v>0</v>
          </cell>
          <cell r="L4087">
            <v>0</v>
          </cell>
          <cell r="M4087" t="b">
            <v>0</v>
          </cell>
          <cell r="N4087" t="str">
            <v>film &amp; video/animation</v>
          </cell>
          <cell r="O4087">
            <v>0</v>
          </cell>
          <cell r="P4087">
            <v>0</v>
          </cell>
        </row>
        <row r="4088">
          <cell r="B4088" t="str">
            <v>Project: eXelcius - Next Generation Movie</v>
          </cell>
          <cell r="C4088" t="str">
            <v>This project aims to create a 3D animated movie that is created by it's fans, it's content and plot will be driven by it's followers.</v>
          </cell>
          <cell r="D4088">
            <v>10000000</v>
          </cell>
          <cell r="E4088">
            <v>0</v>
          </cell>
          <cell r="F4088" t="str">
            <v>failed</v>
          </cell>
          <cell r="G4088" t="str">
            <v>SE</v>
          </cell>
          <cell r="H4088" t="str">
            <v>SEK</v>
          </cell>
          <cell r="I4088">
            <v>1476319830</v>
          </cell>
          <cell r="J4088">
            <v>1471135830</v>
          </cell>
          <cell r="K4088" t="b">
            <v>0</v>
          </cell>
          <cell r="L4088">
            <v>0</v>
          </cell>
          <cell r="M4088" t="b">
            <v>0</v>
          </cell>
          <cell r="N4088" t="str">
            <v>film &amp; video/animation</v>
          </cell>
          <cell r="O4088">
            <v>0</v>
          </cell>
          <cell r="P4088">
            <v>0</v>
          </cell>
        </row>
        <row r="4089">
          <cell r="B4089" t="str">
            <v>Joc Barrera The Chupacabra Hunter</v>
          </cell>
          <cell r="C4089" t="str">
            <v>The Chupacabra is not a myth and one man is on a mission to prove its existence no matter what, his name is Joc Barrera.</v>
          </cell>
          <cell r="D4089">
            <v>30000</v>
          </cell>
          <cell r="E4089">
            <v>0</v>
          </cell>
          <cell r="F4089" t="str">
            <v>failed</v>
          </cell>
          <cell r="G4089" t="str">
            <v>GB</v>
          </cell>
          <cell r="H4089" t="str">
            <v>GBP</v>
          </cell>
          <cell r="I4089">
            <v>1432142738</v>
          </cell>
          <cell r="J4089">
            <v>1429550738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film &amp; video/animation</v>
          </cell>
          <cell r="O4089">
            <v>0</v>
          </cell>
          <cell r="P4089">
            <v>0</v>
          </cell>
        </row>
        <row r="4090">
          <cell r="B4090" t="str">
            <v>The Grigori</v>
          </cell>
          <cell r="C4090" t="str">
            <v>Angels come to Earth in human disguise to deceive mankind, rule the Earth as gods, create a hybrid army &amp; destroy all who oppose them.</v>
          </cell>
          <cell r="D4090">
            <v>20000</v>
          </cell>
          <cell r="E4090">
            <v>31</v>
          </cell>
          <cell r="F4090" t="str">
            <v>failed</v>
          </cell>
          <cell r="G4090" t="str">
            <v>US</v>
          </cell>
          <cell r="H4090" t="str">
            <v>USD</v>
          </cell>
          <cell r="I4090">
            <v>1404356400</v>
          </cell>
          <cell r="J4090">
            <v>1402343765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film &amp; video/animation</v>
          </cell>
          <cell r="O4090">
            <v>0</v>
          </cell>
          <cell r="P4090">
            <v>10.33</v>
          </cell>
        </row>
        <row r="4091">
          <cell r="B4091" t="str">
            <v>Average Heroes pilot</v>
          </cell>
          <cell r="C4091" t="str">
            <v>two friends set out to conquer and reach the level cap of the quest watch, how will they do it when they're 2 teenage idiots</v>
          </cell>
          <cell r="D4091">
            <v>7000</v>
          </cell>
          <cell r="E4091">
            <v>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1437076305</v>
          </cell>
          <cell r="J4091">
            <v>1434484305</v>
          </cell>
          <cell r="K4091" t="b">
            <v>0</v>
          </cell>
          <cell r="L4091">
            <v>0</v>
          </cell>
          <cell r="M4091" t="b">
            <v>0</v>
          </cell>
          <cell r="N4091" t="str">
            <v>film &amp; video/animation</v>
          </cell>
          <cell r="O4091">
            <v>0</v>
          </cell>
          <cell r="P4091">
            <v>0</v>
          </cell>
        </row>
        <row r="4092">
          <cell r="B4092" t="str">
            <v>Airships and Anatasia: The Movie</v>
          </cell>
          <cell r="C4092" t="str">
            <v>The movie is about the adventures of Ethan, Danna, The mysterious inventor and more.</v>
          </cell>
          <cell r="D4092">
            <v>60000</v>
          </cell>
          <cell r="E4092">
            <v>1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1392070874</v>
          </cell>
          <cell r="J4092">
            <v>1386886874</v>
          </cell>
          <cell r="K4092" t="b">
            <v>0</v>
          </cell>
          <cell r="L4092">
            <v>1</v>
          </cell>
          <cell r="M4092" t="b">
            <v>0</v>
          </cell>
          <cell r="N4092" t="str">
            <v>film &amp; video/animation</v>
          </cell>
          <cell r="O4092">
            <v>0</v>
          </cell>
          <cell r="P4092">
            <v>1</v>
          </cell>
        </row>
        <row r="4093">
          <cell r="B4093" t="str">
            <v>Galaxy Probe Kids</v>
          </cell>
          <cell r="C4093" t="str">
            <v>live-action/animated series pilot.</v>
          </cell>
          <cell r="D4093">
            <v>4480</v>
          </cell>
          <cell r="E4093">
            <v>30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1419483600</v>
          </cell>
          <cell r="J4093">
            <v>1414889665</v>
          </cell>
          <cell r="K4093" t="b">
            <v>0</v>
          </cell>
          <cell r="L4093">
            <v>3</v>
          </cell>
          <cell r="M4093" t="b">
            <v>0</v>
          </cell>
          <cell r="N4093" t="str">
            <v>film &amp; video/animation</v>
          </cell>
          <cell r="O4093">
            <v>1</v>
          </cell>
          <cell r="P4093">
            <v>10</v>
          </cell>
        </row>
        <row r="4094">
          <cell r="B4094" t="str">
            <v>ANGAL TENTARA and The Root of All Evil</v>
          </cell>
          <cell r="C4094" t="str">
            <v>AT is an Interactive Animation made for the iPad where the user becomes part of the story. It's a fantastic journey of discovery!</v>
          </cell>
          <cell r="D4094">
            <v>65108</v>
          </cell>
          <cell r="E4094">
            <v>2994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1324664249</v>
          </cell>
          <cell r="J4094">
            <v>1321035449</v>
          </cell>
          <cell r="K4094" t="b">
            <v>0</v>
          </cell>
          <cell r="L4094">
            <v>22</v>
          </cell>
          <cell r="M4094" t="b">
            <v>0</v>
          </cell>
          <cell r="N4094" t="str">
            <v>film &amp; video/animation</v>
          </cell>
          <cell r="O4094">
            <v>5</v>
          </cell>
          <cell r="P4094">
            <v>136.09</v>
          </cell>
        </row>
        <row r="4095">
          <cell r="B4095" t="str">
            <v>Broadway Melodies: A Rock &amp; Roll Mystery Musical - Animated Feature Film</v>
          </cell>
          <cell r="C4095" t="str">
            <v>A Feature Length Animated Film Noir Musical with a modern twist. _x000D_
Animation and music melded into edge-of-your-seat entertainment.</v>
          </cell>
          <cell r="D4095">
            <v>20000</v>
          </cell>
          <cell r="E4095">
            <v>1910</v>
          </cell>
          <cell r="F4095" t="str">
            <v>failed</v>
          </cell>
          <cell r="G4095" t="str">
            <v>US</v>
          </cell>
          <cell r="H4095" t="str">
            <v>USD</v>
          </cell>
          <cell r="I4095">
            <v>1255381140</v>
          </cell>
          <cell r="J4095">
            <v>1250630968</v>
          </cell>
          <cell r="K4095" t="b">
            <v>0</v>
          </cell>
          <cell r="L4095">
            <v>26</v>
          </cell>
          <cell r="M4095" t="b">
            <v>0</v>
          </cell>
          <cell r="N4095" t="str">
            <v>film &amp; video/animation</v>
          </cell>
          <cell r="O4095">
            <v>10</v>
          </cell>
          <cell r="P4095">
            <v>73.459999999999994</v>
          </cell>
        </row>
        <row r="4096">
          <cell r="B4096" t="str">
            <v>Stephen Colbert animated video</v>
          </cell>
          <cell r="C4096" t="str">
            <v>This animated dark comedy video highlights Stephen Colbert as a super hero-like figure within a corrupt and sinister world manipulated by the media.</v>
          </cell>
          <cell r="D4096">
            <v>6500</v>
          </cell>
          <cell r="E4096">
            <v>215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1273356960</v>
          </cell>
          <cell r="J4096">
            <v>1268255751</v>
          </cell>
          <cell r="K4096" t="b">
            <v>0</v>
          </cell>
          <cell r="L4096">
            <v>4</v>
          </cell>
          <cell r="M4096" t="b">
            <v>0</v>
          </cell>
          <cell r="N4096" t="str">
            <v>film &amp; video/animation</v>
          </cell>
          <cell r="O4096">
            <v>3</v>
          </cell>
          <cell r="P4096">
            <v>53.75</v>
          </cell>
        </row>
        <row r="4097">
          <cell r="B4097" t="str">
            <v>World War 4</v>
          </cell>
          <cell r="C4097" t="str">
            <v>Based on the invention portfolio of a patented inventor World War Four is a look into the future of warfare and humanity as a whole</v>
          </cell>
          <cell r="D4097">
            <v>10000</v>
          </cell>
          <cell r="E4097">
            <v>0</v>
          </cell>
          <cell r="F4097" t="str">
            <v>failed</v>
          </cell>
          <cell r="G4097" t="str">
            <v>US</v>
          </cell>
          <cell r="H4097" t="str">
            <v>USD</v>
          </cell>
          <cell r="I4097">
            <v>1310189851</v>
          </cell>
          <cell r="J4097">
            <v>1307597851</v>
          </cell>
          <cell r="K4097" t="b">
            <v>0</v>
          </cell>
          <cell r="L4097">
            <v>0</v>
          </cell>
          <cell r="M4097" t="b">
            <v>0</v>
          </cell>
          <cell r="N4097" t="str">
            <v>film &amp; video/animation</v>
          </cell>
          <cell r="O4097">
            <v>0</v>
          </cell>
          <cell r="P4097">
            <v>0</v>
          </cell>
        </row>
        <row r="4098">
          <cell r="B4098" t="str">
            <v>Strawberry Bowl</v>
          </cell>
          <cell r="C4098" t="str">
            <v>This Strawberry Bowl concept is the 1st of many episodes.  These episodes will be released in accordance with the harvest of the month.</v>
          </cell>
          <cell r="D4098">
            <v>20000</v>
          </cell>
          <cell r="E4098">
            <v>230</v>
          </cell>
          <cell r="F4098" t="str">
            <v>failed</v>
          </cell>
          <cell r="G4098" t="str">
            <v>US</v>
          </cell>
          <cell r="H4098" t="str">
            <v>USD</v>
          </cell>
          <cell r="I4098">
            <v>1332073025</v>
          </cell>
          <cell r="J4098">
            <v>1329484625</v>
          </cell>
          <cell r="K4098" t="b">
            <v>0</v>
          </cell>
          <cell r="L4098">
            <v>4</v>
          </cell>
          <cell r="M4098" t="b">
            <v>0</v>
          </cell>
          <cell r="N4098" t="str">
            <v>film &amp; video/animation</v>
          </cell>
          <cell r="O4098">
            <v>1</v>
          </cell>
          <cell r="P4098">
            <v>57.5</v>
          </cell>
        </row>
        <row r="4099">
          <cell r="B4099" t="str">
            <v>Jimmy There and Back - Documentary Animation</v>
          </cell>
          <cell r="C4099" t="str">
            <v>Jimmy wants to live life and see his grandchildren grow up, but alcoholism threatens to curtail everything he dreams of.</v>
          </cell>
          <cell r="D4099">
            <v>6500</v>
          </cell>
          <cell r="E4099">
            <v>114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1421498303</v>
          </cell>
          <cell r="J4099">
            <v>1418906303</v>
          </cell>
          <cell r="K4099" t="b">
            <v>0</v>
          </cell>
          <cell r="L4099">
            <v>9</v>
          </cell>
          <cell r="M4099" t="b">
            <v>0</v>
          </cell>
          <cell r="N4099" t="str">
            <v>film &amp; video/animation</v>
          </cell>
          <cell r="O4099">
            <v>2</v>
          </cell>
          <cell r="P4099">
            <v>12.67</v>
          </cell>
        </row>
        <row r="4100">
          <cell r="B4100" t="str">
            <v>Woodsy Owl Animation: Cartoons That Give A Hoot!</v>
          </cell>
          <cell r="C4100" t="str">
            <v>An animated DVD starring Woodsy Owl that entertains children while  showing them how they can help create a cleaner, greener planet.</v>
          </cell>
          <cell r="D4100">
            <v>24500</v>
          </cell>
          <cell r="E4100">
            <v>335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1334097387</v>
          </cell>
          <cell r="J4100">
            <v>1328916987</v>
          </cell>
          <cell r="K4100" t="b">
            <v>0</v>
          </cell>
          <cell r="L4100">
            <v>5</v>
          </cell>
          <cell r="M4100" t="b">
            <v>0</v>
          </cell>
          <cell r="N4100" t="str">
            <v>film &amp; video/animation</v>
          </cell>
          <cell r="O4100">
            <v>1</v>
          </cell>
          <cell r="P4100">
            <v>67</v>
          </cell>
        </row>
        <row r="4101">
          <cell r="B4101" t="str">
            <v>MY4FACES THE ANIMATED MOVIE</v>
          </cell>
          <cell r="C4101" t="str">
            <v>This wonderful movie will tells the story of two adorable aliens who crash land into a familyâ€™s backyard, and travel the Earth.</v>
          </cell>
          <cell r="D4101">
            <v>12000</v>
          </cell>
          <cell r="E4101">
            <v>52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1451010086</v>
          </cell>
          <cell r="J4101">
            <v>1447122086</v>
          </cell>
          <cell r="K4101" t="b">
            <v>0</v>
          </cell>
          <cell r="L4101">
            <v>14</v>
          </cell>
          <cell r="M4101" t="b">
            <v>0</v>
          </cell>
          <cell r="N4101" t="str">
            <v>film &amp; video/animation</v>
          </cell>
          <cell r="O4101">
            <v>0</v>
          </cell>
          <cell r="P4101">
            <v>3.71</v>
          </cell>
        </row>
        <row r="4102">
          <cell r="B4102" t="str">
            <v>Age of Spirit: The Battle in Heaven</v>
          </cell>
          <cell r="C4102" t="str">
            <v>A feature-length 3D animation that depicts what happened when the Son of the Morning rebelled against God.</v>
          </cell>
          <cell r="D4102">
            <v>200000</v>
          </cell>
          <cell r="E4102">
            <v>250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1376140520</v>
          </cell>
          <cell r="J4102">
            <v>1373548520</v>
          </cell>
          <cell r="K4102" t="b">
            <v>0</v>
          </cell>
          <cell r="L4102">
            <v>1</v>
          </cell>
          <cell r="M4102" t="b">
            <v>0</v>
          </cell>
          <cell r="N4102" t="str">
            <v>film &amp; video/animation</v>
          </cell>
          <cell r="O4102">
            <v>0</v>
          </cell>
          <cell r="P4102">
            <v>250</v>
          </cell>
        </row>
        <row r="4103">
          <cell r="B4103" t="str">
            <v>Code Monkeys</v>
          </cell>
          <cell r="C4103" t="str">
            <v>"Code Monkey(s)" is a short animated-series about life from the perspective of an engineer who feels like an actual "Code Monkey".</v>
          </cell>
          <cell r="D4103">
            <v>20000</v>
          </cell>
          <cell r="E4103">
            <v>640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1350687657</v>
          </cell>
          <cell r="J4103">
            <v>1346799657</v>
          </cell>
          <cell r="K4103" t="b">
            <v>0</v>
          </cell>
          <cell r="L4103">
            <v>10</v>
          </cell>
          <cell r="M4103" t="b">
            <v>0</v>
          </cell>
          <cell r="N4103" t="str">
            <v>film &amp; video/animation</v>
          </cell>
          <cell r="O4103">
            <v>3</v>
          </cell>
          <cell r="P4103">
            <v>64</v>
          </cell>
        </row>
        <row r="4104">
          <cell r="B4104" t="str">
            <v>Heroes Faith II (Superior Soldier)</v>
          </cell>
          <cell r="C4104" t="str">
            <v>A stop-motion animated action packed adventure. Telling a great story with an even greater message. Join me and lets change the world.</v>
          </cell>
          <cell r="D4104">
            <v>50000</v>
          </cell>
          <cell r="E4104">
            <v>400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1337955240</v>
          </cell>
          <cell r="J4104">
            <v>1332808501</v>
          </cell>
          <cell r="K4104" t="b">
            <v>0</v>
          </cell>
          <cell r="L4104">
            <v>3</v>
          </cell>
          <cell r="M4104" t="b">
            <v>0</v>
          </cell>
          <cell r="N4104" t="str">
            <v>film &amp; video/animation</v>
          </cell>
          <cell r="O4104">
            <v>1</v>
          </cell>
          <cell r="P4104">
            <v>133.33000000000001</v>
          </cell>
        </row>
        <row r="4105">
          <cell r="B4105" t="str">
            <v>Indian in Chelsea - Web Animated series</v>
          </cell>
          <cell r="C4105" t="str">
            <v>A hilarious comedy podcast being turned into an animated series  about an indian servant and his boss.</v>
          </cell>
          <cell r="D4105">
            <v>5000</v>
          </cell>
          <cell r="E4105">
            <v>10</v>
          </cell>
          <cell r="F4105" t="str">
            <v>failed</v>
          </cell>
          <cell r="G4105" t="str">
            <v>GB</v>
          </cell>
          <cell r="H4105" t="str">
            <v>GBP</v>
          </cell>
          <cell r="I4105">
            <v>1435504170</v>
          </cell>
          <cell r="J4105">
            <v>1432912170</v>
          </cell>
          <cell r="K4105" t="b">
            <v>0</v>
          </cell>
          <cell r="L4105">
            <v>1</v>
          </cell>
          <cell r="M4105" t="b">
            <v>0</v>
          </cell>
          <cell r="N4105" t="str">
            <v>film &amp; video/animation</v>
          </cell>
          <cell r="O4105">
            <v>0</v>
          </cell>
          <cell r="P4105">
            <v>10</v>
          </cell>
        </row>
        <row r="4106">
          <cell r="B4106" t="str">
            <v>TPI Episode 2: Doomsday Dean</v>
          </cell>
          <cell r="C4106" t="str">
            <v>A mile below the Franco-Swiss border Dean manages to break the Large Hadron Collider and triggers the end of the world.</v>
          </cell>
          <cell r="D4106">
            <v>14000</v>
          </cell>
          <cell r="E4106">
            <v>0</v>
          </cell>
          <cell r="F4106" t="str">
            <v>failed</v>
          </cell>
          <cell r="G4106" t="str">
            <v>US</v>
          </cell>
          <cell r="H4106" t="str">
            <v>USD</v>
          </cell>
          <cell r="I4106">
            <v>1456805639</v>
          </cell>
          <cell r="J4106">
            <v>1454213639</v>
          </cell>
          <cell r="K4106" t="b">
            <v>0</v>
          </cell>
          <cell r="L4106">
            <v>0</v>
          </cell>
          <cell r="M4106" t="b">
            <v>0</v>
          </cell>
          <cell r="N4106" t="str">
            <v>film &amp; video/animation</v>
          </cell>
          <cell r="O4106">
            <v>0</v>
          </cell>
          <cell r="P4106">
            <v>0</v>
          </cell>
        </row>
        <row r="4107">
          <cell r="B4107" t="str">
            <v>Stuck On An Eyeland</v>
          </cell>
          <cell r="C4107" t="str">
            <v>A project that incorporates animation and comic art into a relevant story. 4 boys, 1 eyeland, and a whole lot of drama!!!</v>
          </cell>
          <cell r="D4107">
            <v>5000</v>
          </cell>
          <cell r="E4107">
            <v>150</v>
          </cell>
          <cell r="F4107" t="str">
            <v>failed</v>
          </cell>
          <cell r="G4107" t="str">
            <v>US</v>
          </cell>
          <cell r="H4107" t="str">
            <v>USD</v>
          </cell>
          <cell r="I4107">
            <v>1365228982</v>
          </cell>
          <cell r="J4107">
            <v>1362640582</v>
          </cell>
          <cell r="K4107" t="b">
            <v>0</v>
          </cell>
          <cell r="L4107">
            <v>5</v>
          </cell>
          <cell r="M4107" t="b">
            <v>0</v>
          </cell>
          <cell r="N4107" t="str">
            <v>film &amp; video/animation</v>
          </cell>
          <cell r="O4107">
            <v>3</v>
          </cell>
          <cell r="P4107">
            <v>30</v>
          </cell>
        </row>
        <row r="4108">
          <cell r="B4108" t="str">
            <v>Otherkin The Animated Series</v>
          </cell>
          <cell r="C4108" t="str">
            <v>We have a fully developed 2D animated series that requires more professional animation. Our first 2 home-animated eps are up online.</v>
          </cell>
          <cell r="D4108">
            <v>8000</v>
          </cell>
          <cell r="E4108">
            <v>11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1479667727</v>
          </cell>
          <cell r="J4108">
            <v>1475776127</v>
          </cell>
          <cell r="K4108" t="b">
            <v>0</v>
          </cell>
          <cell r="L4108">
            <v>2</v>
          </cell>
          <cell r="M4108" t="b">
            <v>0</v>
          </cell>
          <cell r="N4108" t="str">
            <v>film &amp; video/animation</v>
          </cell>
          <cell r="O4108">
            <v>0</v>
          </cell>
          <cell r="P4108">
            <v>5.5</v>
          </cell>
        </row>
        <row r="4109">
          <cell r="B4109" t="str">
            <v>Paradigm Spiral - The Animated Series</v>
          </cell>
          <cell r="C4109" t="str">
            <v>A sci-fi fantasy 2.5D anime styled series about some guys trying to save the world, probably...</v>
          </cell>
          <cell r="D4109">
            <v>50000</v>
          </cell>
          <cell r="E4109">
            <v>6962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1471244400</v>
          </cell>
          <cell r="J4109">
            <v>1467387705</v>
          </cell>
          <cell r="K4109" t="b">
            <v>0</v>
          </cell>
          <cell r="L4109">
            <v>68</v>
          </cell>
          <cell r="M4109" t="b">
            <v>0</v>
          </cell>
          <cell r="N4109" t="str">
            <v>film &amp; video/animation</v>
          </cell>
          <cell r="O4109">
            <v>14</v>
          </cell>
          <cell r="P4109">
            <v>102.38</v>
          </cell>
        </row>
        <row r="4110">
          <cell r="B4110" t="str">
            <v>I'm Sticking With You.</v>
          </cell>
          <cell r="C4110" t="str">
            <v>A film created entirely out of paper, visual effects and found objects depicts how one man created a new life for himself.</v>
          </cell>
          <cell r="D4110">
            <v>1500</v>
          </cell>
          <cell r="E4110">
            <v>50</v>
          </cell>
          <cell r="F4110" t="str">
            <v>failed</v>
          </cell>
          <cell r="G4110" t="str">
            <v>CA</v>
          </cell>
          <cell r="H4110" t="str">
            <v>CAD</v>
          </cell>
          <cell r="I4110">
            <v>1407595447</v>
          </cell>
          <cell r="J4110">
            <v>1405003447</v>
          </cell>
          <cell r="K4110" t="b">
            <v>0</v>
          </cell>
          <cell r="L4110">
            <v>3</v>
          </cell>
          <cell r="M4110" t="b">
            <v>0</v>
          </cell>
          <cell r="N4110" t="str">
            <v>film &amp; video/animation</v>
          </cell>
          <cell r="O4110">
            <v>3</v>
          </cell>
          <cell r="P4110">
            <v>16.670000000000002</v>
          </cell>
        </row>
        <row r="4111">
          <cell r="B4111" t="str">
            <v>A Tale of Faith - An Animated Short Film</v>
          </cell>
          <cell r="C4111" t="str">
            <v>A Tale of Faith is an animated short film based on the heartwarming tale by Rebbe Nachman of Breslov.</v>
          </cell>
          <cell r="D4111">
            <v>97000</v>
          </cell>
          <cell r="E4111">
            <v>24651</v>
          </cell>
          <cell r="F4111" t="str">
            <v>failed</v>
          </cell>
          <cell r="G4111" t="str">
            <v>US</v>
          </cell>
          <cell r="H4111" t="str">
            <v>USD</v>
          </cell>
          <cell r="I4111">
            <v>1451389601</v>
          </cell>
          <cell r="J4111">
            <v>1447933601</v>
          </cell>
          <cell r="K4111" t="b">
            <v>0</v>
          </cell>
          <cell r="L4111">
            <v>34</v>
          </cell>
          <cell r="M4111" t="b">
            <v>0</v>
          </cell>
          <cell r="N4111" t="str">
            <v>film &amp; video/animation</v>
          </cell>
          <cell r="O4111">
            <v>25</v>
          </cell>
          <cell r="P4111">
            <v>725.03</v>
          </cell>
        </row>
        <row r="4112">
          <cell r="B4112" t="str">
            <v>Shipmates</v>
          </cell>
          <cell r="C4112" t="str">
            <v>A big brother style comedy animation series starring famous seafarers</v>
          </cell>
          <cell r="D4112">
            <v>5000</v>
          </cell>
          <cell r="E4112">
            <v>0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1432752080</v>
          </cell>
          <cell r="J4112">
            <v>1427568080</v>
          </cell>
          <cell r="K4112" t="b">
            <v>0</v>
          </cell>
          <cell r="L4112">
            <v>0</v>
          </cell>
          <cell r="M4112" t="b">
            <v>0</v>
          </cell>
          <cell r="N4112" t="str">
            <v>film &amp; video/animation</v>
          </cell>
          <cell r="O4112">
            <v>0</v>
          </cell>
          <cell r="P4112">
            <v>0</v>
          </cell>
        </row>
        <row r="4113">
          <cell r="B4113" t="str">
            <v>Honeybee: The Animated Series Trailer</v>
          </cell>
          <cell r="C4113" t="str">
            <v>Honeybee is a cartoon about a girl who can talk to bugs, and her quest to save the bees! Adventure, humor, and lots of fun characters.</v>
          </cell>
          <cell r="D4113">
            <v>15000</v>
          </cell>
          <cell r="E4113">
            <v>205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1486046761</v>
          </cell>
          <cell r="J4113">
            <v>1483454761</v>
          </cell>
          <cell r="K4113" t="b">
            <v>0</v>
          </cell>
          <cell r="L4113">
            <v>3</v>
          </cell>
          <cell r="M4113" t="b">
            <v>0</v>
          </cell>
          <cell r="N4113" t="str">
            <v>film &amp; video/animation</v>
          </cell>
          <cell r="O4113">
            <v>1</v>
          </cell>
          <cell r="P4113">
            <v>68.33</v>
          </cell>
        </row>
        <row r="4114">
          <cell r="B4114" t="str">
            <v>Somorrah</v>
          </cell>
          <cell r="C4114" t="str">
            <v>The community of Somorrah is peaceful and unblemished until "The Boss" power and money starts to diminish &amp; plans to gain it all back!</v>
          </cell>
          <cell r="D4114">
            <v>7175</v>
          </cell>
          <cell r="E4114">
            <v>0</v>
          </cell>
          <cell r="F4114" t="str">
            <v>failed</v>
          </cell>
          <cell r="G4114" t="str">
            <v>US</v>
          </cell>
          <cell r="H4114" t="str">
            <v>USD</v>
          </cell>
          <cell r="I4114">
            <v>1441550760</v>
          </cell>
          <cell r="J4114">
            <v>1438958824</v>
          </cell>
          <cell r="K4114" t="b">
            <v>0</v>
          </cell>
          <cell r="L4114">
            <v>0</v>
          </cell>
          <cell r="M4114" t="b">
            <v>0</v>
          </cell>
          <cell r="N4114" t="str">
            <v>film &amp; video/animation</v>
          </cell>
          <cell r="O4114">
            <v>0</v>
          </cell>
          <cell r="P4114">
            <v>0</v>
          </cell>
        </row>
        <row r="4115">
          <cell r="B4115" t="str">
            <v>M dot Strange's "I am Nightmare"</v>
          </cell>
          <cell r="C4115" t="str">
            <v>"When the dream of childhood is stolen... a nightmare is born" A dark animated fantasy film by indie filmmaker M dot Strange.</v>
          </cell>
          <cell r="D4115">
            <v>12001</v>
          </cell>
          <cell r="E4115">
            <v>2746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1354699421</v>
          </cell>
          <cell r="J4115">
            <v>1352107421</v>
          </cell>
          <cell r="K4115" t="b">
            <v>0</v>
          </cell>
          <cell r="L4115">
            <v>70</v>
          </cell>
          <cell r="M4115" t="b">
            <v>0</v>
          </cell>
          <cell r="N4115" t="str">
            <v>film &amp; video/animation</v>
          </cell>
          <cell r="O4115">
            <v>23</v>
          </cell>
          <cell r="P4115">
            <v>39.229999999999997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%20v1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i" refreshedDate="43942.015302314816" createdVersion="6" refreshedVersion="6" minRefreshableVersion="3" recordCount="4114" xr:uid="{00D99247-CA06-4C99-90A8-8CF1CEC8A8F9}">
  <cacheSource type="worksheet">
    <worksheetSource ref="A1:Q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6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6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i" refreshedDate="43939.49554895833" createdVersion="6" refreshedVersion="6" minRefreshableVersion="3" recordCount="4114" xr:uid="{DD6BA6F7-999A-43DD-87AE-E89702CDC235}">
  <cacheSource type="worksheet">
    <worksheetSource ref="A1:Q4115" sheet="Kickstarter" r:id="rId2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29F237-3C7B-4068-A443-756D6FFFD691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19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4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27A9A-C54C-4983-A7D6-2B659A690ED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8" firstHeaderRow="1" firstDataRow="2" firstDataCol="1" rowPageCount="1" colPageCount="1"/>
  <pivotFields count="17">
    <pivotField showAll="0"/>
    <pivotField showAll="0"/>
    <pivotField showAll="0"/>
    <pivotField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x="19"/>
        <item x="34"/>
        <item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h="1" x="6"/>
        <item h="1" x="38"/>
        <item t="default"/>
      </items>
    </pivotField>
    <pivotField showAll="0"/>
    <pivotField showAll="0"/>
    <pivotField showAll="0"/>
  </pivotFields>
  <rowFields count="1">
    <field x="13"/>
  </rowFields>
  <rowItems count="4"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topLeftCell="E4102" zoomScale="95" zoomScaleNormal="95" workbookViewId="0">
      <selection activeCell="R1" sqref="R1:R1048576"/>
    </sheetView>
  </sheetViews>
  <sheetFormatPr defaultColWidth="8.77734375" defaultRowHeight="14.4" x14ac:dyDescent="0.3"/>
  <cols>
    <col min="1" max="1" width="7.21875" bestFit="1" customWidth="1"/>
    <col min="2" max="2" width="38.44140625" style="3" customWidth="1"/>
    <col min="3" max="3" width="79.109375" style="3" bestFit="1" customWidth="1"/>
    <col min="4" max="4" width="16.33203125" style="6" bestFit="1" customWidth="1"/>
    <col min="5" max="5" width="13" style="8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3" bestFit="1" customWidth="1"/>
    <col min="14" max="14" width="28" bestFit="1" customWidth="1"/>
    <col min="15" max="15" width="19.21875" bestFit="1" customWidth="1"/>
    <col min="16" max="16" width="16" bestFit="1" customWidth="1"/>
    <col min="17" max="17" width="15.88671875" style="16" bestFit="1" customWidth="1"/>
    <col min="18" max="18" width="0" hidden="1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8382</v>
      </c>
      <c r="P1" s="1" t="s">
        <v>8383</v>
      </c>
      <c r="Q1" s="15" t="s">
        <v>8384</v>
      </c>
      <c r="R1" s="1" t="s">
        <v>8403</v>
      </c>
    </row>
    <row r="2" spans="1:18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8332</v>
      </c>
      <c r="P2" t="s">
        <v>8333</v>
      </c>
      <c r="Q2" s="16">
        <f>J2/86400 + DATE(1970,1,1)</f>
        <v>42177.007071759261</v>
      </c>
      <c r="R2">
        <f>SUBTOTAL(103,A2)</f>
        <v>0</v>
      </c>
    </row>
    <row r="3" spans="1:18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8332</v>
      </c>
      <c r="P3" t="s">
        <v>8333</v>
      </c>
      <c r="Q3" s="16">
        <f t="shared" ref="Q3:Q66" si="0">J3/86400 + DATE(1970,1,1)</f>
        <v>42766.600497685184</v>
      </c>
      <c r="R3">
        <f t="shared" ref="R3:R66" si="1">SUBTOTAL(103,A3)</f>
        <v>0</v>
      </c>
    </row>
    <row r="4" spans="1:18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8332</v>
      </c>
      <c r="P4" t="s">
        <v>8333</v>
      </c>
      <c r="Q4" s="16">
        <f t="shared" si="0"/>
        <v>42405.702349537038</v>
      </c>
      <c r="R4">
        <f t="shared" si="1"/>
        <v>0</v>
      </c>
    </row>
    <row r="5" spans="1:18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8332</v>
      </c>
      <c r="P5" t="s">
        <v>8333</v>
      </c>
      <c r="Q5" s="16">
        <f t="shared" si="0"/>
        <v>41828.515127314815</v>
      </c>
      <c r="R5">
        <f t="shared" si="1"/>
        <v>0</v>
      </c>
    </row>
    <row r="6" spans="1:18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8332</v>
      </c>
      <c r="P6" t="s">
        <v>8333</v>
      </c>
      <c r="Q6" s="16">
        <f t="shared" si="0"/>
        <v>42327.834247685183</v>
      </c>
      <c r="R6">
        <f t="shared" si="1"/>
        <v>0</v>
      </c>
    </row>
    <row r="7" spans="1:18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8332</v>
      </c>
      <c r="P7" t="s">
        <v>8333</v>
      </c>
      <c r="Q7" s="16">
        <f t="shared" si="0"/>
        <v>42563.932951388888</v>
      </c>
      <c r="R7">
        <f t="shared" si="1"/>
        <v>0</v>
      </c>
    </row>
    <row r="8" spans="1:18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8332</v>
      </c>
      <c r="P8" t="s">
        <v>8333</v>
      </c>
      <c r="Q8" s="16">
        <f t="shared" si="0"/>
        <v>41794.072337962964</v>
      </c>
      <c r="R8">
        <f t="shared" si="1"/>
        <v>0</v>
      </c>
    </row>
    <row r="9" spans="1:18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8332</v>
      </c>
      <c r="P9" t="s">
        <v>8333</v>
      </c>
      <c r="Q9" s="16">
        <f t="shared" si="0"/>
        <v>42516.047071759254</v>
      </c>
      <c r="R9">
        <f t="shared" si="1"/>
        <v>0</v>
      </c>
    </row>
    <row r="10" spans="1:18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8332</v>
      </c>
      <c r="P10" t="s">
        <v>8333</v>
      </c>
      <c r="Q10" s="16">
        <f t="shared" si="0"/>
        <v>42468.94458333333</v>
      </c>
      <c r="R10">
        <f t="shared" si="1"/>
        <v>0</v>
      </c>
    </row>
    <row r="11" spans="1:18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8332</v>
      </c>
      <c r="P11" t="s">
        <v>8333</v>
      </c>
      <c r="Q11" s="16">
        <f t="shared" si="0"/>
        <v>42447.103518518517</v>
      </c>
      <c r="R11">
        <f t="shared" si="1"/>
        <v>0</v>
      </c>
    </row>
    <row r="12" spans="1:18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8332</v>
      </c>
      <c r="P12" t="s">
        <v>8333</v>
      </c>
      <c r="Q12" s="16">
        <f t="shared" si="0"/>
        <v>41780.068043981482</v>
      </c>
      <c r="R12">
        <f t="shared" si="1"/>
        <v>0</v>
      </c>
    </row>
    <row r="13" spans="1:18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8332</v>
      </c>
      <c r="P13" t="s">
        <v>8333</v>
      </c>
      <c r="Q13" s="16">
        <f t="shared" si="0"/>
        <v>42572.778495370367</v>
      </c>
      <c r="R13">
        <f t="shared" si="1"/>
        <v>0</v>
      </c>
    </row>
    <row r="14" spans="1:18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8332</v>
      </c>
      <c r="P14" t="s">
        <v>8333</v>
      </c>
      <c r="Q14" s="16">
        <f t="shared" si="0"/>
        <v>41791.713252314818</v>
      </c>
      <c r="R14">
        <f t="shared" si="1"/>
        <v>0</v>
      </c>
    </row>
    <row r="15" spans="1:18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8332</v>
      </c>
      <c r="P15" t="s">
        <v>8333</v>
      </c>
      <c r="Q15" s="16">
        <f t="shared" si="0"/>
        <v>42508.677187499998</v>
      </c>
      <c r="R15">
        <f t="shared" si="1"/>
        <v>0</v>
      </c>
    </row>
    <row r="16" spans="1:18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8332</v>
      </c>
      <c r="P16" t="s">
        <v>8333</v>
      </c>
      <c r="Q16" s="16">
        <f t="shared" si="0"/>
        <v>41808.02648148148</v>
      </c>
      <c r="R16">
        <f t="shared" si="1"/>
        <v>0</v>
      </c>
    </row>
    <row r="17" spans="1:18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8332</v>
      </c>
      <c r="P17" t="s">
        <v>8333</v>
      </c>
      <c r="Q17" s="16">
        <f t="shared" si="0"/>
        <v>42256.391875000001</v>
      </c>
      <c r="R17">
        <f t="shared" si="1"/>
        <v>0</v>
      </c>
    </row>
    <row r="18" spans="1:18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8332</v>
      </c>
      <c r="P18" t="s">
        <v>8333</v>
      </c>
      <c r="Q18" s="16">
        <f t="shared" si="0"/>
        <v>41760.796423611115</v>
      </c>
      <c r="R18">
        <f t="shared" si="1"/>
        <v>0</v>
      </c>
    </row>
    <row r="19" spans="1:18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8332</v>
      </c>
      <c r="P19" t="s">
        <v>8333</v>
      </c>
      <c r="Q19" s="16">
        <f t="shared" si="0"/>
        <v>41917.731736111113</v>
      </c>
      <c r="R19">
        <f t="shared" si="1"/>
        <v>0</v>
      </c>
    </row>
    <row r="20" spans="1:18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8332</v>
      </c>
      <c r="P20" t="s">
        <v>8333</v>
      </c>
      <c r="Q20" s="16">
        <f t="shared" si="0"/>
        <v>41869.542314814811</v>
      </c>
      <c r="R20">
        <f t="shared" si="1"/>
        <v>0</v>
      </c>
    </row>
    <row r="21" spans="1:18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8332</v>
      </c>
      <c r="P21" t="s">
        <v>8333</v>
      </c>
      <c r="Q21" s="16">
        <f t="shared" si="0"/>
        <v>42175.816365740742</v>
      </c>
      <c r="R21">
        <f t="shared" si="1"/>
        <v>0</v>
      </c>
    </row>
    <row r="22" spans="1:18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8332</v>
      </c>
      <c r="P22" t="s">
        <v>8333</v>
      </c>
      <c r="Q22" s="16">
        <f t="shared" si="0"/>
        <v>42200.758240740739</v>
      </c>
      <c r="R22">
        <f t="shared" si="1"/>
        <v>0</v>
      </c>
    </row>
    <row r="23" spans="1:18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8332</v>
      </c>
      <c r="P23" t="s">
        <v>8333</v>
      </c>
      <c r="Q23" s="16">
        <f t="shared" si="0"/>
        <v>41878.627187500002</v>
      </c>
      <c r="R23">
        <f t="shared" si="1"/>
        <v>0</v>
      </c>
    </row>
    <row r="24" spans="1:18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8332</v>
      </c>
      <c r="P24" t="s">
        <v>8333</v>
      </c>
      <c r="Q24" s="16">
        <f t="shared" si="0"/>
        <v>41989.91134259259</v>
      </c>
      <c r="R24">
        <f t="shared" si="1"/>
        <v>0</v>
      </c>
    </row>
    <row r="25" spans="1:18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8332</v>
      </c>
      <c r="P25" t="s">
        <v>8333</v>
      </c>
      <c r="Q25" s="16">
        <f t="shared" si="0"/>
        <v>42097.778946759259</v>
      </c>
      <c r="R25">
        <f t="shared" si="1"/>
        <v>0</v>
      </c>
    </row>
    <row r="26" spans="1:18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8332</v>
      </c>
      <c r="P26" t="s">
        <v>8333</v>
      </c>
      <c r="Q26" s="16">
        <f t="shared" si="0"/>
        <v>42229.820173611108</v>
      </c>
      <c r="R26">
        <f t="shared" si="1"/>
        <v>0</v>
      </c>
    </row>
    <row r="27" spans="1:18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8332</v>
      </c>
      <c r="P27" t="s">
        <v>8333</v>
      </c>
      <c r="Q27" s="16">
        <f t="shared" si="0"/>
        <v>42318.025011574078</v>
      </c>
      <c r="R27">
        <f t="shared" si="1"/>
        <v>0</v>
      </c>
    </row>
    <row r="28" spans="1:18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8332</v>
      </c>
      <c r="P28" t="s">
        <v>8333</v>
      </c>
      <c r="Q28" s="16">
        <f t="shared" si="0"/>
        <v>41828.515555555554</v>
      </c>
      <c r="R28">
        <f t="shared" si="1"/>
        <v>0</v>
      </c>
    </row>
    <row r="29" spans="1:18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8332</v>
      </c>
      <c r="P29" t="s">
        <v>8333</v>
      </c>
      <c r="Q29" s="16">
        <f t="shared" si="0"/>
        <v>41929.164733796293</v>
      </c>
      <c r="R29">
        <f t="shared" si="1"/>
        <v>0</v>
      </c>
    </row>
    <row r="30" spans="1:18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8332</v>
      </c>
      <c r="P30" t="s">
        <v>8333</v>
      </c>
      <c r="Q30" s="16">
        <f t="shared" si="0"/>
        <v>42324.96393518518</v>
      </c>
      <c r="R30">
        <f t="shared" si="1"/>
        <v>0</v>
      </c>
    </row>
    <row r="31" spans="1:18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8332</v>
      </c>
      <c r="P31" t="s">
        <v>8333</v>
      </c>
      <c r="Q31" s="16">
        <f t="shared" si="0"/>
        <v>41812.67324074074</v>
      </c>
      <c r="R31">
        <f t="shared" si="1"/>
        <v>0</v>
      </c>
    </row>
    <row r="32" spans="1:18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8332</v>
      </c>
      <c r="P32" t="s">
        <v>8333</v>
      </c>
      <c r="Q32" s="16">
        <f t="shared" si="0"/>
        <v>41842.292997685188</v>
      </c>
      <c r="R32">
        <f t="shared" si="1"/>
        <v>0</v>
      </c>
    </row>
    <row r="33" spans="1:18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8332</v>
      </c>
      <c r="P33" t="s">
        <v>8333</v>
      </c>
      <c r="Q33" s="16">
        <f t="shared" si="0"/>
        <v>42376.79206018518</v>
      </c>
      <c r="R33">
        <f t="shared" si="1"/>
        <v>0</v>
      </c>
    </row>
    <row r="34" spans="1:18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8332</v>
      </c>
      <c r="P34" t="s">
        <v>8333</v>
      </c>
      <c r="Q34" s="16">
        <f t="shared" si="0"/>
        <v>42461.627511574072</v>
      </c>
      <c r="R34">
        <f t="shared" si="1"/>
        <v>0</v>
      </c>
    </row>
    <row r="35" spans="1:18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8332</v>
      </c>
      <c r="P35" t="s">
        <v>8333</v>
      </c>
      <c r="Q35" s="16">
        <f t="shared" si="0"/>
        <v>42286.660891203705</v>
      </c>
      <c r="R35">
        <f t="shared" si="1"/>
        <v>0</v>
      </c>
    </row>
    <row r="36" spans="1:18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8332</v>
      </c>
      <c r="P36" t="s">
        <v>8333</v>
      </c>
      <c r="Q36" s="16">
        <f t="shared" si="0"/>
        <v>41841.321770833332</v>
      </c>
      <c r="R36">
        <f t="shared" si="1"/>
        <v>0</v>
      </c>
    </row>
    <row r="37" spans="1:18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8332</v>
      </c>
      <c r="P37" t="s">
        <v>8333</v>
      </c>
      <c r="Q37" s="16">
        <f t="shared" si="0"/>
        <v>42098.291828703703</v>
      </c>
      <c r="R37">
        <f t="shared" si="1"/>
        <v>0</v>
      </c>
    </row>
    <row r="38" spans="1:18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8332</v>
      </c>
      <c r="P38" t="s">
        <v>8333</v>
      </c>
      <c r="Q38" s="16">
        <f t="shared" si="0"/>
        <v>42068.307002314818</v>
      </c>
      <c r="R38">
        <f t="shared" si="1"/>
        <v>0</v>
      </c>
    </row>
    <row r="39" spans="1:18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8332</v>
      </c>
      <c r="P39" t="s">
        <v>8333</v>
      </c>
      <c r="Q39" s="16">
        <f t="shared" si="0"/>
        <v>42032.693043981482</v>
      </c>
      <c r="R39">
        <f t="shared" si="1"/>
        <v>0</v>
      </c>
    </row>
    <row r="40" spans="1:18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8332</v>
      </c>
      <c r="P40" t="s">
        <v>8333</v>
      </c>
      <c r="Q40" s="16">
        <f t="shared" si="0"/>
        <v>41375.057222222225</v>
      </c>
      <c r="R40">
        <f t="shared" si="1"/>
        <v>0</v>
      </c>
    </row>
    <row r="41" spans="1:18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8332</v>
      </c>
      <c r="P41" t="s">
        <v>8333</v>
      </c>
      <c r="Q41" s="16">
        <f t="shared" si="0"/>
        <v>41754.047083333331</v>
      </c>
      <c r="R41">
        <f t="shared" si="1"/>
        <v>0</v>
      </c>
    </row>
    <row r="42" spans="1:18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8332</v>
      </c>
      <c r="P42" t="s">
        <v>8333</v>
      </c>
      <c r="Q42" s="16">
        <f t="shared" si="0"/>
        <v>41789.21398148148</v>
      </c>
      <c r="R42">
        <f t="shared" si="1"/>
        <v>0</v>
      </c>
    </row>
    <row r="43" spans="1:18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8332</v>
      </c>
      <c r="P43" t="s">
        <v>8333</v>
      </c>
      <c r="Q43" s="16">
        <f t="shared" si="0"/>
        <v>41887.568912037037</v>
      </c>
      <c r="R43">
        <f t="shared" si="1"/>
        <v>0</v>
      </c>
    </row>
    <row r="44" spans="1:18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8332</v>
      </c>
      <c r="P44" t="s">
        <v>8333</v>
      </c>
      <c r="Q44" s="16">
        <f t="shared" si="0"/>
        <v>41971.639189814814</v>
      </c>
      <c r="R44">
        <f t="shared" si="1"/>
        <v>0</v>
      </c>
    </row>
    <row r="45" spans="1:18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8332</v>
      </c>
      <c r="P45" t="s">
        <v>8333</v>
      </c>
      <c r="Q45" s="16">
        <f t="shared" si="0"/>
        <v>41802.790347222224</v>
      </c>
      <c r="R45">
        <f t="shared" si="1"/>
        <v>0</v>
      </c>
    </row>
    <row r="46" spans="1:18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8332</v>
      </c>
      <c r="P46" t="s">
        <v>8333</v>
      </c>
      <c r="Q46" s="16">
        <f t="shared" si="0"/>
        <v>41874.098807870367</v>
      </c>
      <c r="R46">
        <f t="shared" si="1"/>
        <v>0</v>
      </c>
    </row>
    <row r="47" spans="1:18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8332</v>
      </c>
      <c r="P47" t="s">
        <v>8333</v>
      </c>
      <c r="Q47" s="16">
        <f t="shared" si="0"/>
        <v>42457.623923611114</v>
      </c>
      <c r="R47">
        <f t="shared" si="1"/>
        <v>0</v>
      </c>
    </row>
    <row r="48" spans="1:18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8332</v>
      </c>
      <c r="P48" t="s">
        <v>8333</v>
      </c>
      <c r="Q48" s="16">
        <f t="shared" si="0"/>
        <v>42323.96497685185</v>
      </c>
      <c r="R48">
        <f t="shared" si="1"/>
        <v>0</v>
      </c>
    </row>
    <row r="49" spans="1:18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8332</v>
      </c>
      <c r="P49" t="s">
        <v>8333</v>
      </c>
      <c r="Q49" s="16">
        <f t="shared" si="0"/>
        <v>41932.819525462961</v>
      </c>
      <c r="R49">
        <f t="shared" si="1"/>
        <v>0</v>
      </c>
    </row>
    <row r="50" spans="1:18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8332</v>
      </c>
      <c r="P50" t="s">
        <v>8333</v>
      </c>
      <c r="Q50" s="16">
        <f t="shared" si="0"/>
        <v>42033.516898148147</v>
      </c>
      <c r="R50">
        <f t="shared" si="1"/>
        <v>0</v>
      </c>
    </row>
    <row r="51" spans="1:18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8332</v>
      </c>
      <c r="P51" t="s">
        <v>8333</v>
      </c>
      <c r="Q51" s="16">
        <f t="shared" si="0"/>
        <v>42271.176446759258</v>
      </c>
      <c r="R51">
        <f t="shared" si="1"/>
        <v>0</v>
      </c>
    </row>
    <row r="52" spans="1:18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8332</v>
      </c>
      <c r="P52" t="s">
        <v>8333</v>
      </c>
      <c r="Q52" s="16">
        <f t="shared" si="0"/>
        <v>41995.752986111111</v>
      </c>
      <c r="R52">
        <f t="shared" si="1"/>
        <v>0</v>
      </c>
    </row>
    <row r="53" spans="1:18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8332</v>
      </c>
      <c r="P53" t="s">
        <v>8333</v>
      </c>
      <c r="Q53" s="16">
        <f t="shared" si="0"/>
        <v>42196.928668981476</v>
      </c>
      <c r="R53">
        <f t="shared" si="1"/>
        <v>0</v>
      </c>
    </row>
    <row r="54" spans="1:18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8332</v>
      </c>
      <c r="P54" t="s">
        <v>8333</v>
      </c>
      <c r="Q54" s="16">
        <f t="shared" si="0"/>
        <v>41807.701921296299</v>
      </c>
      <c r="R54">
        <f t="shared" si="1"/>
        <v>0</v>
      </c>
    </row>
    <row r="55" spans="1:18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8332</v>
      </c>
      <c r="P55" t="s">
        <v>8333</v>
      </c>
      <c r="Q55" s="16">
        <f t="shared" si="0"/>
        <v>41719.549131944441</v>
      </c>
      <c r="R55">
        <f t="shared" si="1"/>
        <v>0</v>
      </c>
    </row>
    <row r="56" spans="1:18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8332</v>
      </c>
      <c r="P56" t="s">
        <v>8333</v>
      </c>
      <c r="Q56" s="16">
        <f t="shared" si="0"/>
        <v>42333.713206018518</v>
      </c>
      <c r="R56">
        <f t="shared" si="1"/>
        <v>0</v>
      </c>
    </row>
    <row r="57" spans="1:18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8332</v>
      </c>
      <c r="P57" t="s">
        <v>8333</v>
      </c>
      <c r="Q57" s="16">
        <f t="shared" si="0"/>
        <v>42496.968935185185</v>
      </c>
      <c r="R57">
        <f t="shared" si="1"/>
        <v>0</v>
      </c>
    </row>
    <row r="58" spans="1:18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8332</v>
      </c>
      <c r="P58" t="s">
        <v>8333</v>
      </c>
      <c r="Q58" s="16">
        <f t="shared" si="0"/>
        <v>42149.548888888894</v>
      </c>
      <c r="R58">
        <f t="shared" si="1"/>
        <v>0</v>
      </c>
    </row>
    <row r="59" spans="1:18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8332</v>
      </c>
      <c r="P59" t="s">
        <v>8333</v>
      </c>
      <c r="Q59" s="16">
        <f t="shared" si="0"/>
        <v>42089.83289351852</v>
      </c>
      <c r="R59">
        <f t="shared" si="1"/>
        <v>0</v>
      </c>
    </row>
    <row r="60" spans="1:18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8332</v>
      </c>
      <c r="P60" t="s">
        <v>8333</v>
      </c>
      <c r="Q60" s="16">
        <f t="shared" si="0"/>
        <v>41932.745046296295</v>
      </c>
      <c r="R60">
        <f t="shared" si="1"/>
        <v>0</v>
      </c>
    </row>
    <row r="61" spans="1:18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8332</v>
      </c>
      <c r="P61" t="s">
        <v>8333</v>
      </c>
      <c r="Q61" s="16">
        <f t="shared" si="0"/>
        <v>42230.235833333332</v>
      </c>
      <c r="R61">
        <f t="shared" si="1"/>
        <v>0</v>
      </c>
    </row>
    <row r="62" spans="1:18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8332</v>
      </c>
      <c r="P62" t="s">
        <v>8334</v>
      </c>
      <c r="Q62" s="16">
        <f t="shared" si="0"/>
        <v>41701.901817129634</v>
      </c>
      <c r="R62">
        <f t="shared" si="1"/>
        <v>0</v>
      </c>
    </row>
    <row r="63" spans="1:18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8332</v>
      </c>
      <c r="P63" t="s">
        <v>8334</v>
      </c>
      <c r="Q63" s="16">
        <f t="shared" si="0"/>
        <v>41409.814317129625</v>
      </c>
      <c r="R63">
        <f t="shared" si="1"/>
        <v>0</v>
      </c>
    </row>
    <row r="64" spans="1:18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8332</v>
      </c>
      <c r="P64" t="s">
        <v>8334</v>
      </c>
      <c r="Q64" s="16">
        <f t="shared" si="0"/>
        <v>41311.799513888887</v>
      </c>
      <c r="R64">
        <f t="shared" si="1"/>
        <v>0</v>
      </c>
    </row>
    <row r="65" spans="1:18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8332</v>
      </c>
      <c r="P65" t="s">
        <v>8334</v>
      </c>
      <c r="Q65" s="16">
        <f t="shared" si="0"/>
        <v>41612.912187499998</v>
      </c>
      <c r="R65">
        <f t="shared" si="1"/>
        <v>0</v>
      </c>
    </row>
    <row r="66" spans="1:18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8332</v>
      </c>
      <c r="P66" t="s">
        <v>8334</v>
      </c>
      <c r="Q66" s="16">
        <f t="shared" si="0"/>
        <v>41433.01829861111</v>
      </c>
      <c r="R66">
        <f t="shared" si="1"/>
        <v>0</v>
      </c>
    </row>
    <row r="67" spans="1:18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8332</v>
      </c>
      <c r="P67" t="s">
        <v>8334</v>
      </c>
      <c r="Q67" s="16">
        <f t="shared" ref="Q67:Q130" si="2">J67/86400 + DATE(1970,1,1)</f>
        <v>41835.821226851855</v>
      </c>
      <c r="R67">
        <f t="shared" ref="R67:R130" si="3">SUBTOTAL(103,A67)</f>
        <v>0</v>
      </c>
    </row>
    <row r="68" spans="1:18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8332</v>
      </c>
      <c r="P68" t="s">
        <v>8334</v>
      </c>
      <c r="Q68" s="16">
        <f t="shared" si="2"/>
        <v>42539.849768518514</v>
      </c>
      <c r="R68">
        <f t="shared" si="3"/>
        <v>0</v>
      </c>
    </row>
    <row r="69" spans="1:18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8332</v>
      </c>
      <c r="P69" t="s">
        <v>8334</v>
      </c>
      <c r="Q69" s="16">
        <f t="shared" si="2"/>
        <v>41075.583379629628</v>
      </c>
      <c r="R69">
        <f t="shared" si="3"/>
        <v>0</v>
      </c>
    </row>
    <row r="70" spans="1:18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8332</v>
      </c>
      <c r="P70" t="s">
        <v>8334</v>
      </c>
      <c r="Q70" s="16">
        <f t="shared" si="2"/>
        <v>41663.569340277776</v>
      </c>
      <c r="R70">
        <f t="shared" si="3"/>
        <v>0</v>
      </c>
    </row>
    <row r="71" spans="1:18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8332</v>
      </c>
      <c r="P71" t="s">
        <v>8334</v>
      </c>
      <c r="Q71" s="16">
        <f t="shared" si="2"/>
        <v>40786.187789351854</v>
      </c>
      <c r="R71">
        <f t="shared" si="3"/>
        <v>0</v>
      </c>
    </row>
    <row r="72" spans="1:18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8332</v>
      </c>
      <c r="P72" t="s">
        <v>8334</v>
      </c>
      <c r="Q72" s="16">
        <f t="shared" si="2"/>
        <v>40730.896354166667</v>
      </c>
      <c r="R72">
        <f t="shared" si="3"/>
        <v>0</v>
      </c>
    </row>
    <row r="73" spans="1:18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8332</v>
      </c>
      <c r="P73" t="s">
        <v>8334</v>
      </c>
      <c r="Q73" s="16">
        <f t="shared" si="2"/>
        <v>40997.271493055552</v>
      </c>
      <c r="R73">
        <f t="shared" si="3"/>
        <v>0</v>
      </c>
    </row>
    <row r="74" spans="1:18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8332</v>
      </c>
      <c r="P74" t="s">
        <v>8334</v>
      </c>
      <c r="Q74" s="16">
        <f t="shared" si="2"/>
        <v>41208.010196759264</v>
      </c>
      <c r="R74">
        <f t="shared" si="3"/>
        <v>0</v>
      </c>
    </row>
    <row r="75" spans="1:18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8332</v>
      </c>
      <c r="P75" t="s">
        <v>8334</v>
      </c>
      <c r="Q75" s="16">
        <f t="shared" si="2"/>
        <v>40587.75675925926</v>
      </c>
      <c r="R75">
        <f t="shared" si="3"/>
        <v>0</v>
      </c>
    </row>
    <row r="76" spans="1:18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8332</v>
      </c>
      <c r="P76" t="s">
        <v>8334</v>
      </c>
      <c r="Q76" s="16">
        <f t="shared" si="2"/>
        <v>42360.487210648149</v>
      </c>
      <c r="R76">
        <f t="shared" si="3"/>
        <v>0</v>
      </c>
    </row>
    <row r="77" spans="1:18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8332</v>
      </c>
      <c r="P77" t="s">
        <v>8334</v>
      </c>
      <c r="Q77" s="16">
        <f t="shared" si="2"/>
        <v>41357.209166666667</v>
      </c>
      <c r="R77">
        <f t="shared" si="3"/>
        <v>0</v>
      </c>
    </row>
    <row r="78" spans="1:18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8332</v>
      </c>
      <c r="P78" t="s">
        <v>8334</v>
      </c>
      <c r="Q78" s="16">
        <f t="shared" si="2"/>
        <v>40844.691643518519</v>
      </c>
      <c r="R78">
        <f t="shared" si="3"/>
        <v>0</v>
      </c>
    </row>
    <row r="79" spans="1:18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8332</v>
      </c>
      <c r="P79" t="s">
        <v>8334</v>
      </c>
      <c r="Q79" s="16">
        <f t="shared" si="2"/>
        <v>40997.144872685181</v>
      </c>
      <c r="R79">
        <f t="shared" si="3"/>
        <v>0</v>
      </c>
    </row>
    <row r="80" spans="1:18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8332</v>
      </c>
      <c r="P80" t="s">
        <v>8334</v>
      </c>
      <c r="Q80" s="16">
        <f t="shared" si="2"/>
        <v>42604.730567129634</v>
      </c>
      <c r="R80">
        <f t="shared" si="3"/>
        <v>0</v>
      </c>
    </row>
    <row r="81" spans="1:18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8332</v>
      </c>
      <c r="P81" t="s">
        <v>8334</v>
      </c>
      <c r="Q81" s="16">
        <f t="shared" si="2"/>
        <v>41724.776539351849</v>
      </c>
      <c r="R81">
        <f t="shared" si="3"/>
        <v>0</v>
      </c>
    </row>
    <row r="82" spans="1:18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8332</v>
      </c>
      <c r="P82" t="s">
        <v>8334</v>
      </c>
      <c r="Q82" s="16">
        <f t="shared" si="2"/>
        <v>41583.083981481483</v>
      </c>
      <c r="R82">
        <f t="shared" si="3"/>
        <v>0</v>
      </c>
    </row>
    <row r="83" spans="1:18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8332</v>
      </c>
      <c r="P83" t="s">
        <v>8334</v>
      </c>
      <c r="Q83" s="16">
        <f t="shared" si="2"/>
        <v>41100.158877314811</v>
      </c>
      <c r="R83">
        <f t="shared" si="3"/>
        <v>0</v>
      </c>
    </row>
    <row r="84" spans="1:18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8332</v>
      </c>
      <c r="P84" t="s">
        <v>8334</v>
      </c>
      <c r="Q84" s="16">
        <f t="shared" si="2"/>
        <v>40795.820150462961</v>
      </c>
      <c r="R84">
        <f t="shared" si="3"/>
        <v>0</v>
      </c>
    </row>
    <row r="85" spans="1:18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8332</v>
      </c>
      <c r="P85" t="s">
        <v>8334</v>
      </c>
      <c r="Q85" s="16">
        <f t="shared" si="2"/>
        <v>42042.615613425922</v>
      </c>
      <c r="R85">
        <f t="shared" si="3"/>
        <v>0</v>
      </c>
    </row>
    <row r="86" spans="1:18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8332</v>
      </c>
      <c r="P86" t="s">
        <v>8334</v>
      </c>
      <c r="Q86" s="16">
        <f t="shared" si="2"/>
        <v>40648.757939814815</v>
      </c>
      <c r="R86">
        <f t="shared" si="3"/>
        <v>0</v>
      </c>
    </row>
    <row r="87" spans="1:18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8332</v>
      </c>
      <c r="P87" t="s">
        <v>8334</v>
      </c>
      <c r="Q87" s="16">
        <f t="shared" si="2"/>
        <v>40779.125428240739</v>
      </c>
      <c r="R87">
        <f t="shared" si="3"/>
        <v>0</v>
      </c>
    </row>
    <row r="88" spans="1:18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8332</v>
      </c>
      <c r="P88" t="s">
        <v>8334</v>
      </c>
      <c r="Q88" s="16">
        <f t="shared" si="2"/>
        <v>42291.556076388893</v>
      </c>
      <c r="R88">
        <f t="shared" si="3"/>
        <v>0</v>
      </c>
    </row>
    <row r="89" spans="1:18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8332</v>
      </c>
      <c r="P89" t="s">
        <v>8334</v>
      </c>
      <c r="Q89" s="16">
        <f t="shared" si="2"/>
        <v>40322.539386574077</v>
      </c>
      <c r="R89">
        <f t="shared" si="3"/>
        <v>0</v>
      </c>
    </row>
    <row r="90" spans="1:18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8332</v>
      </c>
      <c r="P90" t="s">
        <v>8334</v>
      </c>
      <c r="Q90" s="16">
        <f t="shared" si="2"/>
        <v>41786.65892361111</v>
      </c>
      <c r="R90">
        <f t="shared" si="3"/>
        <v>0</v>
      </c>
    </row>
    <row r="91" spans="1:18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8332</v>
      </c>
      <c r="P91" t="s">
        <v>8334</v>
      </c>
      <c r="Q91" s="16">
        <f t="shared" si="2"/>
        <v>41402.752222222218</v>
      </c>
      <c r="R91">
        <f t="shared" si="3"/>
        <v>0</v>
      </c>
    </row>
    <row r="92" spans="1:18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8332</v>
      </c>
      <c r="P92" t="s">
        <v>8334</v>
      </c>
      <c r="Q92" s="16">
        <f t="shared" si="2"/>
        <v>40706.297442129631</v>
      </c>
      <c r="R92">
        <f t="shared" si="3"/>
        <v>0</v>
      </c>
    </row>
    <row r="93" spans="1:18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8332</v>
      </c>
      <c r="P93" t="s">
        <v>8334</v>
      </c>
      <c r="Q93" s="16">
        <f t="shared" si="2"/>
        <v>40619.402361111112</v>
      </c>
      <c r="R93">
        <f t="shared" si="3"/>
        <v>0</v>
      </c>
    </row>
    <row r="94" spans="1:18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8332</v>
      </c>
      <c r="P94" t="s">
        <v>8334</v>
      </c>
      <c r="Q94" s="16">
        <f t="shared" si="2"/>
        <v>42721.198877314819</v>
      </c>
      <c r="R94">
        <f t="shared" si="3"/>
        <v>0</v>
      </c>
    </row>
    <row r="95" spans="1:18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8332</v>
      </c>
      <c r="P95" t="s">
        <v>8334</v>
      </c>
      <c r="Q95" s="16">
        <f t="shared" si="2"/>
        <v>41065.858067129629</v>
      </c>
      <c r="R95">
        <f t="shared" si="3"/>
        <v>0</v>
      </c>
    </row>
    <row r="96" spans="1:18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8332</v>
      </c>
      <c r="P96" t="s">
        <v>8334</v>
      </c>
      <c r="Q96" s="16">
        <f t="shared" si="2"/>
        <v>41716.717847222222</v>
      </c>
      <c r="R96">
        <f t="shared" si="3"/>
        <v>0</v>
      </c>
    </row>
    <row r="97" spans="1:18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8332</v>
      </c>
      <c r="P97" t="s">
        <v>8334</v>
      </c>
      <c r="Q97" s="16">
        <f t="shared" si="2"/>
        <v>40935.005104166667</v>
      </c>
      <c r="R97">
        <f t="shared" si="3"/>
        <v>0</v>
      </c>
    </row>
    <row r="98" spans="1:18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8332</v>
      </c>
      <c r="P98" t="s">
        <v>8334</v>
      </c>
      <c r="Q98" s="16">
        <f t="shared" si="2"/>
        <v>40324.662511574075</v>
      </c>
      <c r="R98">
        <f t="shared" si="3"/>
        <v>0</v>
      </c>
    </row>
    <row r="99" spans="1:18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8332</v>
      </c>
      <c r="P99" t="s">
        <v>8334</v>
      </c>
      <c r="Q99" s="16">
        <f t="shared" si="2"/>
        <v>40706.135208333333</v>
      </c>
      <c r="R99">
        <f t="shared" si="3"/>
        <v>0</v>
      </c>
    </row>
    <row r="100" spans="1:18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8332</v>
      </c>
      <c r="P100" t="s">
        <v>8334</v>
      </c>
      <c r="Q100" s="16">
        <f t="shared" si="2"/>
        <v>41214.794837962967</v>
      </c>
      <c r="R100">
        <f t="shared" si="3"/>
        <v>0</v>
      </c>
    </row>
    <row r="101" spans="1:18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8332</v>
      </c>
      <c r="P101" t="s">
        <v>8334</v>
      </c>
      <c r="Q101" s="16">
        <f t="shared" si="2"/>
        <v>41631.902766203704</v>
      </c>
      <c r="R101">
        <f t="shared" si="3"/>
        <v>0</v>
      </c>
    </row>
    <row r="102" spans="1:18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8332</v>
      </c>
      <c r="P102" t="s">
        <v>8334</v>
      </c>
      <c r="Q102" s="16">
        <f t="shared" si="2"/>
        <v>41197.753310185188</v>
      </c>
      <c r="R102">
        <f t="shared" si="3"/>
        <v>0</v>
      </c>
    </row>
    <row r="103" spans="1:18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8332</v>
      </c>
      <c r="P103" t="s">
        <v>8334</v>
      </c>
      <c r="Q103" s="16">
        <f t="shared" si="2"/>
        <v>41274.776736111111</v>
      </c>
      <c r="R103">
        <f t="shared" si="3"/>
        <v>0</v>
      </c>
    </row>
    <row r="104" spans="1:18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8332</v>
      </c>
      <c r="P104" t="s">
        <v>8334</v>
      </c>
      <c r="Q104" s="16">
        <f t="shared" si="2"/>
        <v>40505.131168981483</v>
      </c>
      <c r="R104">
        <f t="shared" si="3"/>
        <v>0</v>
      </c>
    </row>
    <row r="105" spans="1:18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8332</v>
      </c>
      <c r="P105" t="s">
        <v>8334</v>
      </c>
      <c r="Q105" s="16">
        <f t="shared" si="2"/>
        <v>41682.805902777778</v>
      </c>
      <c r="R105">
        <f t="shared" si="3"/>
        <v>0</v>
      </c>
    </row>
    <row r="106" spans="1:18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8332</v>
      </c>
      <c r="P106" t="s">
        <v>8334</v>
      </c>
      <c r="Q106" s="16">
        <f t="shared" si="2"/>
        <v>40612.695208333331</v>
      </c>
      <c r="R106">
        <f t="shared" si="3"/>
        <v>0</v>
      </c>
    </row>
    <row r="107" spans="1:18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8332</v>
      </c>
      <c r="P107" t="s">
        <v>8334</v>
      </c>
      <c r="Q107" s="16">
        <f t="shared" si="2"/>
        <v>42485.724768518514</v>
      </c>
      <c r="R107">
        <f t="shared" si="3"/>
        <v>0</v>
      </c>
    </row>
    <row r="108" spans="1:18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8332</v>
      </c>
      <c r="P108" t="s">
        <v>8334</v>
      </c>
      <c r="Q108" s="16">
        <f t="shared" si="2"/>
        <v>40987.776631944442</v>
      </c>
      <c r="R108">
        <f t="shared" si="3"/>
        <v>0</v>
      </c>
    </row>
    <row r="109" spans="1:18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8332</v>
      </c>
      <c r="P109" t="s">
        <v>8334</v>
      </c>
      <c r="Q109" s="16">
        <f t="shared" si="2"/>
        <v>40635.982488425929</v>
      </c>
      <c r="R109">
        <f t="shared" si="3"/>
        <v>0</v>
      </c>
    </row>
    <row r="110" spans="1:18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8332</v>
      </c>
      <c r="P110" t="s">
        <v>8334</v>
      </c>
      <c r="Q110" s="16">
        <f t="shared" si="2"/>
        <v>41365.613078703704</v>
      </c>
      <c r="R110">
        <f t="shared" si="3"/>
        <v>0</v>
      </c>
    </row>
    <row r="111" spans="1:18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8332</v>
      </c>
      <c r="P111" t="s">
        <v>8334</v>
      </c>
      <c r="Q111" s="16">
        <f t="shared" si="2"/>
        <v>40570.025810185187</v>
      </c>
      <c r="R111">
        <f t="shared" si="3"/>
        <v>0</v>
      </c>
    </row>
    <row r="112" spans="1:18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8332</v>
      </c>
      <c r="P112" t="s">
        <v>8334</v>
      </c>
      <c r="Q112" s="16">
        <f t="shared" si="2"/>
        <v>41557.949687500004</v>
      </c>
      <c r="R112">
        <f t="shared" si="3"/>
        <v>0</v>
      </c>
    </row>
    <row r="113" spans="1:18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8332</v>
      </c>
      <c r="P113" t="s">
        <v>8334</v>
      </c>
      <c r="Q113" s="16">
        <f t="shared" si="2"/>
        <v>42125.333182870367</v>
      </c>
      <c r="R113">
        <f t="shared" si="3"/>
        <v>0</v>
      </c>
    </row>
    <row r="114" spans="1:18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8332</v>
      </c>
      <c r="P114" t="s">
        <v>8334</v>
      </c>
      <c r="Q114" s="16">
        <f t="shared" si="2"/>
        <v>41718.043032407411</v>
      </c>
      <c r="R114">
        <f t="shared" si="3"/>
        <v>0</v>
      </c>
    </row>
    <row r="115" spans="1:18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8332</v>
      </c>
      <c r="P115" t="s">
        <v>8334</v>
      </c>
      <c r="Q115" s="16">
        <f t="shared" si="2"/>
        <v>40753.758425925924</v>
      </c>
      <c r="R115">
        <f t="shared" si="3"/>
        <v>0</v>
      </c>
    </row>
    <row r="116" spans="1:18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8332</v>
      </c>
      <c r="P116" t="s">
        <v>8334</v>
      </c>
      <c r="Q116" s="16">
        <f t="shared" si="2"/>
        <v>40861.27416666667</v>
      </c>
      <c r="R116">
        <f t="shared" si="3"/>
        <v>0</v>
      </c>
    </row>
    <row r="117" spans="1:18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8332</v>
      </c>
      <c r="P117" t="s">
        <v>8334</v>
      </c>
      <c r="Q117" s="16">
        <f t="shared" si="2"/>
        <v>40918.738935185189</v>
      </c>
      <c r="R117">
        <f t="shared" si="3"/>
        <v>0</v>
      </c>
    </row>
    <row r="118" spans="1:18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8332</v>
      </c>
      <c r="P118" t="s">
        <v>8334</v>
      </c>
      <c r="Q118" s="16">
        <f t="shared" si="2"/>
        <v>40595.497164351851</v>
      </c>
      <c r="R118">
        <f t="shared" si="3"/>
        <v>0</v>
      </c>
    </row>
    <row r="119" spans="1:18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8332</v>
      </c>
      <c r="P119" t="s">
        <v>8334</v>
      </c>
      <c r="Q119" s="16">
        <f t="shared" si="2"/>
        <v>40248.834999999999</v>
      </c>
      <c r="R119">
        <f t="shared" si="3"/>
        <v>0</v>
      </c>
    </row>
    <row r="120" spans="1:18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8332</v>
      </c>
      <c r="P120" t="s">
        <v>8334</v>
      </c>
      <c r="Q120" s="16">
        <f t="shared" si="2"/>
        <v>40723.053657407407</v>
      </c>
      <c r="R120">
        <f t="shared" si="3"/>
        <v>0</v>
      </c>
    </row>
    <row r="121" spans="1:18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8332</v>
      </c>
      <c r="P121" t="s">
        <v>8334</v>
      </c>
      <c r="Q121" s="16">
        <f t="shared" si="2"/>
        <v>40739.069282407407</v>
      </c>
      <c r="R121">
        <f t="shared" si="3"/>
        <v>0</v>
      </c>
    </row>
    <row r="122" spans="1:18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8332</v>
      </c>
      <c r="P122" t="s">
        <v>8335</v>
      </c>
      <c r="Q122" s="16">
        <f t="shared" si="2"/>
        <v>42616.049849537041</v>
      </c>
      <c r="R122">
        <f t="shared" si="3"/>
        <v>0</v>
      </c>
    </row>
    <row r="123" spans="1:18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8332</v>
      </c>
      <c r="P123" t="s">
        <v>8335</v>
      </c>
      <c r="Q123" s="16">
        <f t="shared" si="2"/>
        <v>42096.704976851848</v>
      </c>
      <c r="R123">
        <f t="shared" si="3"/>
        <v>0</v>
      </c>
    </row>
    <row r="124" spans="1:18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8332</v>
      </c>
      <c r="P124" t="s">
        <v>8335</v>
      </c>
      <c r="Q124" s="16">
        <f t="shared" si="2"/>
        <v>42593.431793981479</v>
      </c>
      <c r="R124">
        <f t="shared" si="3"/>
        <v>0</v>
      </c>
    </row>
    <row r="125" spans="1:18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8332</v>
      </c>
      <c r="P125" t="s">
        <v>8335</v>
      </c>
      <c r="Q125" s="16">
        <f t="shared" si="2"/>
        <v>41904.781990740739</v>
      </c>
      <c r="R125">
        <f t="shared" si="3"/>
        <v>0</v>
      </c>
    </row>
    <row r="126" spans="1:18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8332</v>
      </c>
      <c r="P126" t="s">
        <v>8335</v>
      </c>
      <c r="Q126" s="16">
        <f t="shared" si="2"/>
        <v>42114.928726851853</v>
      </c>
      <c r="R126">
        <f t="shared" si="3"/>
        <v>0</v>
      </c>
    </row>
    <row r="127" spans="1:18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8332</v>
      </c>
      <c r="P127" t="s">
        <v>8335</v>
      </c>
      <c r="Q127" s="16">
        <f t="shared" si="2"/>
        <v>42709.993981481486</v>
      </c>
      <c r="R127">
        <f t="shared" si="3"/>
        <v>0</v>
      </c>
    </row>
    <row r="128" spans="1:18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8332</v>
      </c>
      <c r="P128" t="s">
        <v>8335</v>
      </c>
      <c r="Q128" s="16">
        <f t="shared" si="2"/>
        <v>42135.589548611111</v>
      </c>
      <c r="R128">
        <f t="shared" si="3"/>
        <v>0</v>
      </c>
    </row>
    <row r="129" spans="1:18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8332</v>
      </c>
      <c r="P129" t="s">
        <v>8335</v>
      </c>
      <c r="Q129" s="16">
        <f t="shared" si="2"/>
        <v>42067.62431712963</v>
      </c>
      <c r="R129">
        <f t="shared" si="3"/>
        <v>0</v>
      </c>
    </row>
    <row r="130" spans="1:18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8332</v>
      </c>
      <c r="P130" t="s">
        <v>8335</v>
      </c>
      <c r="Q130" s="16">
        <f t="shared" si="2"/>
        <v>42628.22792824074</v>
      </c>
      <c r="R130">
        <f t="shared" si="3"/>
        <v>0</v>
      </c>
    </row>
    <row r="131" spans="1:18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8332</v>
      </c>
      <c r="P131" t="s">
        <v>8335</v>
      </c>
      <c r="Q131" s="16">
        <f t="shared" ref="Q131:Q194" si="4">J131/86400 + DATE(1970,1,1)</f>
        <v>41882.937303240738</v>
      </c>
      <c r="R131">
        <f t="shared" ref="R131:R194" si="5">SUBTOTAL(103,A131)</f>
        <v>0</v>
      </c>
    </row>
    <row r="132" spans="1:18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8332</v>
      </c>
      <c r="P132" t="s">
        <v>8335</v>
      </c>
      <c r="Q132" s="16">
        <f t="shared" si="4"/>
        <v>41778.91541666667</v>
      </c>
      <c r="R132">
        <f t="shared" si="5"/>
        <v>0</v>
      </c>
    </row>
    <row r="133" spans="1:18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8332</v>
      </c>
      <c r="P133" t="s">
        <v>8335</v>
      </c>
      <c r="Q133" s="16">
        <f t="shared" si="4"/>
        <v>42541.837511574078</v>
      </c>
      <c r="R133">
        <f t="shared" si="5"/>
        <v>0</v>
      </c>
    </row>
    <row r="134" spans="1:18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8332</v>
      </c>
      <c r="P134" t="s">
        <v>8335</v>
      </c>
      <c r="Q134" s="16">
        <f t="shared" si="4"/>
        <v>41905.812581018516</v>
      </c>
      <c r="R134">
        <f t="shared" si="5"/>
        <v>0</v>
      </c>
    </row>
    <row r="135" spans="1:18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8332</v>
      </c>
      <c r="P135" t="s">
        <v>8335</v>
      </c>
      <c r="Q135" s="16">
        <f t="shared" si="4"/>
        <v>42491.80768518518</v>
      </c>
      <c r="R135">
        <f t="shared" si="5"/>
        <v>0</v>
      </c>
    </row>
    <row r="136" spans="1:18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8332</v>
      </c>
      <c r="P136" t="s">
        <v>8335</v>
      </c>
      <c r="Q136" s="16">
        <f t="shared" si="4"/>
        <v>42221.909930555557</v>
      </c>
      <c r="R136">
        <f t="shared" si="5"/>
        <v>0</v>
      </c>
    </row>
    <row r="137" spans="1:18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8332</v>
      </c>
      <c r="P137" t="s">
        <v>8335</v>
      </c>
      <c r="Q137" s="16">
        <f t="shared" si="4"/>
        <v>41788.381909722222</v>
      </c>
      <c r="R137">
        <f t="shared" si="5"/>
        <v>0</v>
      </c>
    </row>
    <row r="138" spans="1:18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8332</v>
      </c>
      <c r="P138" t="s">
        <v>8335</v>
      </c>
      <c r="Q138" s="16">
        <f t="shared" si="4"/>
        <v>42096.410115740742</v>
      </c>
      <c r="R138">
        <f t="shared" si="5"/>
        <v>0</v>
      </c>
    </row>
    <row r="139" spans="1:18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8332</v>
      </c>
      <c r="P139" t="s">
        <v>8335</v>
      </c>
      <c r="Q139" s="16">
        <f t="shared" si="4"/>
        <v>42239.573993055557</v>
      </c>
      <c r="R139">
        <f t="shared" si="5"/>
        <v>0</v>
      </c>
    </row>
    <row r="140" spans="1:18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8332</v>
      </c>
      <c r="P140" t="s">
        <v>8335</v>
      </c>
      <c r="Q140" s="16">
        <f t="shared" si="4"/>
        <v>42186.257418981477</v>
      </c>
      <c r="R140">
        <f t="shared" si="5"/>
        <v>0</v>
      </c>
    </row>
    <row r="141" spans="1:18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8332</v>
      </c>
      <c r="P141" t="s">
        <v>8335</v>
      </c>
      <c r="Q141" s="16">
        <f t="shared" si="4"/>
        <v>42187.920972222222</v>
      </c>
      <c r="R141">
        <f t="shared" si="5"/>
        <v>0</v>
      </c>
    </row>
    <row r="142" spans="1:18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8332</v>
      </c>
      <c r="P142" t="s">
        <v>8335</v>
      </c>
      <c r="Q142" s="16">
        <f t="shared" si="4"/>
        <v>42053.198287037041</v>
      </c>
      <c r="R142">
        <f t="shared" si="5"/>
        <v>0</v>
      </c>
    </row>
    <row r="143" spans="1:18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8332</v>
      </c>
      <c r="P143" t="s">
        <v>8335</v>
      </c>
      <c r="Q143" s="16">
        <f t="shared" si="4"/>
        <v>42110.153043981481</v>
      </c>
      <c r="R143">
        <f t="shared" si="5"/>
        <v>0</v>
      </c>
    </row>
    <row r="144" spans="1:18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8332</v>
      </c>
      <c r="P144" t="s">
        <v>8335</v>
      </c>
      <c r="Q144" s="16">
        <f t="shared" si="4"/>
        <v>41938.893263888887</v>
      </c>
      <c r="R144">
        <f t="shared" si="5"/>
        <v>0</v>
      </c>
    </row>
    <row r="145" spans="1:18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8332</v>
      </c>
      <c r="P145" t="s">
        <v>8335</v>
      </c>
      <c r="Q145" s="16">
        <f t="shared" si="4"/>
        <v>42559.064143518517</v>
      </c>
      <c r="R145">
        <f t="shared" si="5"/>
        <v>0</v>
      </c>
    </row>
    <row r="146" spans="1:18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8332</v>
      </c>
      <c r="P146" t="s">
        <v>8335</v>
      </c>
      <c r="Q146" s="16">
        <f t="shared" si="4"/>
        <v>42047.762407407412</v>
      </c>
      <c r="R146">
        <f t="shared" si="5"/>
        <v>0</v>
      </c>
    </row>
    <row r="147" spans="1:18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8332</v>
      </c>
      <c r="P147" t="s">
        <v>8335</v>
      </c>
      <c r="Q147" s="16">
        <f t="shared" si="4"/>
        <v>42200.542268518519</v>
      </c>
      <c r="R147">
        <f t="shared" si="5"/>
        <v>0</v>
      </c>
    </row>
    <row r="148" spans="1:18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8332</v>
      </c>
      <c r="P148" t="s">
        <v>8335</v>
      </c>
      <c r="Q148" s="16">
        <f t="shared" si="4"/>
        <v>42693.016180555554</v>
      </c>
      <c r="R148">
        <f t="shared" si="5"/>
        <v>0</v>
      </c>
    </row>
    <row r="149" spans="1:18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8332</v>
      </c>
      <c r="P149" t="s">
        <v>8335</v>
      </c>
      <c r="Q149" s="16">
        <f t="shared" si="4"/>
        <v>41969.767824074079</v>
      </c>
      <c r="R149">
        <f t="shared" si="5"/>
        <v>0</v>
      </c>
    </row>
    <row r="150" spans="1:18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8332</v>
      </c>
      <c r="P150" t="s">
        <v>8335</v>
      </c>
      <c r="Q150" s="16">
        <f t="shared" si="4"/>
        <v>42397.281666666662</v>
      </c>
      <c r="R150">
        <f t="shared" si="5"/>
        <v>0</v>
      </c>
    </row>
    <row r="151" spans="1:18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8332</v>
      </c>
      <c r="P151" t="s">
        <v>8335</v>
      </c>
      <c r="Q151" s="16">
        <f t="shared" si="4"/>
        <v>41968.172106481477</v>
      </c>
      <c r="R151">
        <f t="shared" si="5"/>
        <v>0</v>
      </c>
    </row>
    <row r="152" spans="1:18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8332</v>
      </c>
      <c r="P152" t="s">
        <v>8335</v>
      </c>
      <c r="Q152" s="16">
        <f t="shared" si="4"/>
        <v>42090.161828703705</v>
      </c>
      <c r="R152">
        <f t="shared" si="5"/>
        <v>0</v>
      </c>
    </row>
    <row r="153" spans="1:18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8332</v>
      </c>
      <c r="P153" t="s">
        <v>8335</v>
      </c>
      <c r="Q153" s="16">
        <f t="shared" si="4"/>
        <v>42113.550821759258</v>
      </c>
      <c r="R153">
        <f t="shared" si="5"/>
        <v>0</v>
      </c>
    </row>
    <row r="154" spans="1:18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8332</v>
      </c>
      <c r="P154" t="s">
        <v>8335</v>
      </c>
      <c r="Q154" s="16">
        <f t="shared" si="4"/>
        <v>41875.077546296292</v>
      </c>
      <c r="R154">
        <f t="shared" si="5"/>
        <v>0</v>
      </c>
    </row>
    <row r="155" spans="1:18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8332</v>
      </c>
      <c r="P155" t="s">
        <v>8335</v>
      </c>
      <c r="Q155" s="16">
        <f t="shared" si="4"/>
        <v>41933.586157407408</v>
      </c>
      <c r="R155">
        <f t="shared" si="5"/>
        <v>0</v>
      </c>
    </row>
    <row r="156" spans="1:18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8332</v>
      </c>
      <c r="P156" t="s">
        <v>8335</v>
      </c>
      <c r="Q156" s="16">
        <f t="shared" si="4"/>
        <v>42115.547395833331</v>
      </c>
      <c r="R156">
        <f t="shared" si="5"/>
        <v>0</v>
      </c>
    </row>
    <row r="157" spans="1:18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8332</v>
      </c>
      <c r="P157" t="s">
        <v>8335</v>
      </c>
      <c r="Q157" s="16">
        <f t="shared" si="4"/>
        <v>42168.559432870374</v>
      </c>
      <c r="R157">
        <f t="shared" si="5"/>
        <v>0</v>
      </c>
    </row>
    <row r="158" spans="1:18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8332</v>
      </c>
      <c r="P158" t="s">
        <v>8335</v>
      </c>
      <c r="Q158" s="16">
        <f t="shared" si="4"/>
        <v>41794.124953703707</v>
      </c>
      <c r="R158">
        <f t="shared" si="5"/>
        <v>0</v>
      </c>
    </row>
    <row r="159" spans="1:18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8332</v>
      </c>
      <c r="P159" t="s">
        <v>8335</v>
      </c>
      <c r="Q159" s="16">
        <f t="shared" si="4"/>
        <v>42396.911712962959</v>
      </c>
      <c r="R159">
        <f t="shared" si="5"/>
        <v>0</v>
      </c>
    </row>
    <row r="160" spans="1:18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8332</v>
      </c>
      <c r="P160" t="s">
        <v>8335</v>
      </c>
      <c r="Q160" s="16">
        <f t="shared" si="4"/>
        <v>41904.07671296296</v>
      </c>
      <c r="R160">
        <f t="shared" si="5"/>
        <v>0</v>
      </c>
    </row>
    <row r="161" spans="1:18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8332</v>
      </c>
      <c r="P161" t="s">
        <v>8335</v>
      </c>
      <c r="Q161" s="16">
        <f t="shared" si="4"/>
        <v>42514.434548611112</v>
      </c>
      <c r="R161">
        <f t="shared" si="5"/>
        <v>0</v>
      </c>
    </row>
    <row r="162" spans="1:18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8332</v>
      </c>
      <c r="P162" t="s">
        <v>8336</v>
      </c>
      <c r="Q162" s="16">
        <f t="shared" si="4"/>
        <v>42171.913090277776</v>
      </c>
      <c r="R162">
        <f t="shared" si="5"/>
        <v>0</v>
      </c>
    </row>
    <row r="163" spans="1:18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8332</v>
      </c>
      <c r="P163" t="s">
        <v>8336</v>
      </c>
      <c r="Q163" s="16">
        <f t="shared" si="4"/>
        <v>41792.687442129631</v>
      </c>
      <c r="R163">
        <f t="shared" si="5"/>
        <v>0</v>
      </c>
    </row>
    <row r="164" spans="1:18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8332</v>
      </c>
      <c r="P164" t="s">
        <v>8336</v>
      </c>
      <c r="Q164" s="16">
        <f t="shared" si="4"/>
        <v>41835.126805555556</v>
      </c>
      <c r="R164">
        <f t="shared" si="5"/>
        <v>0</v>
      </c>
    </row>
    <row r="165" spans="1:18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8332</v>
      </c>
      <c r="P165" t="s">
        <v>8336</v>
      </c>
      <c r="Q165" s="16">
        <f t="shared" si="4"/>
        <v>42243.961273148147</v>
      </c>
      <c r="R165">
        <f t="shared" si="5"/>
        <v>0</v>
      </c>
    </row>
    <row r="166" spans="1:18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8332</v>
      </c>
      <c r="P166" t="s">
        <v>8336</v>
      </c>
      <c r="Q166" s="16">
        <f t="shared" si="4"/>
        <v>41841.762743055559</v>
      </c>
      <c r="R166">
        <f t="shared" si="5"/>
        <v>0</v>
      </c>
    </row>
    <row r="167" spans="1:18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8332</v>
      </c>
      <c r="P167" t="s">
        <v>8336</v>
      </c>
      <c r="Q167" s="16">
        <f t="shared" si="4"/>
        <v>42351.658842592587</v>
      </c>
      <c r="R167">
        <f t="shared" si="5"/>
        <v>0</v>
      </c>
    </row>
    <row r="168" spans="1:18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8332</v>
      </c>
      <c r="P168" t="s">
        <v>8336</v>
      </c>
      <c r="Q168" s="16">
        <f t="shared" si="4"/>
        <v>42721.075949074075</v>
      </c>
      <c r="R168">
        <f t="shared" si="5"/>
        <v>0</v>
      </c>
    </row>
    <row r="169" spans="1:18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8332</v>
      </c>
      <c r="P169" t="s">
        <v>8336</v>
      </c>
      <c r="Q169" s="16">
        <f t="shared" si="4"/>
        <v>42160.927488425921</v>
      </c>
      <c r="R169">
        <f t="shared" si="5"/>
        <v>0</v>
      </c>
    </row>
    <row r="170" spans="1:18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8332</v>
      </c>
      <c r="P170" t="s">
        <v>8336</v>
      </c>
      <c r="Q170" s="16">
        <f t="shared" si="4"/>
        <v>42052.83530092593</v>
      </c>
      <c r="R170">
        <f t="shared" si="5"/>
        <v>0</v>
      </c>
    </row>
    <row r="171" spans="1:18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8332</v>
      </c>
      <c r="P171" t="s">
        <v>8336</v>
      </c>
      <c r="Q171" s="16">
        <f t="shared" si="4"/>
        <v>41900.505312499998</v>
      </c>
      <c r="R171">
        <f t="shared" si="5"/>
        <v>0</v>
      </c>
    </row>
    <row r="172" spans="1:18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8332</v>
      </c>
      <c r="P172" t="s">
        <v>8336</v>
      </c>
      <c r="Q172" s="16">
        <f t="shared" si="4"/>
        <v>42216.977812500001</v>
      </c>
      <c r="R172">
        <f t="shared" si="5"/>
        <v>0</v>
      </c>
    </row>
    <row r="173" spans="1:18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8332</v>
      </c>
      <c r="P173" t="s">
        <v>8336</v>
      </c>
      <c r="Q173" s="16">
        <f t="shared" si="4"/>
        <v>42534.180717592593</v>
      </c>
      <c r="R173">
        <f t="shared" si="5"/>
        <v>0</v>
      </c>
    </row>
    <row r="174" spans="1:18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8332</v>
      </c>
      <c r="P174" t="s">
        <v>8336</v>
      </c>
      <c r="Q174" s="16">
        <f t="shared" si="4"/>
        <v>42047.394942129627</v>
      </c>
      <c r="R174">
        <f t="shared" si="5"/>
        <v>0</v>
      </c>
    </row>
    <row r="175" spans="1:18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8332</v>
      </c>
      <c r="P175" t="s">
        <v>8336</v>
      </c>
      <c r="Q175" s="16">
        <f t="shared" si="4"/>
        <v>42033.573009259257</v>
      </c>
      <c r="R175">
        <f t="shared" si="5"/>
        <v>0</v>
      </c>
    </row>
    <row r="176" spans="1:18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8332</v>
      </c>
      <c r="P176" t="s">
        <v>8336</v>
      </c>
      <c r="Q176" s="16">
        <f t="shared" si="4"/>
        <v>42072.758981481486</v>
      </c>
      <c r="R176">
        <f t="shared" si="5"/>
        <v>0</v>
      </c>
    </row>
    <row r="177" spans="1:18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8332</v>
      </c>
      <c r="P177" t="s">
        <v>8336</v>
      </c>
      <c r="Q177" s="16">
        <f t="shared" si="4"/>
        <v>41855.777905092589</v>
      </c>
      <c r="R177">
        <f t="shared" si="5"/>
        <v>0</v>
      </c>
    </row>
    <row r="178" spans="1:18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8332</v>
      </c>
      <c r="P178" t="s">
        <v>8336</v>
      </c>
      <c r="Q178" s="16">
        <f t="shared" si="4"/>
        <v>42191.824062500003</v>
      </c>
      <c r="R178">
        <f t="shared" si="5"/>
        <v>0</v>
      </c>
    </row>
    <row r="179" spans="1:18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8332</v>
      </c>
      <c r="P179" t="s">
        <v>8336</v>
      </c>
      <c r="Q179" s="16">
        <f t="shared" si="4"/>
        <v>42070.047754629632</v>
      </c>
      <c r="R179">
        <f t="shared" si="5"/>
        <v>0</v>
      </c>
    </row>
    <row r="180" spans="1:18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8332</v>
      </c>
      <c r="P180" t="s">
        <v>8336</v>
      </c>
      <c r="Q180" s="16">
        <f t="shared" si="4"/>
        <v>42304.955381944441</v>
      </c>
      <c r="R180">
        <f t="shared" si="5"/>
        <v>0</v>
      </c>
    </row>
    <row r="181" spans="1:18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8332</v>
      </c>
      <c r="P181" t="s">
        <v>8336</v>
      </c>
      <c r="Q181" s="16">
        <f t="shared" si="4"/>
        <v>42403.080497685187</v>
      </c>
      <c r="R181">
        <f t="shared" si="5"/>
        <v>0</v>
      </c>
    </row>
    <row r="182" spans="1:18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8332</v>
      </c>
      <c r="P182" t="s">
        <v>8336</v>
      </c>
      <c r="Q182" s="16">
        <f t="shared" si="4"/>
        <v>42067.991238425922</v>
      </c>
      <c r="R182">
        <f t="shared" si="5"/>
        <v>0</v>
      </c>
    </row>
    <row r="183" spans="1:18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8332</v>
      </c>
      <c r="P183" t="s">
        <v>8336</v>
      </c>
      <c r="Q183" s="16">
        <f t="shared" si="4"/>
        <v>42147.741840277777</v>
      </c>
      <c r="R183">
        <f t="shared" si="5"/>
        <v>0</v>
      </c>
    </row>
    <row r="184" spans="1:18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8332</v>
      </c>
      <c r="P184" t="s">
        <v>8336</v>
      </c>
      <c r="Q184" s="16">
        <f t="shared" si="4"/>
        <v>42712.011944444443</v>
      </c>
      <c r="R184">
        <f t="shared" si="5"/>
        <v>0</v>
      </c>
    </row>
    <row r="185" spans="1:18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8332</v>
      </c>
      <c r="P185" t="s">
        <v>8336</v>
      </c>
      <c r="Q185" s="16">
        <f t="shared" si="4"/>
        <v>41939.810300925928</v>
      </c>
      <c r="R185">
        <f t="shared" si="5"/>
        <v>0</v>
      </c>
    </row>
    <row r="186" spans="1:18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8332</v>
      </c>
      <c r="P186" t="s">
        <v>8336</v>
      </c>
      <c r="Q186" s="16">
        <f t="shared" si="4"/>
        <v>41825.791226851856</v>
      </c>
      <c r="R186">
        <f t="shared" si="5"/>
        <v>0</v>
      </c>
    </row>
    <row r="187" spans="1:18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8332</v>
      </c>
      <c r="P187" t="s">
        <v>8336</v>
      </c>
      <c r="Q187" s="16">
        <f t="shared" si="4"/>
        <v>42570.91133101852</v>
      </c>
      <c r="R187">
        <f t="shared" si="5"/>
        <v>0</v>
      </c>
    </row>
    <row r="188" spans="1:18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8332</v>
      </c>
      <c r="P188" t="s">
        <v>8336</v>
      </c>
      <c r="Q188" s="16">
        <f t="shared" si="4"/>
        <v>42767.812893518523</v>
      </c>
      <c r="R188">
        <f t="shared" si="5"/>
        <v>0</v>
      </c>
    </row>
    <row r="189" spans="1:18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8332</v>
      </c>
      <c r="P189" t="s">
        <v>8336</v>
      </c>
      <c r="Q189" s="16">
        <f t="shared" si="4"/>
        <v>42182.234456018516</v>
      </c>
      <c r="R189">
        <f t="shared" si="5"/>
        <v>0</v>
      </c>
    </row>
    <row r="190" spans="1:18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8332</v>
      </c>
      <c r="P190" t="s">
        <v>8336</v>
      </c>
      <c r="Q190" s="16">
        <f t="shared" si="4"/>
        <v>41857.18304398148</v>
      </c>
      <c r="R190">
        <f t="shared" si="5"/>
        <v>0</v>
      </c>
    </row>
    <row r="191" spans="1:18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8332</v>
      </c>
      <c r="P191" t="s">
        <v>8336</v>
      </c>
      <c r="Q191" s="16">
        <f t="shared" si="4"/>
        <v>42556.690706018519</v>
      </c>
      <c r="R191">
        <f t="shared" si="5"/>
        <v>0</v>
      </c>
    </row>
    <row r="192" spans="1:18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8332</v>
      </c>
      <c r="P192" t="s">
        <v>8336</v>
      </c>
      <c r="Q192" s="16">
        <f t="shared" si="4"/>
        <v>42527.650995370372</v>
      </c>
      <c r="R192">
        <f t="shared" si="5"/>
        <v>0</v>
      </c>
    </row>
    <row r="193" spans="1:18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8332</v>
      </c>
      <c r="P193" t="s">
        <v>8336</v>
      </c>
      <c r="Q193" s="16">
        <f t="shared" si="4"/>
        <v>42239.441412037035</v>
      </c>
      <c r="R193">
        <f t="shared" si="5"/>
        <v>0</v>
      </c>
    </row>
    <row r="194" spans="1:18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8332</v>
      </c>
      <c r="P194" t="s">
        <v>8336</v>
      </c>
      <c r="Q194" s="16">
        <f t="shared" si="4"/>
        <v>41899.792037037041</v>
      </c>
      <c r="R194">
        <f t="shared" si="5"/>
        <v>0</v>
      </c>
    </row>
    <row r="195" spans="1:18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8332</v>
      </c>
      <c r="P195" t="s">
        <v>8336</v>
      </c>
      <c r="Q195" s="16">
        <f t="shared" ref="Q195:Q258" si="6">J195/86400 + DATE(1970,1,1)</f>
        <v>41911.934791666667</v>
      </c>
      <c r="R195">
        <f t="shared" ref="R195:R258" si="7">SUBTOTAL(103,A195)</f>
        <v>0</v>
      </c>
    </row>
    <row r="196" spans="1:18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8332</v>
      </c>
      <c r="P196" t="s">
        <v>8336</v>
      </c>
      <c r="Q196" s="16">
        <f t="shared" si="6"/>
        <v>42375.996886574074</v>
      </c>
      <c r="R196">
        <f t="shared" si="7"/>
        <v>0</v>
      </c>
    </row>
    <row r="197" spans="1:18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8332</v>
      </c>
      <c r="P197" t="s">
        <v>8336</v>
      </c>
      <c r="Q197" s="16">
        <f t="shared" si="6"/>
        <v>42135.67050925926</v>
      </c>
      <c r="R197">
        <f t="shared" si="7"/>
        <v>0</v>
      </c>
    </row>
    <row r="198" spans="1:18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8332</v>
      </c>
      <c r="P198" t="s">
        <v>8336</v>
      </c>
      <c r="Q198" s="16">
        <f t="shared" si="6"/>
        <v>42259.542800925927</v>
      </c>
      <c r="R198">
        <f t="shared" si="7"/>
        <v>0</v>
      </c>
    </row>
    <row r="199" spans="1:18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8332</v>
      </c>
      <c r="P199" t="s">
        <v>8336</v>
      </c>
      <c r="Q199" s="16">
        <f t="shared" si="6"/>
        <v>42741.848379629635</v>
      </c>
      <c r="R199">
        <f t="shared" si="7"/>
        <v>0</v>
      </c>
    </row>
    <row r="200" spans="1:18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8332</v>
      </c>
      <c r="P200" t="s">
        <v>8336</v>
      </c>
      <c r="Q200" s="16">
        <f t="shared" si="6"/>
        <v>41887.383356481485</v>
      </c>
      <c r="R200">
        <f t="shared" si="7"/>
        <v>0</v>
      </c>
    </row>
    <row r="201" spans="1:18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8332</v>
      </c>
      <c r="P201" t="s">
        <v>8336</v>
      </c>
      <c r="Q201" s="16">
        <f t="shared" si="6"/>
        <v>42584.123865740738</v>
      </c>
      <c r="R201">
        <f t="shared" si="7"/>
        <v>0</v>
      </c>
    </row>
    <row r="202" spans="1:18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8332</v>
      </c>
      <c r="P202" t="s">
        <v>8336</v>
      </c>
      <c r="Q202" s="16">
        <f t="shared" si="6"/>
        <v>41867.083368055552</v>
      </c>
      <c r="R202">
        <f t="shared" si="7"/>
        <v>0</v>
      </c>
    </row>
    <row r="203" spans="1:18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8332</v>
      </c>
      <c r="P203" t="s">
        <v>8336</v>
      </c>
      <c r="Q203" s="16">
        <f t="shared" si="6"/>
        <v>42023.818622685183</v>
      </c>
      <c r="R203">
        <f t="shared" si="7"/>
        <v>0</v>
      </c>
    </row>
    <row r="204" spans="1:18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8332</v>
      </c>
      <c r="P204" t="s">
        <v>8336</v>
      </c>
      <c r="Q204" s="16">
        <f t="shared" si="6"/>
        <v>42255.927824074075</v>
      </c>
      <c r="R204">
        <f t="shared" si="7"/>
        <v>0</v>
      </c>
    </row>
    <row r="205" spans="1:18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8332</v>
      </c>
      <c r="P205" t="s">
        <v>8336</v>
      </c>
      <c r="Q205" s="16">
        <f t="shared" si="6"/>
        <v>41973.847962962958</v>
      </c>
      <c r="R205">
        <f t="shared" si="7"/>
        <v>0</v>
      </c>
    </row>
    <row r="206" spans="1:18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8332</v>
      </c>
      <c r="P206" t="s">
        <v>8336</v>
      </c>
      <c r="Q206" s="16">
        <f t="shared" si="6"/>
        <v>42556.583368055552</v>
      </c>
      <c r="R206">
        <f t="shared" si="7"/>
        <v>0</v>
      </c>
    </row>
    <row r="207" spans="1:18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8332</v>
      </c>
      <c r="P207" t="s">
        <v>8336</v>
      </c>
      <c r="Q207" s="16">
        <f t="shared" si="6"/>
        <v>42248.632199074069</v>
      </c>
      <c r="R207">
        <f t="shared" si="7"/>
        <v>0</v>
      </c>
    </row>
    <row r="208" spans="1:18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8332</v>
      </c>
      <c r="P208" t="s">
        <v>8336</v>
      </c>
      <c r="Q208" s="16">
        <f t="shared" si="6"/>
        <v>42567.004432870366</v>
      </c>
      <c r="R208">
        <f t="shared" si="7"/>
        <v>0</v>
      </c>
    </row>
    <row r="209" spans="1:18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8332</v>
      </c>
      <c r="P209" t="s">
        <v>8336</v>
      </c>
      <c r="Q209" s="16">
        <f t="shared" si="6"/>
        <v>41978.197199074071</v>
      </c>
      <c r="R209">
        <f t="shared" si="7"/>
        <v>0</v>
      </c>
    </row>
    <row r="210" spans="1:18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8332</v>
      </c>
      <c r="P210" t="s">
        <v>8336</v>
      </c>
      <c r="Q210" s="16">
        <f t="shared" si="6"/>
        <v>41959.369988425926</v>
      </c>
      <c r="R210">
        <f t="shared" si="7"/>
        <v>0</v>
      </c>
    </row>
    <row r="211" spans="1:18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8332</v>
      </c>
      <c r="P211" t="s">
        <v>8336</v>
      </c>
      <c r="Q211" s="16">
        <f t="shared" si="6"/>
        <v>42165.922858796301</v>
      </c>
      <c r="R211">
        <f t="shared" si="7"/>
        <v>0</v>
      </c>
    </row>
    <row r="212" spans="1:18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8332</v>
      </c>
      <c r="P212" t="s">
        <v>8336</v>
      </c>
      <c r="Q212" s="16">
        <f t="shared" si="6"/>
        <v>42249.064722222218</v>
      </c>
      <c r="R212">
        <f t="shared" si="7"/>
        <v>0</v>
      </c>
    </row>
    <row r="213" spans="1:18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8332</v>
      </c>
      <c r="P213" t="s">
        <v>8336</v>
      </c>
      <c r="Q213" s="16">
        <f t="shared" si="6"/>
        <v>42236.159918981481</v>
      </c>
      <c r="R213">
        <f t="shared" si="7"/>
        <v>0</v>
      </c>
    </row>
    <row r="214" spans="1:18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8332</v>
      </c>
      <c r="P214" t="s">
        <v>8336</v>
      </c>
      <c r="Q214" s="16">
        <f t="shared" si="6"/>
        <v>42416.881018518514</v>
      </c>
      <c r="R214">
        <f t="shared" si="7"/>
        <v>0</v>
      </c>
    </row>
    <row r="215" spans="1:18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8332</v>
      </c>
      <c r="P215" t="s">
        <v>8336</v>
      </c>
      <c r="Q215" s="16">
        <f t="shared" si="6"/>
        <v>42202.594293981485</v>
      </c>
      <c r="R215">
        <f t="shared" si="7"/>
        <v>0</v>
      </c>
    </row>
    <row r="216" spans="1:18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8332</v>
      </c>
      <c r="P216" t="s">
        <v>8336</v>
      </c>
      <c r="Q216" s="16">
        <f t="shared" si="6"/>
        <v>42009.64061342593</v>
      </c>
      <c r="R216">
        <f t="shared" si="7"/>
        <v>0</v>
      </c>
    </row>
    <row r="217" spans="1:18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8332</v>
      </c>
      <c r="P217" t="s">
        <v>8336</v>
      </c>
      <c r="Q217" s="16">
        <f t="shared" si="6"/>
        <v>42375.230115740742</v>
      </c>
      <c r="R217">
        <f t="shared" si="7"/>
        <v>0</v>
      </c>
    </row>
    <row r="218" spans="1:18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8332</v>
      </c>
      <c r="P218" t="s">
        <v>8336</v>
      </c>
      <c r="Q218" s="16">
        <f t="shared" si="6"/>
        <v>42066.958761574075</v>
      </c>
      <c r="R218">
        <f t="shared" si="7"/>
        <v>0</v>
      </c>
    </row>
    <row r="219" spans="1:18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8332</v>
      </c>
      <c r="P219" t="s">
        <v>8336</v>
      </c>
      <c r="Q219" s="16">
        <f t="shared" si="6"/>
        <v>41970.64061342593</v>
      </c>
      <c r="R219">
        <f t="shared" si="7"/>
        <v>0</v>
      </c>
    </row>
    <row r="220" spans="1:18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8332</v>
      </c>
      <c r="P220" t="s">
        <v>8336</v>
      </c>
      <c r="Q220" s="16">
        <f t="shared" si="6"/>
        <v>42079.628344907411</v>
      </c>
      <c r="R220">
        <f t="shared" si="7"/>
        <v>0</v>
      </c>
    </row>
    <row r="221" spans="1:18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8332</v>
      </c>
      <c r="P221" t="s">
        <v>8336</v>
      </c>
      <c r="Q221" s="16">
        <f t="shared" si="6"/>
        <v>42429.326678240745</v>
      </c>
      <c r="R221">
        <f t="shared" si="7"/>
        <v>0</v>
      </c>
    </row>
    <row r="222" spans="1:18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8332</v>
      </c>
      <c r="P222" t="s">
        <v>8336</v>
      </c>
      <c r="Q222" s="16">
        <f t="shared" si="6"/>
        <v>42195.643865740742</v>
      </c>
      <c r="R222">
        <f t="shared" si="7"/>
        <v>0</v>
      </c>
    </row>
    <row r="223" spans="1:18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8332</v>
      </c>
      <c r="P223" t="s">
        <v>8336</v>
      </c>
      <c r="Q223" s="16">
        <f t="shared" si="6"/>
        <v>42031.837546296301</v>
      </c>
      <c r="R223">
        <f t="shared" si="7"/>
        <v>0</v>
      </c>
    </row>
    <row r="224" spans="1:18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8332</v>
      </c>
      <c r="P224" t="s">
        <v>8336</v>
      </c>
      <c r="Q224" s="16">
        <f t="shared" si="6"/>
        <v>42031.769884259258</v>
      </c>
      <c r="R224">
        <f t="shared" si="7"/>
        <v>0</v>
      </c>
    </row>
    <row r="225" spans="1:18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8332</v>
      </c>
      <c r="P225" t="s">
        <v>8336</v>
      </c>
      <c r="Q225" s="16">
        <f t="shared" si="6"/>
        <v>42482.048032407409</v>
      </c>
      <c r="R225">
        <f t="shared" si="7"/>
        <v>0</v>
      </c>
    </row>
    <row r="226" spans="1:18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8332</v>
      </c>
      <c r="P226" t="s">
        <v>8336</v>
      </c>
      <c r="Q226" s="16">
        <f t="shared" si="6"/>
        <v>42135.235254629632</v>
      </c>
      <c r="R226">
        <f t="shared" si="7"/>
        <v>0</v>
      </c>
    </row>
    <row r="227" spans="1:18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8332</v>
      </c>
      <c r="P227" t="s">
        <v>8336</v>
      </c>
      <c r="Q227" s="16">
        <f t="shared" si="6"/>
        <v>42438.961273148147</v>
      </c>
      <c r="R227">
        <f t="shared" si="7"/>
        <v>0</v>
      </c>
    </row>
    <row r="228" spans="1:18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8332</v>
      </c>
      <c r="P228" t="s">
        <v>8336</v>
      </c>
      <c r="Q228" s="16">
        <f t="shared" si="6"/>
        <v>42106.666018518517</v>
      </c>
      <c r="R228">
        <f t="shared" si="7"/>
        <v>0</v>
      </c>
    </row>
    <row r="229" spans="1:18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8332</v>
      </c>
      <c r="P229" t="s">
        <v>8336</v>
      </c>
      <c r="Q229" s="16">
        <f t="shared" si="6"/>
        <v>42164.893993055557</v>
      </c>
      <c r="R229">
        <f t="shared" si="7"/>
        <v>0</v>
      </c>
    </row>
    <row r="230" spans="1:18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8332</v>
      </c>
      <c r="P230" t="s">
        <v>8336</v>
      </c>
      <c r="Q230" s="16">
        <f t="shared" si="6"/>
        <v>42096.686400462961</v>
      </c>
      <c r="R230">
        <f t="shared" si="7"/>
        <v>0</v>
      </c>
    </row>
    <row r="231" spans="1:18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8332</v>
      </c>
      <c r="P231" t="s">
        <v>8336</v>
      </c>
      <c r="Q231" s="16">
        <f t="shared" si="6"/>
        <v>42383.933993055558</v>
      </c>
      <c r="R231">
        <f t="shared" si="7"/>
        <v>0</v>
      </c>
    </row>
    <row r="232" spans="1:18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8332</v>
      </c>
      <c r="P232" t="s">
        <v>8336</v>
      </c>
      <c r="Q232" s="16">
        <f t="shared" si="6"/>
        <v>42129.77721064815</v>
      </c>
      <c r="R232">
        <f t="shared" si="7"/>
        <v>0</v>
      </c>
    </row>
    <row r="233" spans="1:18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8332</v>
      </c>
      <c r="P233" t="s">
        <v>8336</v>
      </c>
      <c r="Q233" s="16">
        <f t="shared" si="6"/>
        <v>42341.958923611106</v>
      </c>
      <c r="R233">
        <f t="shared" si="7"/>
        <v>0</v>
      </c>
    </row>
    <row r="234" spans="1:18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8332</v>
      </c>
      <c r="P234" t="s">
        <v>8336</v>
      </c>
      <c r="Q234" s="16">
        <f t="shared" si="6"/>
        <v>42032.82576388889</v>
      </c>
      <c r="R234">
        <f t="shared" si="7"/>
        <v>0</v>
      </c>
    </row>
    <row r="235" spans="1:18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8332</v>
      </c>
      <c r="P235" t="s">
        <v>8336</v>
      </c>
      <c r="Q235" s="16">
        <f t="shared" si="6"/>
        <v>42612.911712962959</v>
      </c>
      <c r="R235">
        <f t="shared" si="7"/>
        <v>0</v>
      </c>
    </row>
    <row r="236" spans="1:18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8332</v>
      </c>
      <c r="P236" t="s">
        <v>8336</v>
      </c>
      <c r="Q236" s="16">
        <f t="shared" si="6"/>
        <v>42136.035405092596</v>
      </c>
      <c r="R236">
        <f t="shared" si="7"/>
        <v>0</v>
      </c>
    </row>
    <row r="237" spans="1:18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8332</v>
      </c>
      <c r="P237" t="s">
        <v>8336</v>
      </c>
      <c r="Q237" s="16">
        <f t="shared" si="6"/>
        <v>42164.908530092594</v>
      </c>
      <c r="R237">
        <f t="shared" si="7"/>
        <v>0</v>
      </c>
    </row>
    <row r="238" spans="1:18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8332</v>
      </c>
      <c r="P238" t="s">
        <v>8336</v>
      </c>
      <c r="Q238" s="16">
        <f t="shared" si="6"/>
        <v>42321.084479166668</v>
      </c>
      <c r="R238">
        <f t="shared" si="7"/>
        <v>0</v>
      </c>
    </row>
    <row r="239" spans="1:18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8332</v>
      </c>
      <c r="P239" t="s">
        <v>8336</v>
      </c>
      <c r="Q239" s="16">
        <f t="shared" si="6"/>
        <v>42377.577187499999</v>
      </c>
      <c r="R239">
        <f t="shared" si="7"/>
        <v>0</v>
      </c>
    </row>
    <row r="240" spans="1:18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8332</v>
      </c>
      <c r="P240" t="s">
        <v>8336</v>
      </c>
      <c r="Q240" s="16">
        <f t="shared" si="6"/>
        <v>42713.962500000001</v>
      </c>
      <c r="R240">
        <f t="shared" si="7"/>
        <v>0</v>
      </c>
    </row>
    <row r="241" spans="1:18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8332</v>
      </c>
      <c r="P241" t="s">
        <v>8336</v>
      </c>
      <c r="Q241" s="16">
        <f t="shared" si="6"/>
        <v>42297.110300925924</v>
      </c>
      <c r="R241">
        <f t="shared" si="7"/>
        <v>0</v>
      </c>
    </row>
    <row r="242" spans="1:18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8332</v>
      </c>
      <c r="P242" t="s">
        <v>8337</v>
      </c>
      <c r="Q242" s="16">
        <f t="shared" si="6"/>
        <v>41354.708460648151</v>
      </c>
      <c r="R242">
        <f t="shared" si="7"/>
        <v>0</v>
      </c>
    </row>
    <row r="243" spans="1:18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8332</v>
      </c>
      <c r="P243" t="s">
        <v>8337</v>
      </c>
      <c r="Q243" s="16">
        <f t="shared" si="6"/>
        <v>41949.697962962964</v>
      </c>
      <c r="R243">
        <f t="shared" si="7"/>
        <v>0</v>
      </c>
    </row>
    <row r="244" spans="1:18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8332</v>
      </c>
      <c r="P244" t="s">
        <v>8337</v>
      </c>
      <c r="Q244" s="16">
        <f t="shared" si="6"/>
        <v>40862.492939814816</v>
      </c>
      <c r="R244">
        <f t="shared" si="7"/>
        <v>0</v>
      </c>
    </row>
    <row r="245" spans="1:18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8332</v>
      </c>
      <c r="P245" t="s">
        <v>8337</v>
      </c>
      <c r="Q245" s="16">
        <f t="shared" si="6"/>
        <v>41662.047500000001</v>
      </c>
      <c r="R245">
        <f t="shared" si="7"/>
        <v>0</v>
      </c>
    </row>
    <row r="246" spans="1:18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8332</v>
      </c>
      <c r="P246" t="s">
        <v>8337</v>
      </c>
      <c r="Q246" s="16">
        <f t="shared" si="6"/>
        <v>40213.323599537034</v>
      </c>
      <c r="R246">
        <f t="shared" si="7"/>
        <v>0</v>
      </c>
    </row>
    <row r="247" spans="1:18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8332</v>
      </c>
      <c r="P247" t="s">
        <v>8337</v>
      </c>
      <c r="Q247" s="16">
        <f t="shared" si="6"/>
        <v>41107.053067129629</v>
      </c>
      <c r="R247">
        <f t="shared" si="7"/>
        <v>0</v>
      </c>
    </row>
    <row r="248" spans="1:18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8332</v>
      </c>
      <c r="P248" t="s">
        <v>8337</v>
      </c>
      <c r="Q248" s="16">
        <f t="shared" si="6"/>
        <v>40480.363483796296</v>
      </c>
      <c r="R248">
        <f t="shared" si="7"/>
        <v>0</v>
      </c>
    </row>
    <row r="249" spans="1:18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8332</v>
      </c>
      <c r="P249" t="s">
        <v>8337</v>
      </c>
      <c r="Q249" s="16">
        <f t="shared" si="6"/>
        <v>40430.604328703703</v>
      </c>
      <c r="R249">
        <f t="shared" si="7"/>
        <v>0</v>
      </c>
    </row>
    <row r="250" spans="1:18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8332</v>
      </c>
      <c r="P250" t="s">
        <v>8337</v>
      </c>
      <c r="Q250" s="16">
        <f t="shared" si="6"/>
        <v>40870.774409722224</v>
      </c>
      <c r="R250">
        <f t="shared" si="7"/>
        <v>0</v>
      </c>
    </row>
    <row r="251" spans="1:18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8332</v>
      </c>
      <c r="P251" t="s">
        <v>8337</v>
      </c>
      <c r="Q251" s="16">
        <f t="shared" si="6"/>
        <v>40332.923842592594</v>
      </c>
      <c r="R251">
        <f t="shared" si="7"/>
        <v>0</v>
      </c>
    </row>
    <row r="252" spans="1:18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8332</v>
      </c>
      <c r="P252" t="s">
        <v>8337</v>
      </c>
      <c r="Q252" s="16">
        <f t="shared" si="6"/>
        <v>41401.565868055557</v>
      </c>
      <c r="R252">
        <f t="shared" si="7"/>
        <v>0</v>
      </c>
    </row>
    <row r="253" spans="1:18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8332</v>
      </c>
      <c r="P253" t="s">
        <v>8337</v>
      </c>
      <c r="Q253" s="16">
        <f t="shared" si="6"/>
        <v>41013.787569444445</v>
      </c>
      <c r="R253">
        <f t="shared" si="7"/>
        <v>0</v>
      </c>
    </row>
    <row r="254" spans="1:18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8332</v>
      </c>
      <c r="P254" t="s">
        <v>8337</v>
      </c>
      <c r="Q254" s="16">
        <f t="shared" si="6"/>
        <v>40266.66270833333</v>
      </c>
      <c r="R254">
        <f t="shared" si="7"/>
        <v>0</v>
      </c>
    </row>
    <row r="255" spans="1:18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8332</v>
      </c>
      <c r="P255" t="s">
        <v>8337</v>
      </c>
      <c r="Q255" s="16">
        <f t="shared" si="6"/>
        <v>40924.650868055556</v>
      </c>
      <c r="R255">
        <f t="shared" si="7"/>
        <v>0</v>
      </c>
    </row>
    <row r="256" spans="1:18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8332</v>
      </c>
      <c r="P256" t="s">
        <v>8337</v>
      </c>
      <c r="Q256" s="16">
        <f t="shared" si="6"/>
        <v>42263.952662037038</v>
      </c>
      <c r="R256">
        <f t="shared" si="7"/>
        <v>0</v>
      </c>
    </row>
    <row r="257" spans="1:18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8332</v>
      </c>
      <c r="P257" t="s">
        <v>8337</v>
      </c>
      <c r="Q257" s="16">
        <f t="shared" si="6"/>
        <v>40588.526412037041</v>
      </c>
      <c r="R257">
        <f t="shared" si="7"/>
        <v>0</v>
      </c>
    </row>
    <row r="258" spans="1:18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8332</v>
      </c>
      <c r="P258" t="s">
        <v>8337</v>
      </c>
      <c r="Q258" s="16">
        <f t="shared" si="6"/>
        <v>41319.769293981481</v>
      </c>
      <c r="R258">
        <f t="shared" si="7"/>
        <v>0</v>
      </c>
    </row>
    <row r="259" spans="1:18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8332</v>
      </c>
      <c r="P259" t="s">
        <v>8337</v>
      </c>
      <c r="Q259" s="16">
        <f t="shared" ref="Q259:Q322" si="8">J259/86400 + DATE(1970,1,1)</f>
        <v>42479.626875000002</v>
      </c>
      <c r="R259">
        <f t="shared" ref="R259:R322" si="9">SUBTOTAL(103,A259)</f>
        <v>0</v>
      </c>
    </row>
    <row r="260" spans="1:18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8332</v>
      </c>
      <c r="P260" t="s">
        <v>8337</v>
      </c>
      <c r="Q260" s="16">
        <f t="shared" si="8"/>
        <v>40682.051689814813</v>
      </c>
      <c r="R260">
        <f t="shared" si="9"/>
        <v>0</v>
      </c>
    </row>
    <row r="261" spans="1:18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8332</v>
      </c>
      <c r="P261" t="s">
        <v>8337</v>
      </c>
      <c r="Q261" s="16">
        <f t="shared" si="8"/>
        <v>42072.738067129627</v>
      </c>
      <c r="R261">
        <f t="shared" si="9"/>
        <v>0</v>
      </c>
    </row>
    <row r="262" spans="1:18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8332</v>
      </c>
      <c r="P262" t="s">
        <v>8337</v>
      </c>
      <c r="Q262" s="16">
        <f t="shared" si="8"/>
        <v>40330.755543981482</v>
      </c>
      <c r="R262">
        <f t="shared" si="9"/>
        <v>0</v>
      </c>
    </row>
    <row r="263" spans="1:18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8332</v>
      </c>
      <c r="P263" t="s">
        <v>8337</v>
      </c>
      <c r="Q263" s="16">
        <f t="shared" si="8"/>
        <v>41017.885462962964</v>
      </c>
      <c r="R263">
        <f t="shared" si="9"/>
        <v>0</v>
      </c>
    </row>
    <row r="264" spans="1:18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8332</v>
      </c>
      <c r="P264" t="s">
        <v>8337</v>
      </c>
      <c r="Q264" s="16">
        <f t="shared" si="8"/>
        <v>40555.24800925926</v>
      </c>
      <c r="R264">
        <f t="shared" si="9"/>
        <v>0</v>
      </c>
    </row>
    <row r="265" spans="1:18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8332</v>
      </c>
      <c r="P265" t="s">
        <v>8337</v>
      </c>
      <c r="Q265" s="16">
        <f t="shared" si="8"/>
        <v>41149.954791666663</v>
      </c>
      <c r="R265">
        <f t="shared" si="9"/>
        <v>0</v>
      </c>
    </row>
    <row r="266" spans="1:18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8332</v>
      </c>
      <c r="P266" t="s">
        <v>8337</v>
      </c>
      <c r="Q266" s="16">
        <f t="shared" si="8"/>
        <v>41010.620312500003</v>
      </c>
      <c r="R266">
        <f t="shared" si="9"/>
        <v>0</v>
      </c>
    </row>
    <row r="267" spans="1:18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8332</v>
      </c>
      <c r="P267" t="s">
        <v>8337</v>
      </c>
      <c r="Q267" s="16">
        <f t="shared" si="8"/>
        <v>40267.245717592596</v>
      </c>
      <c r="R267">
        <f t="shared" si="9"/>
        <v>0</v>
      </c>
    </row>
    <row r="268" spans="1:18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8332</v>
      </c>
      <c r="P268" t="s">
        <v>8337</v>
      </c>
      <c r="Q268" s="16">
        <f t="shared" si="8"/>
        <v>40205.174849537041</v>
      </c>
      <c r="R268">
        <f t="shared" si="9"/>
        <v>0</v>
      </c>
    </row>
    <row r="269" spans="1:18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8332</v>
      </c>
      <c r="P269" t="s">
        <v>8337</v>
      </c>
      <c r="Q269" s="16">
        <f t="shared" si="8"/>
        <v>41785.452534722222</v>
      </c>
      <c r="R269">
        <f t="shared" si="9"/>
        <v>0</v>
      </c>
    </row>
    <row r="270" spans="1:18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8332</v>
      </c>
      <c r="P270" t="s">
        <v>8337</v>
      </c>
      <c r="Q270" s="16">
        <f t="shared" si="8"/>
        <v>40809.15252314815</v>
      </c>
      <c r="R270">
        <f t="shared" si="9"/>
        <v>0</v>
      </c>
    </row>
    <row r="271" spans="1:18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8332</v>
      </c>
      <c r="P271" t="s">
        <v>8337</v>
      </c>
      <c r="Q271" s="16">
        <f t="shared" si="8"/>
        <v>42758.197013888886</v>
      </c>
      <c r="R271">
        <f t="shared" si="9"/>
        <v>0</v>
      </c>
    </row>
    <row r="272" spans="1:18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8332</v>
      </c>
      <c r="P272" t="s">
        <v>8337</v>
      </c>
      <c r="Q272" s="16">
        <f t="shared" si="8"/>
        <v>40637.86655092593</v>
      </c>
      <c r="R272">
        <f t="shared" si="9"/>
        <v>0</v>
      </c>
    </row>
    <row r="273" spans="1:18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8332</v>
      </c>
      <c r="P273" t="s">
        <v>8337</v>
      </c>
      <c r="Q273" s="16">
        <f t="shared" si="8"/>
        <v>41612.100243055553</v>
      </c>
      <c r="R273">
        <f t="shared" si="9"/>
        <v>0</v>
      </c>
    </row>
    <row r="274" spans="1:18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8332</v>
      </c>
      <c r="P274" t="s">
        <v>8337</v>
      </c>
      <c r="Q274" s="16">
        <f t="shared" si="8"/>
        <v>40235.900358796294</v>
      </c>
      <c r="R274">
        <f t="shared" si="9"/>
        <v>0</v>
      </c>
    </row>
    <row r="275" spans="1:18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8332</v>
      </c>
      <c r="P275" t="s">
        <v>8337</v>
      </c>
      <c r="Q275" s="16">
        <f t="shared" si="8"/>
        <v>40697.498449074075</v>
      </c>
      <c r="R275">
        <f t="shared" si="9"/>
        <v>0</v>
      </c>
    </row>
    <row r="276" spans="1:18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8332</v>
      </c>
      <c r="P276" t="s">
        <v>8337</v>
      </c>
      <c r="Q276" s="16">
        <f t="shared" si="8"/>
        <v>40969.912372685183</v>
      </c>
      <c r="R276">
        <f t="shared" si="9"/>
        <v>0</v>
      </c>
    </row>
    <row r="277" spans="1:18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8332</v>
      </c>
      <c r="P277" t="s">
        <v>8337</v>
      </c>
      <c r="Q277" s="16">
        <f t="shared" si="8"/>
        <v>41193.032013888893</v>
      </c>
      <c r="R277">
        <f t="shared" si="9"/>
        <v>0</v>
      </c>
    </row>
    <row r="278" spans="1:18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8332</v>
      </c>
      <c r="P278" t="s">
        <v>8337</v>
      </c>
      <c r="Q278" s="16">
        <f t="shared" si="8"/>
        <v>40967.081875000003</v>
      </c>
      <c r="R278">
        <f t="shared" si="9"/>
        <v>0</v>
      </c>
    </row>
    <row r="279" spans="1:18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8332</v>
      </c>
      <c r="P279" t="s">
        <v>8337</v>
      </c>
      <c r="Q279" s="16">
        <f t="shared" si="8"/>
        <v>42117.891423611116</v>
      </c>
      <c r="R279">
        <f t="shared" si="9"/>
        <v>0</v>
      </c>
    </row>
    <row r="280" spans="1:18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8332</v>
      </c>
      <c r="P280" t="s">
        <v>8337</v>
      </c>
      <c r="Q280" s="16">
        <f t="shared" si="8"/>
        <v>41164.040960648148</v>
      </c>
      <c r="R280">
        <f t="shared" si="9"/>
        <v>0</v>
      </c>
    </row>
    <row r="281" spans="1:18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8332</v>
      </c>
      <c r="P281" t="s">
        <v>8337</v>
      </c>
      <c r="Q281" s="16">
        <f t="shared" si="8"/>
        <v>42759.244166666671</v>
      </c>
      <c r="R281">
        <f t="shared" si="9"/>
        <v>0</v>
      </c>
    </row>
    <row r="282" spans="1:18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8332</v>
      </c>
      <c r="P282" t="s">
        <v>8337</v>
      </c>
      <c r="Q282" s="16">
        <f t="shared" si="8"/>
        <v>41744.590682870374</v>
      </c>
      <c r="R282">
        <f t="shared" si="9"/>
        <v>0</v>
      </c>
    </row>
    <row r="283" spans="1:18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8332</v>
      </c>
      <c r="P283" t="s">
        <v>8337</v>
      </c>
      <c r="Q283" s="16">
        <f t="shared" si="8"/>
        <v>39950.163344907407</v>
      </c>
      <c r="R283">
        <f t="shared" si="9"/>
        <v>0</v>
      </c>
    </row>
    <row r="284" spans="1:18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8332</v>
      </c>
      <c r="P284" t="s">
        <v>8337</v>
      </c>
      <c r="Q284" s="16">
        <f t="shared" si="8"/>
        <v>40194.920046296298</v>
      </c>
      <c r="R284">
        <f t="shared" si="9"/>
        <v>0</v>
      </c>
    </row>
    <row r="285" spans="1:18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8332</v>
      </c>
      <c r="P285" t="s">
        <v>8337</v>
      </c>
      <c r="Q285" s="16">
        <f t="shared" si="8"/>
        <v>40675.71</v>
      </c>
      <c r="R285">
        <f t="shared" si="9"/>
        <v>0</v>
      </c>
    </row>
    <row r="286" spans="1:18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8332</v>
      </c>
      <c r="P286" t="s">
        <v>8337</v>
      </c>
      <c r="Q286" s="16">
        <f t="shared" si="8"/>
        <v>40904.738194444442</v>
      </c>
      <c r="R286">
        <f t="shared" si="9"/>
        <v>0</v>
      </c>
    </row>
    <row r="287" spans="1:18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8332</v>
      </c>
      <c r="P287" t="s">
        <v>8337</v>
      </c>
      <c r="Q287" s="16">
        <f t="shared" si="8"/>
        <v>41506.756111111114</v>
      </c>
      <c r="R287">
        <f t="shared" si="9"/>
        <v>0</v>
      </c>
    </row>
    <row r="288" spans="1:18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8332</v>
      </c>
      <c r="P288" t="s">
        <v>8337</v>
      </c>
      <c r="Q288" s="16">
        <f t="shared" si="8"/>
        <v>41313.816250000003</v>
      </c>
      <c r="R288">
        <f t="shared" si="9"/>
        <v>0</v>
      </c>
    </row>
    <row r="289" spans="1:18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8332</v>
      </c>
      <c r="P289" t="s">
        <v>8337</v>
      </c>
      <c r="Q289" s="16">
        <f t="shared" si="8"/>
        <v>41184.277986111112</v>
      </c>
      <c r="R289">
        <f t="shared" si="9"/>
        <v>0</v>
      </c>
    </row>
    <row r="290" spans="1:18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8332</v>
      </c>
      <c r="P290" t="s">
        <v>8337</v>
      </c>
      <c r="Q290" s="16">
        <f t="shared" si="8"/>
        <v>41051.168900462959</v>
      </c>
      <c r="R290">
        <f t="shared" si="9"/>
        <v>0</v>
      </c>
    </row>
    <row r="291" spans="1:18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8332</v>
      </c>
      <c r="P291" t="s">
        <v>8337</v>
      </c>
      <c r="Q291" s="16">
        <f t="shared" si="8"/>
        <v>41550.456412037034</v>
      </c>
      <c r="R291">
        <f t="shared" si="9"/>
        <v>0</v>
      </c>
    </row>
    <row r="292" spans="1:18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8332</v>
      </c>
      <c r="P292" t="s">
        <v>8337</v>
      </c>
      <c r="Q292" s="16">
        <f t="shared" si="8"/>
        <v>40526.36917824074</v>
      </c>
      <c r="R292">
        <f t="shared" si="9"/>
        <v>0</v>
      </c>
    </row>
    <row r="293" spans="1:18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8332</v>
      </c>
      <c r="P293" t="s">
        <v>8337</v>
      </c>
      <c r="Q293" s="16">
        <f t="shared" si="8"/>
        <v>41376.769050925926</v>
      </c>
      <c r="R293">
        <f t="shared" si="9"/>
        <v>0</v>
      </c>
    </row>
    <row r="294" spans="1:18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8332</v>
      </c>
      <c r="P294" t="s">
        <v>8337</v>
      </c>
      <c r="Q294" s="16">
        <f t="shared" si="8"/>
        <v>40812.803229166668</v>
      </c>
      <c r="R294">
        <f t="shared" si="9"/>
        <v>0</v>
      </c>
    </row>
    <row r="295" spans="1:18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8332</v>
      </c>
      <c r="P295" t="s">
        <v>8337</v>
      </c>
      <c r="Q295" s="16">
        <f t="shared" si="8"/>
        <v>41719.667986111112</v>
      </c>
      <c r="R295">
        <f t="shared" si="9"/>
        <v>0</v>
      </c>
    </row>
    <row r="296" spans="1:18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8332</v>
      </c>
      <c r="P296" t="s">
        <v>8337</v>
      </c>
      <c r="Q296" s="16">
        <f t="shared" si="8"/>
        <v>40343.084421296298</v>
      </c>
      <c r="R296">
        <f t="shared" si="9"/>
        <v>0</v>
      </c>
    </row>
    <row r="297" spans="1:18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8332</v>
      </c>
      <c r="P297" t="s">
        <v>8337</v>
      </c>
      <c r="Q297" s="16">
        <f t="shared" si="8"/>
        <v>41519.004733796297</v>
      </c>
      <c r="R297">
        <f t="shared" si="9"/>
        <v>0</v>
      </c>
    </row>
    <row r="298" spans="1:18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8332</v>
      </c>
      <c r="P298" t="s">
        <v>8337</v>
      </c>
      <c r="Q298" s="16">
        <f t="shared" si="8"/>
        <v>41134.475497685184</v>
      </c>
      <c r="R298">
        <f t="shared" si="9"/>
        <v>0</v>
      </c>
    </row>
    <row r="299" spans="1:18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8332</v>
      </c>
      <c r="P299" t="s">
        <v>8337</v>
      </c>
      <c r="Q299" s="16">
        <f t="shared" si="8"/>
        <v>42089.728020833332</v>
      </c>
      <c r="R299">
        <f t="shared" si="9"/>
        <v>0</v>
      </c>
    </row>
    <row r="300" spans="1:18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8332</v>
      </c>
      <c r="P300" t="s">
        <v>8337</v>
      </c>
      <c r="Q300" s="16">
        <f t="shared" si="8"/>
        <v>41709.463518518518</v>
      </c>
      <c r="R300">
        <f t="shared" si="9"/>
        <v>0</v>
      </c>
    </row>
    <row r="301" spans="1:18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8332</v>
      </c>
      <c r="P301" t="s">
        <v>8337</v>
      </c>
      <c r="Q301" s="16">
        <f t="shared" si="8"/>
        <v>40469.225231481483</v>
      </c>
      <c r="R301">
        <f t="shared" si="9"/>
        <v>0</v>
      </c>
    </row>
    <row r="302" spans="1:18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8332</v>
      </c>
      <c r="P302" t="s">
        <v>8337</v>
      </c>
      <c r="Q302" s="16">
        <f t="shared" si="8"/>
        <v>40626.959930555553</v>
      </c>
      <c r="R302">
        <f t="shared" si="9"/>
        <v>0</v>
      </c>
    </row>
    <row r="303" spans="1:18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8332</v>
      </c>
      <c r="P303" t="s">
        <v>8337</v>
      </c>
      <c r="Q303" s="16">
        <f t="shared" si="8"/>
        <v>41312.737673611111</v>
      </c>
      <c r="R303">
        <f t="shared" si="9"/>
        <v>0</v>
      </c>
    </row>
    <row r="304" spans="1:18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8332</v>
      </c>
      <c r="P304" t="s">
        <v>8337</v>
      </c>
      <c r="Q304" s="16">
        <f t="shared" si="8"/>
        <v>40933.856921296298</v>
      </c>
      <c r="R304">
        <f t="shared" si="9"/>
        <v>0</v>
      </c>
    </row>
    <row r="305" spans="1:18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8332</v>
      </c>
      <c r="P305" t="s">
        <v>8337</v>
      </c>
      <c r="Q305" s="16">
        <f t="shared" si="8"/>
        <v>41032.071134259255</v>
      </c>
      <c r="R305">
        <f t="shared" si="9"/>
        <v>0</v>
      </c>
    </row>
    <row r="306" spans="1:18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8332</v>
      </c>
      <c r="P306" t="s">
        <v>8337</v>
      </c>
      <c r="Q306" s="16">
        <f t="shared" si="8"/>
        <v>41114.094872685186</v>
      </c>
      <c r="R306">
        <f t="shared" si="9"/>
        <v>0</v>
      </c>
    </row>
    <row r="307" spans="1:18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8332</v>
      </c>
      <c r="P307" t="s">
        <v>8337</v>
      </c>
      <c r="Q307" s="16">
        <f t="shared" si="8"/>
        <v>40948.630196759259</v>
      </c>
      <c r="R307">
        <f t="shared" si="9"/>
        <v>0</v>
      </c>
    </row>
    <row r="308" spans="1:18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8332</v>
      </c>
      <c r="P308" t="s">
        <v>8337</v>
      </c>
      <c r="Q308" s="16">
        <f t="shared" si="8"/>
        <v>41333.837187500001</v>
      </c>
      <c r="R308">
        <f t="shared" si="9"/>
        <v>0</v>
      </c>
    </row>
    <row r="309" spans="1:18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8332</v>
      </c>
      <c r="P309" t="s">
        <v>8337</v>
      </c>
      <c r="Q309" s="16">
        <f t="shared" si="8"/>
        <v>41282.944456018522</v>
      </c>
      <c r="R309">
        <f t="shared" si="9"/>
        <v>0</v>
      </c>
    </row>
    <row r="310" spans="1:18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8332</v>
      </c>
      <c r="P310" t="s">
        <v>8337</v>
      </c>
      <c r="Q310" s="16">
        <f t="shared" si="8"/>
        <v>40567.694560185184</v>
      </c>
      <c r="R310">
        <f t="shared" si="9"/>
        <v>0</v>
      </c>
    </row>
    <row r="311" spans="1:18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8332</v>
      </c>
      <c r="P311" t="s">
        <v>8337</v>
      </c>
      <c r="Q311" s="16">
        <f t="shared" si="8"/>
        <v>41134.751550925925</v>
      </c>
      <c r="R311">
        <f t="shared" si="9"/>
        <v>0</v>
      </c>
    </row>
    <row r="312" spans="1:18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8332</v>
      </c>
      <c r="P312" t="s">
        <v>8337</v>
      </c>
      <c r="Q312" s="16">
        <f t="shared" si="8"/>
        <v>40821.183136574073</v>
      </c>
      <c r="R312">
        <f t="shared" si="9"/>
        <v>0</v>
      </c>
    </row>
    <row r="313" spans="1:18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8332</v>
      </c>
      <c r="P313" t="s">
        <v>8337</v>
      </c>
      <c r="Q313" s="16">
        <f t="shared" si="8"/>
        <v>40868.219814814816</v>
      </c>
      <c r="R313">
        <f t="shared" si="9"/>
        <v>0</v>
      </c>
    </row>
    <row r="314" spans="1:18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8332</v>
      </c>
      <c r="P314" t="s">
        <v>8337</v>
      </c>
      <c r="Q314" s="16">
        <f t="shared" si="8"/>
        <v>41348.877685185187</v>
      </c>
      <c r="R314">
        <f t="shared" si="9"/>
        <v>0</v>
      </c>
    </row>
    <row r="315" spans="1:18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8332</v>
      </c>
      <c r="P315" t="s">
        <v>8337</v>
      </c>
      <c r="Q315" s="16">
        <f t="shared" si="8"/>
        <v>40357.227939814817</v>
      </c>
      <c r="R315">
        <f t="shared" si="9"/>
        <v>0</v>
      </c>
    </row>
    <row r="316" spans="1:18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8332</v>
      </c>
      <c r="P316" t="s">
        <v>8337</v>
      </c>
      <c r="Q316" s="16">
        <f t="shared" si="8"/>
        <v>41304.833194444444</v>
      </c>
      <c r="R316">
        <f t="shared" si="9"/>
        <v>0</v>
      </c>
    </row>
    <row r="317" spans="1:18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8332</v>
      </c>
      <c r="P317" t="s">
        <v>8337</v>
      </c>
      <c r="Q317" s="16">
        <f t="shared" si="8"/>
        <v>41113.77238425926</v>
      </c>
      <c r="R317">
        <f t="shared" si="9"/>
        <v>0</v>
      </c>
    </row>
    <row r="318" spans="1:18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8332</v>
      </c>
      <c r="P318" t="s">
        <v>8337</v>
      </c>
      <c r="Q318" s="16">
        <f t="shared" si="8"/>
        <v>41950.923576388886</v>
      </c>
      <c r="R318">
        <f t="shared" si="9"/>
        <v>0</v>
      </c>
    </row>
    <row r="319" spans="1:18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8332</v>
      </c>
      <c r="P319" t="s">
        <v>8337</v>
      </c>
      <c r="Q319" s="16">
        <f t="shared" si="8"/>
        <v>41589.676886574074</v>
      </c>
      <c r="R319">
        <f t="shared" si="9"/>
        <v>0</v>
      </c>
    </row>
    <row r="320" spans="1:18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8332</v>
      </c>
      <c r="P320" t="s">
        <v>8337</v>
      </c>
      <c r="Q320" s="16">
        <f t="shared" si="8"/>
        <v>41330.038784722223</v>
      </c>
      <c r="R320">
        <f t="shared" si="9"/>
        <v>0</v>
      </c>
    </row>
    <row r="321" spans="1:18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8332</v>
      </c>
      <c r="P321" t="s">
        <v>8337</v>
      </c>
      <c r="Q321" s="16">
        <f t="shared" si="8"/>
        <v>40123.83829861111</v>
      </c>
      <c r="R321">
        <f t="shared" si="9"/>
        <v>0</v>
      </c>
    </row>
    <row r="322" spans="1:18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8332</v>
      </c>
      <c r="P322" t="s">
        <v>8337</v>
      </c>
      <c r="Q322" s="16">
        <f t="shared" si="8"/>
        <v>42331.551307870366</v>
      </c>
      <c r="R322">
        <f t="shared" si="9"/>
        <v>0</v>
      </c>
    </row>
    <row r="323" spans="1:18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8332</v>
      </c>
      <c r="P323" t="s">
        <v>8337</v>
      </c>
      <c r="Q323" s="16">
        <f t="shared" ref="Q323:Q386" si="10">J323/86400 + DATE(1970,1,1)</f>
        <v>42647.446597222224</v>
      </c>
      <c r="R323">
        <f t="shared" ref="R323:R386" si="11">SUBTOTAL(103,A323)</f>
        <v>0</v>
      </c>
    </row>
    <row r="324" spans="1:18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8332</v>
      </c>
      <c r="P324" t="s">
        <v>8337</v>
      </c>
      <c r="Q324" s="16">
        <f t="shared" si="10"/>
        <v>42473.57</v>
      </c>
      <c r="R324">
        <f t="shared" si="11"/>
        <v>0</v>
      </c>
    </row>
    <row r="325" spans="1:18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8332</v>
      </c>
      <c r="P325" t="s">
        <v>8337</v>
      </c>
      <c r="Q325" s="16">
        <f t="shared" si="10"/>
        <v>42697.32136574074</v>
      </c>
      <c r="R325">
        <f t="shared" si="11"/>
        <v>0</v>
      </c>
    </row>
    <row r="326" spans="1:18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8332</v>
      </c>
      <c r="P326" t="s">
        <v>8337</v>
      </c>
      <c r="Q326" s="16">
        <f t="shared" si="10"/>
        <v>42184.626250000001</v>
      </c>
      <c r="R326">
        <f t="shared" si="11"/>
        <v>0</v>
      </c>
    </row>
    <row r="327" spans="1:18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8332</v>
      </c>
      <c r="P327" t="s">
        <v>8337</v>
      </c>
      <c r="Q327" s="16">
        <f t="shared" si="10"/>
        <v>42689.187881944439</v>
      </c>
      <c r="R327">
        <f t="shared" si="11"/>
        <v>0</v>
      </c>
    </row>
    <row r="328" spans="1:18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8332</v>
      </c>
      <c r="P328" t="s">
        <v>8337</v>
      </c>
      <c r="Q328" s="16">
        <f t="shared" si="10"/>
        <v>42775.314884259264</v>
      </c>
      <c r="R328">
        <f t="shared" si="11"/>
        <v>0</v>
      </c>
    </row>
    <row r="329" spans="1:18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8332</v>
      </c>
      <c r="P329" t="s">
        <v>8337</v>
      </c>
      <c r="Q329" s="16">
        <f t="shared" si="10"/>
        <v>42058.235289351855</v>
      </c>
      <c r="R329">
        <f t="shared" si="11"/>
        <v>0</v>
      </c>
    </row>
    <row r="330" spans="1:18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8332</v>
      </c>
      <c r="P330" t="s">
        <v>8337</v>
      </c>
      <c r="Q330" s="16">
        <f t="shared" si="10"/>
        <v>42278.946620370371</v>
      </c>
      <c r="R330">
        <f t="shared" si="11"/>
        <v>0</v>
      </c>
    </row>
    <row r="331" spans="1:18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8332</v>
      </c>
      <c r="P331" t="s">
        <v>8337</v>
      </c>
      <c r="Q331" s="16">
        <f t="shared" si="10"/>
        <v>42291.46674768519</v>
      </c>
      <c r="R331">
        <f t="shared" si="11"/>
        <v>0</v>
      </c>
    </row>
    <row r="332" spans="1:18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8332</v>
      </c>
      <c r="P332" t="s">
        <v>8337</v>
      </c>
      <c r="Q332" s="16">
        <f t="shared" si="10"/>
        <v>41379.515775462962</v>
      </c>
      <c r="R332">
        <f t="shared" si="11"/>
        <v>0</v>
      </c>
    </row>
    <row r="333" spans="1:18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8332</v>
      </c>
      <c r="P333" t="s">
        <v>8337</v>
      </c>
      <c r="Q333" s="16">
        <f t="shared" si="10"/>
        <v>42507.581412037034</v>
      </c>
      <c r="R333">
        <f t="shared" si="11"/>
        <v>0</v>
      </c>
    </row>
    <row r="334" spans="1:18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8332</v>
      </c>
      <c r="P334" t="s">
        <v>8337</v>
      </c>
      <c r="Q334" s="16">
        <f t="shared" si="10"/>
        <v>42263.680289351847</v>
      </c>
      <c r="R334">
        <f t="shared" si="11"/>
        <v>0</v>
      </c>
    </row>
    <row r="335" spans="1:18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8332</v>
      </c>
      <c r="P335" t="s">
        <v>8337</v>
      </c>
      <c r="Q335" s="16">
        <f t="shared" si="10"/>
        <v>42437.636469907404</v>
      </c>
      <c r="R335">
        <f t="shared" si="11"/>
        <v>0</v>
      </c>
    </row>
    <row r="336" spans="1:18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8332</v>
      </c>
      <c r="P336" t="s">
        <v>8337</v>
      </c>
      <c r="Q336" s="16">
        <f t="shared" si="10"/>
        <v>42101.682372685187</v>
      </c>
      <c r="R336">
        <f t="shared" si="11"/>
        <v>0</v>
      </c>
    </row>
    <row r="337" spans="1:18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8332</v>
      </c>
      <c r="P337" t="s">
        <v>8337</v>
      </c>
      <c r="Q337" s="16">
        <f t="shared" si="10"/>
        <v>42101.737442129626</v>
      </c>
      <c r="R337">
        <f t="shared" si="11"/>
        <v>0</v>
      </c>
    </row>
    <row r="338" spans="1:18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8332</v>
      </c>
      <c r="P338" t="s">
        <v>8337</v>
      </c>
      <c r="Q338" s="16">
        <f t="shared" si="10"/>
        <v>42291.596273148149</v>
      </c>
      <c r="R338">
        <f t="shared" si="11"/>
        <v>0</v>
      </c>
    </row>
    <row r="339" spans="1:18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8332</v>
      </c>
      <c r="P339" t="s">
        <v>8337</v>
      </c>
      <c r="Q339" s="16">
        <f t="shared" si="10"/>
        <v>42047.128564814819</v>
      </c>
      <c r="R339">
        <f t="shared" si="11"/>
        <v>0</v>
      </c>
    </row>
    <row r="340" spans="1:18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8332</v>
      </c>
      <c r="P340" t="s">
        <v>8337</v>
      </c>
      <c r="Q340" s="16">
        <f t="shared" si="10"/>
        <v>42559.755671296298</v>
      </c>
      <c r="R340">
        <f t="shared" si="11"/>
        <v>0</v>
      </c>
    </row>
    <row r="341" spans="1:18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8332</v>
      </c>
      <c r="P341" t="s">
        <v>8337</v>
      </c>
      <c r="Q341" s="16">
        <f t="shared" si="10"/>
        <v>42093.760046296295</v>
      </c>
      <c r="R341">
        <f t="shared" si="11"/>
        <v>0</v>
      </c>
    </row>
    <row r="342" spans="1:18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8332</v>
      </c>
      <c r="P342" t="s">
        <v>8337</v>
      </c>
      <c r="Q342" s="16">
        <f t="shared" si="10"/>
        <v>42772.669062500005</v>
      </c>
      <c r="R342">
        <f t="shared" si="11"/>
        <v>0</v>
      </c>
    </row>
    <row r="343" spans="1:18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8332</v>
      </c>
      <c r="P343" t="s">
        <v>8337</v>
      </c>
      <c r="Q343" s="16">
        <f t="shared" si="10"/>
        <v>41894.879606481481</v>
      </c>
      <c r="R343">
        <f t="shared" si="11"/>
        <v>0</v>
      </c>
    </row>
    <row r="344" spans="1:18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8332</v>
      </c>
      <c r="P344" t="s">
        <v>8337</v>
      </c>
      <c r="Q344" s="16">
        <f t="shared" si="10"/>
        <v>42459.780844907407</v>
      </c>
      <c r="R344">
        <f t="shared" si="11"/>
        <v>0</v>
      </c>
    </row>
    <row r="345" spans="1:18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8332</v>
      </c>
      <c r="P345" t="s">
        <v>8337</v>
      </c>
      <c r="Q345" s="16">
        <f t="shared" si="10"/>
        <v>41926.73778935185</v>
      </c>
      <c r="R345">
        <f t="shared" si="11"/>
        <v>0</v>
      </c>
    </row>
    <row r="346" spans="1:18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8332</v>
      </c>
      <c r="P346" t="s">
        <v>8337</v>
      </c>
      <c r="Q346" s="16">
        <f t="shared" si="10"/>
        <v>42111.970995370371</v>
      </c>
      <c r="R346">
        <f t="shared" si="11"/>
        <v>0</v>
      </c>
    </row>
    <row r="347" spans="1:18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8332</v>
      </c>
      <c r="P347" t="s">
        <v>8337</v>
      </c>
      <c r="Q347" s="16">
        <f t="shared" si="10"/>
        <v>42114.944328703699</v>
      </c>
      <c r="R347">
        <f t="shared" si="11"/>
        <v>0</v>
      </c>
    </row>
    <row r="348" spans="1:18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8332</v>
      </c>
      <c r="P348" t="s">
        <v>8337</v>
      </c>
      <c r="Q348" s="16">
        <f t="shared" si="10"/>
        <v>42261.500243055554</v>
      </c>
      <c r="R348">
        <f t="shared" si="11"/>
        <v>0</v>
      </c>
    </row>
    <row r="349" spans="1:18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8332</v>
      </c>
      <c r="P349" t="s">
        <v>8337</v>
      </c>
      <c r="Q349" s="16">
        <f t="shared" si="10"/>
        <v>42292.495474537034</v>
      </c>
      <c r="R349">
        <f t="shared" si="11"/>
        <v>0</v>
      </c>
    </row>
    <row r="350" spans="1:18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8332</v>
      </c>
      <c r="P350" t="s">
        <v>8337</v>
      </c>
      <c r="Q350" s="16">
        <f t="shared" si="10"/>
        <v>42207.58699074074</v>
      </c>
      <c r="R350">
        <f t="shared" si="11"/>
        <v>0</v>
      </c>
    </row>
    <row r="351" spans="1:18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8332</v>
      </c>
      <c r="P351" t="s">
        <v>8337</v>
      </c>
      <c r="Q351" s="16">
        <f t="shared" si="10"/>
        <v>42760.498935185184</v>
      </c>
      <c r="R351">
        <f t="shared" si="11"/>
        <v>0</v>
      </c>
    </row>
    <row r="352" spans="1:18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8332</v>
      </c>
      <c r="P352" t="s">
        <v>8337</v>
      </c>
      <c r="Q352" s="16">
        <f t="shared" si="10"/>
        <v>42586.066076388888</v>
      </c>
      <c r="R352">
        <f t="shared" si="11"/>
        <v>0</v>
      </c>
    </row>
    <row r="353" spans="1:18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8332</v>
      </c>
      <c r="P353" t="s">
        <v>8337</v>
      </c>
      <c r="Q353" s="16">
        <f t="shared" si="10"/>
        <v>42427.964745370366</v>
      </c>
      <c r="R353">
        <f t="shared" si="11"/>
        <v>0</v>
      </c>
    </row>
    <row r="354" spans="1:18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8332</v>
      </c>
      <c r="P354" t="s">
        <v>8337</v>
      </c>
      <c r="Q354" s="16">
        <f t="shared" si="10"/>
        <v>41890.167453703703</v>
      </c>
      <c r="R354">
        <f t="shared" si="11"/>
        <v>0</v>
      </c>
    </row>
    <row r="355" spans="1:18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8332</v>
      </c>
      <c r="P355" t="s">
        <v>8337</v>
      </c>
      <c r="Q355" s="16">
        <f t="shared" si="10"/>
        <v>42297.791886574079</v>
      </c>
      <c r="R355">
        <f t="shared" si="11"/>
        <v>0</v>
      </c>
    </row>
    <row r="356" spans="1:18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8332</v>
      </c>
      <c r="P356" t="s">
        <v>8337</v>
      </c>
      <c r="Q356" s="16">
        <f t="shared" si="10"/>
        <v>42438.827789351853</v>
      </c>
      <c r="R356">
        <f t="shared" si="11"/>
        <v>0</v>
      </c>
    </row>
    <row r="357" spans="1:18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8332</v>
      </c>
      <c r="P357" t="s">
        <v>8337</v>
      </c>
      <c r="Q357" s="16">
        <f t="shared" si="10"/>
        <v>41943.293912037036</v>
      </c>
      <c r="R357">
        <f t="shared" si="11"/>
        <v>0</v>
      </c>
    </row>
    <row r="358" spans="1:18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8332</v>
      </c>
      <c r="P358" t="s">
        <v>8337</v>
      </c>
      <c r="Q358" s="16">
        <f t="shared" si="10"/>
        <v>42415.803159722222</v>
      </c>
      <c r="R358">
        <f t="shared" si="11"/>
        <v>0</v>
      </c>
    </row>
    <row r="359" spans="1:18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8332</v>
      </c>
      <c r="P359" t="s">
        <v>8337</v>
      </c>
      <c r="Q359" s="16">
        <f t="shared" si="10"/>
        <v>42078.222187499996</v>
      </c>
      <c r="R359">
        <f t="shared" si="11"/>
        <v>0</v>
      </c>
    </row>
    <row r="360" spans="1:18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8332</v>
      </c>
      <c r="P360" t="s">
        <v>8337</v>
      </c>
      <c r="Q360" s="16">
        <f t="shared" si="10"/>
        <v>42507.860196759255</v>
      </c>
      <c r="R360">
        <f t="shared" si="11"/>
        <v>0</v>
      </c>
    </row>
    <row r="361" spans="1:18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8332</v>
      </c>
      <c r="P361" t="s">
        <v>8337</v>
      </c>
      <c r="Q361" s="16">
        <f t="shared" si="10"/>
        <v>41935.070486111115</v>
      </c>
      <c r="R361">
        <f t="shared" si="11"/>
        <v>0</v>
      </c>
    </row>
    <row r="362" spans="1:18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8332</v>
      </c>
      <c r="P362" t="s">
        <v>8337</v>
      </c>
      <c r="Q362" s="16">
        <f t="shared" si="10"/>
        <v>42163.897916666669</v>
      </c>
      <c r="R362">
        <f t="shared" si="11"/>
        <v>0</v>
      </c>
    </row>
    <row r="363" spans="1:18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8332</v>
      </c>
      <c r="P363" t="s">
        <v>8337</v>
      </c>
      <c r="Q363" s="16">
        <f t="shared" si="10"/>
        <v>41936.001226851848</v>
      </c>
      <c r="R363">
        <f t="shared" si="11"/>
        <v>0</v>
      </c>
    </row>
    <row r="364" spans="1:18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8332</v>
      </c>
      <c r="P364" t="s">
        <v>8337</v>
      </c>
      <c r="Q364" s="16">
        <f t="shared" si="10"/>
        <v>41837.210543981484</v>
      </c>
      <c r="R364">
        <f t="shared" si="11"/>
        <v>0</v>
      </c>
    </row>
    <row r="365" spans="1:18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8332</v>
      </c>
      <c r="P365" t="s">
        <v>8337</v>
      </c>
      <c r="Q365" s="16">
        <f t="shared" si="10"/>
        <v>40255.744629629626</v>
      </c>
      <c r="R365">
        <f t="shared" si="11"/>
        <v>0</v>
      </c>
    </row>
    <row r="366" spans="1:18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8332</v>
      </c>
      <c r="P366" t="s">
        <v>8337</v>
      </c>
      <c r="Q366" s="16">
        <f t="shared" si="10"/>
        <v>41780.859629629631</v>
      </c>
      <c r="R366">
        <f t="shared" si="11"/>
        <v>0</v>
      </c>
    </row>
    <row r="367" spans="1:18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8332</v>
      </c>
      <c r="P367" t="s">
        <v>8337</v>
      </c>
      <c r="Q367" s="16">
        <f t="shared" si="10"/>
        <v>41668.606469907405</v>
      </c>
      <c r="R367">
        <f t="shared" si="11"/>
        <v>0</v>
      </c>
    </row>
    <row r="368" spans="1:18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8332</v>
      </c>
      <c r="P368" t="s">
        <v>8337</v>
      </c>
      <c r="Q368" s="16">
        <f t="shared" si="10"/>
        <v>41019.793032407411</v>
      </c>
      <c r="R368">
        <f t="shared" si="11"/>
        <v>0</v>
      </c>
    </row>
    <row r="369" spans="1:18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8332</v>
      </c>
      <c r="P369" t="s">
        <v>8337</v>
      </c>
      <c r="Q369" s="16">
        <f t="shared" si="10"/>
        <v>41355.577291666668</v>
      </c>
      <c r="R369">
        <f t="shared" si="11"/>
        <v>0</v>
      </c>
    </row>
    <row r="370" spans="1:18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8332</v>
      </c>
      <c r="P370" t="s">
        <v>8337</v>
      </c>
      <c r="Q370" s="16">
        <f t="shared" si="10"/>
        <v>42043.605578703704</v>
      </c>
      <c r="R370">
        <f t="shared" si="11"/>
        <v>0</v>
      </c>
    </row>
    <row r="371" spans="1:18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8332</v>
      </c>
      <c r="P371" t="s">
        <v>8337</v>
      </c>
      <c r="Q371" s="16">
        <f t="shared" si="10"/>
        <v>40893.551724537036</v>
      </c>
      <c r="R371">
        <f t="shared" si="11"/>
        <v>0</v>
      </c>
    </row>
    <row r="372" spans="1:18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8332</v>
      </c>
      <c r="P372" t="s">
        <v>8337</v>
      </c>
      <c r="Q372" s="16">
        <f t="shared" si="10"/>
        <v>42711.795138888891</v>
      </c>
      <c r="R372">
        <f t="shared" si="11"/>
        <v>0</v>
      </c>
    </row>
    <row r="373" spans="1:18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8332</v>
      </c>
      <c r="P373" t="s">
        <v>8337</v>
      </c>
      <c r="Q373" s="16">
        <f t="shared" si="10"/>
        <v>41261.767812500002</v>
      </c>
      <c r="R373">
        <f t="shared" si="11"/>
        <v>0</v>
      </c>
    </row>
    <row r="374" spans="1:18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8332</v>
      </c>
      <c r="P374" t="s">
        <v>8337</v>
      </c>
      <c r="Q374" s="16">
        <f t="shared" si="10"/>
        <v>42425.576898148152</v>
      </c>
      <c r="R374">
        <f t="shared" si="11"/>
        <v>0</v>
      </c>
    </row>
    <row r="375" spans="1:18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8332</v>
      </c>
      <c r="P375" t="s">
        <v>8337</v>
      </c>
      <c r="Q375" s="16">
        <f t="shared" si="10"/>
        <v>41078.91201388889</v>
      </c>
      <c r="R375">
        <f t="shared" si="11"/>
        <v>0</v>
      </c>
    </row>
    <row r="376" spans="1:18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8332</v>
      </c>
      <c r="P376" t="s">
        <v>8337</v>
      </c>
      <c r="Q376" s="16">
        <f t="shared" si="10"/>
        <v>40757.889247685183</v>
      </c>
      <c r="R376">
        <f t="shared" si="11"/>
        <v>0</v>
      </c>
    </row>
    <row r="377" spans="1:18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8332</v>
      </c>
      <c r="P377" t="s">
        <v>8337</v>
      </c>
      <c r="Q377" s="16">
        <f t="shared" si="10"/>
        <v>41657.985081018516</v>
      </c>
      <c r="R377">
        <f t="shared" si="11"/>
        <v>0</v>
      </c>
    </row>
    <row r="378" spans="1:18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8332</v>
      </c>
      <c r="P378" t="s">
        <v>8337</v>
      </c>
      <c r="Q378" s="16">
        <f t="shared" si="10"/>
        <v>42576.452731481477</v>
      </c>
      <c r="R378">
        <f t="shared" si="11"/>
        <v>0</v>
      </c>
    </row>
    <row r="379" spans="1:18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8332</v>
      </c>
      <c r="P379" t="s">
        <v>8337</v>
      </c>
      <c r="Q379" s="16">
        <f t="shared" si="10"/>
        <v>42292.250787037032</v>
      </c>
      <c r="R379">
        <f t="shared" si="11"/>
        <v>0</v>
      </c>
    </row>
    <row r="380" spans="1:18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8332</v>
      </c>
      <c r="P380" t="s">
        <v>8337</v>
      </c>
      <c r="Q380" s="16">
        <f t="shared" si="10"/>
        <v>42370.571851851855</v>
      </c>
      <c r="R380">
        <f t="shared" si="11"/>
        <v>0</v>
      </c>
    </row>
    <row r="381" spans="1:18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8332</v>
      </c>
      <c r="P381" t="s">
        <v>8337</v>
      </c>
      <c r="Q381" s="16">
        <f t="shared" si="10"/>
        <v>40987.688333333332</v>
      </c>
      <c r="R381">
        <f t="shared" si="11"/>
        <v>0</v>
      </c>
    </row>
    <row r="382" spans="1:18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8332</v>
      </c>
      <c r="P382" t="s">
        <v>8337</v>
      </c>
      <c r="Q382" s="16">
        <f t="shared" si="10"/>
        <v>42367.719814814816</v>
      </c>
      <c r="R382">
        <f t="shared" si="11"/>
        <v>0</v>
      </c>
    </row>
    <row r="383" spans="1:18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8332</v>
      </c>
      <c r="P383" t="s">
        <v>8337</v>
      </c>
      <c r="Q383" s="16">
        <f t="shared" si="10"/>
        <v>41085.698113425926</v>
      </c>
      <c r="R383">
        <f t="shared" si="11"/>
        <v>0</v>
      </c>
    </row>
    <row r="384" spans="1:18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8332</v>
      </c>
      <c r="P384" t="s">
        <v>8337</v>
      </c>
      <c r="Q384" s="16">
        <f t="shared" si="10"/>
        <v>41144.709490740745</v>
      </c>
      <c r="R384">
        <f t="shared" si="11"/>
        <v>0</v>
      </c>
    </row>
    <row r="385" spans="1:18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8332</v>
      </c>
      <c r="P385" t="s">
        <v>8337</v>
      </c>
      <c r="Q385" s="16">
        <f t="shared" si="10"/>
        <v>41755.117581018516</v>
      </c>
      <c r="R385">
        <f t="shared" si="11"/>
        <v>0</v>
      </c>
    </row>
    <row r="386" spans="1:18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8332</v>
      </c>
      <c r="P386" t="s">
        <v>8337</v>
      </c>
      <c r="Q386" s="16">
        <f t="shared" si="10"/>
        <v>41980.781793981485</v>
      </c>
      <c r="R386">
        <f t="shared" si="11"/>
        <v>0</v>
      </c>
    </row>
    <row r="387" spans="1:18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8332</v>
      </c>
      <c r="P387" t="s">
        <v>8337</v>
      </c>
      <c r="Q387" s="16">
        <f t="shared" ref="Q387:Q450" si="12">J387/86400 + DATE(1970,1,1)</f>
        <v>41934.584502314814</v>
      </c>
      <c r="R387">
        <f t="shared" ref="R387:R450" si="13">SUBTOTAL(103,A387)</f>
        <v>0</v>
      </c>
    </row>
    <row r="388" spans="1:18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8332</v>
      </c>
      <c r="P388" t="s">
        <v>8337</v>
      </c>
      <c r="Q388" s="16">
        <f t="shared" si="12"/>
        <v>42211.951284722221</v>
      </c>
      <c r="R388">
        <f t="shared" si="13"/>
        <v>0</v>
      </c>
    </row>
    <row r="389" spans="1:18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8332</v>
      </c>
      <c r="P389" t="s">
        <v>8337</v>
      </c>
      <c r="Q389" s="16">
        <f t="shared" si="12"/>
        <v>42200.67659722222</v>
      </c>
      <c r="R389">
        <f t="shared" si="13"/>
        <v>0</v>
      </c>
    </row>
    <row r="390" spans="1:18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8332</v>
      </c>
      <c r="P390" t="s">
        <v>8337</v>
      </c>
      <c r="Q390" s="16">
        <f t="shared" si="12"/>
        <v>42549.076157407406</v>
      </c>
      <c r="R390">
        <f t="shared" si="13"/>
        <v>0</v>
      </c>
    </row>
    <row r="391" spans="1:18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8332</v>
      </c>
      <c r="P391" t="s">
        <v>8337</v>
      </c>
      <c r="Q391" s="16">
        <f t="shared" si="12"/>
        <v>41674.063078703708</v>
      </c>
      <c r="R391">
        <f t="shared" si="13"/>
        <v>0</v>
      </c>
    </row>
    <row r="392" spans="1:18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8332</v>
      </c>
      <c r="P392" t="s">
        <v>8337</v>
      </c>
      <c r="Q392" s="16">
        <f t="shared" si="12"/>
        <v>42112.036712962959</v>
      </c>
      <c r="R392">
        <f t="shared" si="13"/>
        <v>0</v>
      </c>
    </row>
    <row r="393" spans="1:18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8332</v>
      </c>
      <c r="P393" t="s">
        <v>8337</v>
      </c>
      <c r="Q393" s="16">
        <f t="shared" si="12"/>
        <v>40865.042256944442</v>
      </c>
      <c r="R393">
        <f t="shared" si="13"/>
        <v>0</v>
      </c>
    </row>
    <row r="394" spans="1:18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8332</v>
      </c>
      <c r="P394" t="s">
        <v>8337</v>
      </c>
      <c r="Q394" s="16">
        <f t="shared" si="12"/>
        <v>40763.717256944445</v>
      </c>
      <c r="R394">
        <f t="shared" si="13"/>
        <v>0</v>
      </c>
    </row>
    <row r="395" spans="1:18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8332</v>
      </c>
      <c r="P395" t="s">
        <v>8337</v>
      </c>
      <c r="Q395" s="16">
        <f t="shared" si="12"/>
        <v>41526.708935185183</v>
      </c>
      <c r="R395">
        <f t="shared" si="13"/>
        <v>0</v>
      </c>
    </row>
    <row r="396" spans="1:18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8332</v>
      </c>
      <c r="P396" t="s">
        <v>8337</v>
      </c>
      <c r="Q396" s="16">
        <f t="shared" si="12"/>
        <v>42417.818078703705</v>
      </c>
      <c r="R396">
        <f t="shared" si="13"/>
        <v>0</v>
      </c>
    </row>
    <row r="397" spans="1:18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8332</v>
      </c>
      <c r="P397" t="s">
        <v>8337</v>
      </c>
      <c r="Q397" s="16">
        <f t="shared" si="12"/>
        <v>40990.909259259257</v>
      </c>
      <c r="R397">
        <f t="shared" si="13"/>
        <v>0</v>
      </c>
    </row>
    <row r="398" spans="1:18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8332</v>
      </c>
      <c r="P398" t="s">
        <v>8337</v>
      </c>
      <c r="Q398" s="16">
        <f t="shared" si="12"/>
        <v>41082.564884259264</v>
      </c>
      <c r="R398">
        <f t="shared" si="13"/>
        <v>0</v>
      </c>
    </row>
    <row r="399" spans="1:18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8332</v>
      </c>
      <c r="P399" t="s">
        <v>8337</v>
      </c>
      <c r="Q399" s="16">
        <f t="shared" si="12"/>
        <v>40379.776435185187</v>
      </c>
      <c r="R399">
        <f t="shared" si="13"/>
        <v>0</v>
      </c>
    </row>
    <row r="400" spans="1:18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8332</v>
      </c>
      <c r="P400" t="s">
        <v>8337</v>
      </c>
      <c r="Q400" s="16">
        <f t="shared" si="12"/>
        <v>42078.793124999997</v>
      </c>
      <c r="R400">
        <f t="shared" si="13"/>
        <v>0</v>
      </c>
    </row>
    <row r="401" spans="1:18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8332</v>
      </c>
      <c r="P401" t="s">
        <v>8337</v>
      </c>
      <c r="Q401" s="16">
        <f t="shared" si="12"/>
        <v>42687.875775462962</v>
      </c>
      <c r="R401">
        <f t="shared" si="13"/>
        <v>0</v>
      </c>
    </row>
    <row r="402" spans="1:18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8332</v>
      </c>
      <c r="P402" t="s">
        <v>8337</v>
      </c>
      <c r="Q402" s="16">
        <f t="shared" si="12"/>
        <v>41745.635960648149</v>
      </c>
      <c r="R402">
        <f t="shared" si="13"/>
        <v>0</v>
      </c>
    </row>
    <row r="403" spans="1:18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8332</v>
      </c>
      <c r="P403" t="s">
        <v>8337</v>
      </c>
      <c r="Q403" s="16">
        <f t="shared" si="12"/>
        <v>40732.842245370368</v>
      </c>
      <c r="R403">
        <f t="shared" si="13"/>
        <v>0</v>
      </c>
    </row>
    <row r="404" spans="1:18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8332</v>
      </c>
      <c r="P404" t="s">
        <v>8337</v>
      </c>
      <c r="Q404" s="16">
        <f t="shared" si="12"/>
        <v>42292.539548611108</v>
      </c>
      <c r="R404">
        <f t="shared" si="13"/>
        <v>0</v>
      </c>
    </row>
    <row r="405" spans="1:18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8332</v>
      </c>
      <c r="P405" t="s">
        <v>8337</v>
      </c>
      <c r="Q405" s="16">
        <f t="shared" si="12"/>
        <v>40718.310659722221</v>
      </c>
      <c r="R405">
        <f t="shared" si="13"/>
        <v>0</v>
      </c>
    </row>
    <row r="406" spans="1:18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8332</v>
      </c>
      <c r="P406" t="s">
        <v>8337</v>
      </c>
      <c r="Q406" s="16">
        <f t="shared" si="12"/>
        <v>41646.628032407403</v>
      </c>
      <c r="R406">
        <f t="shared" si="13"/>
        <v>0</v>
      </c>
    </row>
    <row r="407" spans="1:18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8332</v>
      </c>
      <c r="P407" t="s">
        <v>8337</v>
      </c>
      <c r="Q407" s="16">
        <f t="shared" si="12"/>
        <v>41674.08494212963</v>
      </c>
      <c r="R407">
        <f t="shared" si="13"/>
        <v>0</v>
      </c>
    </row>
    <row r="408" spans="1:18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8332</v>
      </c>
      <c r="P408" t="s">
        <v>8337</v>
      </c>
      <c r="Q408" s="16">
        <f t="shared" si="12"/>
        <v>40638.162465277775</v>
      </c>
      <c r="R408">
        <f t="shared" si="13"/>
        <v>0</v>
      </c>
    </row>
    <row r="409" spans="1:18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8332</v>
      </c>
      <c r="P409" t="s">
        <v>8337</v>
      </c>
      <c r="Q409" s="16">
        <f t="shared" si="12"/>
        <v>40806.870949074073</v>
      </c>
      <c r="R409">
        <f t="shared" si="13"/>
        <v>0</v>
      </c>
    </row>
    <row r="410" spans="1:18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8332</v>
      </c>
      <c r="P410" t="s">
        <v>8337</v>
      </c>
      <c r="Q410" s="16">
        <f t="shared" si="12"/>
        <v>41543.735995370371</v>
      </c>
      <c r="R410">
        <f t="shared" si="13"/>
        <v>0</v>
      </c>
    </row>
    <row r="411" spans="1:18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8332</v>
      </c>
      <c r="P411" t="s">
        <v>8337</v>
      </c>
      <c r="Q411" s="16">
        <f t="shared" si="12"/>
        <v>42543.862777777773</v>
      </c>
      <c r="R411">
        <f t="shared" si="13"/>
        <v>0</v>
      </c>
    </row>
    <row r="412" spans="1:18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8332</v>
      </c>
      <c r="P412" t="s">
        <v>8337</v>
      </c>
      <c r="Q412" s="16">
        <f t="shared" si="12"/>
        <v>42113.981446759259</v>
      </c>
      <c r="R412">
        <f t="shared" si="13"/>
        <v>0</v>
      </c>
    </row>
    <row r="413" spans="1:18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8332</v>
      </c>
      <c r="P413" t="s">
        <v>8337</v>
      </c>
      <c r="Q413" s="16">
        <f t="shared" si="12"/>
        <v>41598.17597222222</v>
      </c>
      <c r="R413">
        <f t="shared" si="13"/>
        <v>0</v>
      </c>
    </row>
    <row r="414" spans="1:18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8332</v>
      </c>
      <c r="P414" t="s">
        <v>8337</v>
      </c>
      <c r="Q414" s="16">
        <f t="shared" si="12"/>
        <v>41099.742800925924</v>
      </c>
      <c r="R414">
        <f t="shared" si="13"/>
        <v>0</v>
      </c>
    </row>
    <row r="415" spans="1:18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8332</v>
      </c>
      <c r="P415" t="s">
        <v>8337</v>
      </c>
      <c r="Q415" s="16">
        <f t="shared" si="12"/>
        <v>41079.877442129626</v>
      </c>
      <c r="R415">
        <f t="shared" si="13"/>
        <v>0</v>
      </c>
    </row>
    <row r="416" spans="1:18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8332</v>
      </c>
      <c r="P416" t="s">
        <v>8337</v>
      </c>
      <c r="Q416" s="16">
        <f t="shared" si="12"/>
        <v>41529.063252314816</v>
      </c>
      <c r="R416">
        <f t="shared" si="13"/>
        <v>0</v>
      </c>
    </row>
    <row r="417" spans="1:18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8332</v>
      </c>
      <c r="P417" t="s">
        <v>8337</v>
      </c>
      <c r="Q417" s="16">
        <f t="shared" si="12"/>
        <v>41904.851875</v>
      </c>
      <c r="R417">
        <f t="shared" si="13"/>
        <v>0</v>
      </c>
    </row>
    <row r="418" spans="1:18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8332</v>
      </c>
      <c r="P418" t="s">
        <v>8337</v>
      </c>
      <c r="Q418" s="16">
        <f t="shared" si="12"/>
        <v>41648.396192129629</v>
      </c>
      <c r="R418">
        <f t="shared" si="13"/>
        <v>0</v>
      </c>
    </row>
    <row r="419" spans="1:18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8332</v>
      </c>
      <c r="P419" t="s">
        <v>8337</v>
      </c>
      <c r="Q419" s="16">
        <f t="shared" si="12"/>
        <v>41360.970601851848</v>
      </c>
      <c r="R419">
        <f t="shared" si="13"/>
        <v>0</v>
      </c>
    </row>
    <row r="420" spans="1:18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8332</v>
      </c>
      <c r="P420" t="s">
        <v>8337</v>
      </c>
      <c r="Q420" s="16">
        <f t="shared" si="12"/>
        <v>42178.282372685186</v>
      </c>
      <c r="R420">
        <f t="shared" si="13"/>
        <v>0</v>
      </c>
    </row>
    <row r="421" spans="1:18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8332</v>
      </c>
      <c r="P421" t="s">
        <v>8337</v>
      </c>
      <c r="Q421" s="16">
        <f t="shared" si="12"/>
        <v>41394.842442129629</v>
      </c>
      <c r="R421">
        <f t="shared" si="13"/>
        <v>0</v>
      </c>
    </row>
    <row r="422" spans="1:18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8332</v>
      </c>
      <c r="P422" t="s">
        <v>8338</v>
      </c>
      <c r="Q422" s="16">
        <f t="shared" si="12"/>
        <v>41682.23646990741</v>
      </c>
      <c r="R422">
        <f t="shared" si="13"/>
        <v>0</v>
      </c>
    </row>
    <row r="423" spans="1:18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8332</v>
      </c>
      <c r="P423" t="s">
        <v>8338</v>
      </c>
      <c r="Q423" s="16">
        <f t="shared" si="12"/>
        <v>42177.491388888884</v>
      </c>
      <c r="R423">
        <f t="shared" si="13"/>
        <v>0</v>
      </c>
    </row>
    <row r="424" spans="1:18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8332</v>
      </c>
      <c r="P424" t="s">
        <v>8338</v>
      </c>
      <c r="Q424" s="16">
        <f t="shared" si="12"/>
        <v>41863.260381944448</v>
      </c>
      <c r="R424">
        <f t="shared" si="13"/>
        <v>0</v>
      </c>
    </row>
    <row r="425" spans="1:18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8332</v>
      </c>
      <c r="P425" t="s">
        <v>8338</v>
      </c>
      <c r="Q425" s="16">
        <f t="shared" si="12"/>
        <v>41400.92627314815</v>
      </c>
      <c r="R425">
        <f t="shared" si="13"/>
        <v>0</v>
      </c>
    </row>
    <row r="426" spans="1:18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8332</v>
      </c>
      <c r="P426" t="s">
        <v>8338</v>
      </c>
      <c r="Q426" s="16">
        <f t="shared" si="12"/>
        <v>40934.376145833332</v>
      </c>
      <c r="R426">
        <f t="shared" si="13"/>
        <v>0</v>
      </c>
    </row>
    <row r="427" spans="1:18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8332</v>
      </c>
      <c r="P427" t="s">
        <v>8338</v>
      </c>
      <c r="Q427" s="16">
        <f t="shared" si="12"/>
        <v>42275.861157407402</v>
      </c>
      <c r="R427">
        <f t="shared" si="13"/>
        <v>0</v>
      </c>
    </row>
    <row r="428" spans="1:18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8332</v>
      </c>
      <c r="P428" t="s">
        <v>8338</v>
      </c>
      <c r="Q428" s="16">
        <f t="shared" si="12"/>
        <v>42400.711967592593</v>
      </c>
      <c r="R428">
        <f t="shared" si="13"/>
        <v>0</v>
      </c>
    </row>
    <row r="429" spans="1:18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8332</v>
      </c>
      <c r="P429" t="s">
        <v>8338</v>
      </c>
      <c r="Q429" s="16">
        <f t="shared" si="12"/>
        <v>42285.90902777778</v>
      </c>
      <c r="R429">
        <f t="shared" si="13"/>
        <v>0</v>
      </c>
    </row>
    <row r="430" spans="1:18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8332</v>
      </c>
      <c r="P430" t="s">
        <v>8338</v>
      </c>
      <c r="Q430" s="16">
        <f t="shared" si="12"/>
        <v>41778.766724537039</v>
      </c>
      <c r="R430">
        <f t="shared" si="13"/>
        <v>0</v>
      </c>
    </row>
    <row r="431" spans="1:18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8332</v>
      </c>
      <c r="P431" t="s">
        <v>8338</v>
      </c>
      <c r="Q431" s="16">
        <f t="shared" si="12"/>
        <v>40070.901412037041</v>
      </c>
      <c r="R431">
        <f t="shared" si="13"/>
        <v>0</v>
      </c>
    </row>
    <row r="432" spans="1:18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8332</v>
      </c>
      <c r="P432" t="s">
        <v>8338</v>
      </c>
      <c r="Q432" s="16">
        <f t="shared" si="12"/>
        <v>41513.107256944444</v>
      </c>
      <c r="R432">
        <f t="shared" si="13"/>
        <v>0</v>
      </c>
    </row>
    <row r="433" spans="1:18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8332</v>
      </c>
      <c r="P433" t="s">
        <v>8338</v>
      </c>
      <c r="Q433" s="16">
        <f t="shared" si="12"/>
        <v>42526.871331018519</v>
      </c>
      <c r="R433">
        <f t="shared" si="13"/>
        <v>0</v>
      </c>
    </row>
    <row r="434" spans="1:18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8332</v>
      </c>
      <c r="P434" t="s">
        <v>8338</v>
      </c>
      <c r="Q434" s="16">
        <f t="shared" si="12"/>
        <v>42238.726631944446</v>
      </c>
      <c r="R434">
        <f t="shared" si="13"/>
        <v>0</v>
      </c>
    </row>
    <row r="435" spans="1:18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8332</v>
      </c>
      <c r="P435" t="s">
        <v>8338</v>
      </c>
      <c r="Q435" s="16">
        <f t="shared" si="12"/>
        <v>42228.629884259259</v>
      </c>
      <c r="R435">
        <f t="shared" si="13"/>
        <v>0</v>
      </c>
    </row>
    <row r="436" spans="1:18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8332</v>
      </c>
      <c r="P436" t="s">
        <v>8338</v>
      </c>
      <c r="Q436" s="16">
        <f t="shared" si="12"/>
        <v>41576.834513888891</v>
      </c>
      <c r="R436">
        <f t="shared" si="13"/>
        <v>0</v>
      </c>
    </row>
    <row r="437" spans="1:18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8332</v>
      </c>
      <c r="P437" t="s">
        <v>8338</v>
      </c>
      <c r="Q437" s="16">
        <f t="shared" si="12"/>
        <v>41500.747453703705</v>
      </c>
      <c r="R437">
        <f t="shared" si="13"/>
        <v>0</v>
      </c>
    </row>
    <row r="438" spans="1:18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8332</v>
      </c>
      <c r="P438" t="s">
        <v>8338</v>
      </c>
      <c r="Q438" s="16">
        <f t="shared" si="12"/>
        <v>41456.36241898148</v>
      </c>
      <c r="R438">
        <f t="shared" si="13"/>
        <v>0</v>
      </c>
    </row>
    <row r="439" spans="1:18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8332</v>
      </c>
      <c r="P439" t="s">
        <v>8338</v>
      </c>
      <c r="Q439" s="16">
        <f t="shared" si="12"/>
        <v>42591.31858796296</v>
      </c>
      <c r="R439">
        <f t="shared" si="13"/>
        <v>0</v>
      </c>
    </row>
    <row r="440" spans="1:18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8332</v>
      </c>
      <c r="P440" t="s">
        <v>8338</v>
      </c>
      <c r="Q440" s="16">
        <f t="shared" si="12"/>
        <v>42296.261087962965</v>
      </c>
      <c r="R440">
        <f t="shared" si="13"/>
        <v>0</v>
      </c>
    </row>
    <row r="441" spans="1:18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8332</v>
      </c>
      <c r="P441" t="s">
        <v>8338</v>
      </c>
      <c r="Q441" s="16">
        <f t="shared" si="12"/>
        <v>41919.761782407411</v>
      </c>
      <c r="R441">
        <f t="shared" si="13"/>
        <v>0</v>
      </c>
    </row>
    <row r="442" spans="1:18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8332</v>
      </c>
      <c r="P442" t="s">
        <v>8338</v>
      </c>
      <c r="Q442" s="16">
        <f t="shared" si="12"/>
        <v>42423.985567129625</v>
      </c>
      <c r="R442">
        <f t="shared" si="13"/>
        <v>0</v>
      </c>
    </row>
    <row r="443" spans="1:18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8332</v>
      </c>
      <c r="P443" t="s">
        <v>8338</v>
      </c>
      <c r="Q443" s="16">
        <f t="shared" si="12"/>
        <v>41550.793935185182</v>
      </c>
      <c r="R443">
        <f t="shared" si="13"/>
        <v>0</v>
      </c>
    </row>
    <row r="444" spans="1:18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8332</v>
      </c>
      <c r="P444" t="s">
        <v>8338</v>
      </c>
      <c r="Q444" s="16">
        <f t="shared" si="12"/>
        <v>42024.888692129629</v>
      </c>
      <c r="R444">
        <f t="shared" si="13"/>
        <v>0</v>
      </c>
    </row>
    <row r="445" spans="1:18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8332</v>
      </c>
      <c r="P445" t="s">
        <v>8338</v>
      </c>
      <c r="Q445" s="16">
        <f t="shared" si="12"/>
        <v>41650.015057870369</v>
      </c>
      <c r="R445">
        <f t="shared" si="13"/>
        <v>0</v>
      </c>
    </row>
    <row r="446" spans="1:18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8332</v>
      </c>
      <c r="P446" t="s">
        <v>8338</v>
      </c>
      <c r="Q446" s="16">
        <f t="shared" si="12"/>
        <v>40894.906956018516</v>
      </c>
      <c r="R446">
        <f t="shared" si="13"/>
        <v>0</v>
      </c>
    </row>
    <row r="447" spans="1:18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8332</v>
      </c>
      <c r="P447" t="s">
        <v>8338</v>
      </c>
      <c r="Q447" s="16">
        <f t="shared" si="12"/>
        <v>42130.335358796292</v>
      </c>
      <c r="R447">
        <f t="shared" si="13"/>
        <v>0</v>
      </c>
    </row>
    <row r="448" spans="1:18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8332</v>
      </c>
      <c r="P448" t="s">
        <v>8338</v>
      </c>
      <c r="Q448" s="16">
        <f t="shared" si="12"/>
        <v>42037.083564814813</v>
      </c>
      <c r="R448">
        <f t="shared" si="13"/>
        <v>0</v>
      </c>
    </row>
    <row r="449" spans="1:18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8332</v>
      </c>
      <c r="P449" t="s">
        <v>8338</v>
      </c>
      <c r="Q449" s="16">
        <f t="shared" si="12"/>
        <v>41331.555127314816</v>
      </c>
      <c r="R449">
        <f t="shared" si="13"/>
        <v>0</v>
      </c>
    </row>
    <row r="450" spans="1:18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8332</v>
      </c>
      <c r="P450" t="s">
        <v>8338</v>
      </c>
      <c r="Q450" s="16">
        <f t="shared" si="12"/>
        <v>41753.758043981477</v>
      </c>
      <c r="R450">
        <f t="shared" si="13"/>
        <v>0</v>
      </c>
    </row>
    <row r="451" spans="1:18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8332</v>
      </c>
      <c r="P451" t="s">
        <v>8338</v>
      </c>
      <c r="Q451" s="16">
        <f t="shared" ref="Q451:Q514" si="14">J451/86400 + DATE(1970,1,1)</f>
        <v>41534.568113425928</v>
      </c>
      <c r="R451">
        <f t="shared" ref="R451:R514" si="15">SUBTOTAL(103,A451)</f>
        <v>0</v>
      </c>
    </row>
    <row r="452" spans="1:18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8332</v>
      </c>
      <c r="P452" t="s">
        <v>8338</v>
      </c>
      <c r="Q452" s="16">
        <f t="shared" si="14"/>
        <v>41654.946759259255</v>
      </c>
      <c r="R452">
        <f t="shared" si="15"/>
        <v>0</v>
      </c>
    </row>
    <row r="453" spans="1:18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8332</v>
      </c>
      <c r="P453" t="s">
        <v>8338</v>
      </c>
      <c r="Q453" s="16">
        <f t="shared" si="14"/>
        <v>41634.715173611112</v>
      </c>
      <c r="R453">
        <f t="shared" si="15"/>
        <v>0</v>
      </c>
    </row>
    <row r="454" spans="1:18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8332</v>
      </c>
      <c r="P454" t="s">
        <v>8338</v>
      </c>
      <c r="Q454" s="16">
        <f t="shared" si="14"/>
        <v>42107.703877314816</v>
      </c>
      <c r="R454">
        <f t="shared" si="15"/>
        <v>0</v>
      </c>
    </row>
    <row r="455" spans="1:18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8332</v>
      </c>
      <c r="P455" t="s">
        <v>8338</v>
      </c>
      <c r="Q455" s="16">
        <f t="shared" si="14"/>
        <v>42038.824988425928</v>
      </c>
      <c r="R455">
        <f t="shared" si="15"/>
        <v>0</v>
      </c>
    </row>
    <row r="456" spans="1:18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8332</v>
      </c>
      <c r="P456" t="s">
        <v>8338</v>
      </c>
      <c r="Q456" s="16">
        <f t="shared" si="14"/>
        <v>41938.717256944445</v>
      </c>
      <c r="R456">
        <f t="shared" si="15"/>
        <v>0</v>
      </c>
    </row>
    <row r="457" spans="1:18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8332</v>
      </c>
      <c r="P457" t="s">
        <v>8338</v>
      </c>
      <c r="Q457" s="16">
        <f t="shared" si="14"/>
        <v>40971.002569444448</v>
      </c>
      <c r="R457">
        <f t="shared" si="15"/>
        <v>0</v>
      </c>
    </row>
    <row r="458" spans="1:18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8332</v>
      </c>
      <c r="P458" t="s">
        <v>8338</v>
      </c>
      <c r="Q458" s="16">
        <f t="shared" si="14"/>
        <v>41547.694456018522</v>
      </c>
      <c r="R458">
        <f t="shared" si="15"/>
        <v>0</v>
      </c>
    </row>
    <row r="459" spans="1:18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8332</v>
      </c>
      <c r="P459" t="s">
        <v>8338</v>
      </c>
      <c r="Q459" s="16">
        <f t="shared" si="14"/>
        <v>41837.767500000002</v>
      </c>
      <c r="R459">
        <f t="shared" si="15"/>
        <v>0</v>
      </c>
    </row>
    <row r="460" spans="1:18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8332</v>
      </c>
      <c r="P460" t="s">
        <v>8338</v>
      </c>
      <c r="Q460" s="16">
        <f t="shared" si="14"/>
        <v>41378.69976851852</v>
      </c>
      <c r="R460">
        <f t="shared" si="15"/>
        <v>0</v>
      </c>
    </row>
    <row r="461" spans="1:18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8332</v>
      </c>
      <c r="P461" t="s">
        <v>8338</v>
      </c>
      <c r="Q461" s="16">
        <f t="shared" si="14"/>
        <v>40800.6403587963</v>
      </c>
      <c r="R461">
        <f t="shared" si="15"/>
        <v>0</v>
      </c>
    </row>
    <row r="462" spans="1:18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8332</v>
      </c>
      <c r="P462" t="s">
        <v>8338</v>
      </c>
      <c r="Q462" s="16">
        <f t="shared" si="14"/>
        <v>41759.542534722219</v>
      </c>
      <c r="R462">
        <f t="shared" si="15"/>
        <v>0</v>
      </c>
    </row>
    <row r="463" spans="1:18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8332</v>
      </c>
      <c r="P463" t="s">
        <v>8338</v>
      </c>
      <c r="Q463" s="16">
        <f t="shared" si="14"/>
        <v>41407.84684027778</v>
      </c>
      <c r="R463">
        <f t="shared" si="15"/>
        <v>0</v>
      </c>
    </row>
    <row r="464" spans="1:18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8332</v>
      </c>
      <c r="P464" t="s">
        <v>8338</v>
      </c>
      <c r="Q464" s="16">
        <f t="shared" si="14"/>
        <v>40705.12663194444</v>
      </c>
      <c r="R464">
        <f t="shared" si="15"/>
        <v>0</v>
      </c>
    </row>
    <row r="465" spans="1:18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8332</v>
      </c>
      <c r="P465" t="s">
        <v>8338</v>
      </c>
      <c r="Q465" s="16">
        <f t="shared" si="14"/>
        <v>40750.710104166668</v>
      </c>
      <c r="R465">
        <f t="shared" si="15"/>
        <v>0</v>
      </c>
    </row>
    <row r="466" spans="1:18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8332</v>
      </c>
      <c r="P466" t="s">
        <v>8338</v>
      </c>
      <c r="Q466" s="16">
        <f t="shared" si="14"/>
        <v>42488.84878472222</v>
      </c>
      <c r="R466">
        <f t="shared" si="15"/>
        <v>0</v>
      </c>
    </row>
    <row r="467" spans="1:18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8332</v>
      </c>
      <c r="P467" t="s">
        <v>8338</v>
      </c>
      <c r="Q467" s="16">
        <f t="shared" si="14"/>
        <v>41801.120069444441</v>
      </c>
      <c r="R467">
        <f t="shared" si="15"/>
        <v>0</v>
      </c>
    </row>
    <row r="468" spans="1:18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8332</v>
      </c>
      <c r="P468" t="s">
        <v>8338</v>
      </c>
      <c r="Q468" s="16">
        <f t="shared" si="14"/>
        <v>41129.942870370374</v>
      </c>
      <c r="R468">
        <f t="shared" si="15"/>
        <v>0</v>
      </c>
    </row>
    <row r="469" spans="1:18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8332</v>
      </c>
      <c r="P469" t="s">
        <v>8338</v>
      </c>
      <c r="Q469" s="16">
        <f t="shared" si="14"/>
        <v>41135.679791666669</v>
      </c>
      <c r="R469">
        <f t="shared" si="15"/>
        <v>0</v>
      </c>
    </row>
    <row r="470" spans="1:18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8332</v>
      </c>
      <c r="P470" t="s">
        <v>8338</v>
      </c>
      <c r="Q470" s="16">
        <f t="shared" si="14"/>
        <v>41041.167627314819</v>
      </c>
      <c r="R470">
        <f t="shared" si="15"/>
        <v>0</v>
      </c>
    </row>
    <row r="471" spans="1:18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8332</v>
      </c>
      <c r="P471" t="s">
        <v>8338</v>
      </c>
      <c r="Q471" s="16">
        <f t="shared" si="14"/>
        <v>41827.989861111113</v>
      </c>
      <c r="R471">
        <f t="shared" si="15"/>
        <v>0</v>
      </c>
    </row>
    <row r="472" spans="1:18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8332</v>
      </c>
      <c r="P472" t="s">
        <v>8338</v>
      </c>
      <c r="Q472" s="16">
        <f t="shared" si="14"/>
        <v>41605.167696759258</v>
      </c>
      <c r="R472">
        <f t="shared" si="15"/>
        <v>0</v>
      </c>
    </row>
    <row r="473" spans="1:18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8332</v>
      </c>
      <c r="P473" t="s">
        <v>8338</v>
      </c>
      <c r="Q473" s="16">
        <f t="shared" si="14"/>
        <v>41703.721979166665</v>
      </c>
      <c r="R473">
        <f t="shared" si="15"/>
        <v>0</v>
      </c>
    </row>
    <row r="474" spans="1:18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8332</v>
      </c>
      <c r="P474" t="s">
        <v>8338</v>
      </c>
      <c r="Q474" s="16">
        <f t="shared" si="14"/>
        <v>41844.922662037039</v>
      </c>
      <c r="R474">
        <f t="shared" si="15"/>
        <v>0</v>
      </c>
    </row>
    <row r="475" spans="1:18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8332</v>
      </c>
      <c r="P475" t="s">
        <v>8338</v>
      </c>
      <c r="Q475" s="16">
        <f t="shared" si="14"/>
        <v>41869.698136574072</v>
      </c>
      <c r="R475">
        <f t="shared" si="15"/>
        <v>0</v>
      </c>
    </row>
    <row r="476" spans="1:18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8332</v>
      </c>
      <c r="P476" t="s">
        <v>8338</v>
      </c>
      <c r="Q476" s="16">
        <f t="shared" si="14"/>
        <v>42753.329039351855</v>
      </c>
      <c r="R476">
        <f t="shared" si="15"/>
        <v>0</v>
      </c>
    </row>
    <row r="477" spans="1:18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8332</v>
      </c>
      <c r="P477" t="s">
        <v>8338</v>
      </c>
      <c r="Q477" s="16">
        <f t="shared" si="14"/>
        <v>42100.086145833338</v>
      </c>
      <c r="R477">
        <f t="shared" si="15"/>
        <v>0</v>
      </c>
    </row>
    <row r="478" spans="1:18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8332</v>
      </c>
      <c r="P478" t="s">
        <v>8338</v>
      </c>
      <c r="Q478" s="16">
        <f t="shared" si="14"/>
        <v>41757.975011574075</v>
      </c>
      <c r="R478">
        <f t="shared" si="15"/>
        <v>0</v>
      </c>
    </row>
    <row r="479" spans="1:18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8332</v>
      </c>
      <c r="P479" t="s">
        <v>8338</v>
      </c>
      <c r="Q479" s="16">
        <f t="shared" si="14"/>
        <v>40987.83488425926</v>
      </c>
      <c r="R479">
        <f t="shared" si="15"/>
        <v>0</v>
      </c>
    </row>
    <row r="480" spans="1:18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8332</v>
      </c>
      <c r="P480" t="s">
        <v>8338</v>
      </c>
      <c r="Q480" s="16">
        <f t="shared" si="14"/>
        <v>42065.910983796297</v>
      </c>
      <c r="R480">
        <f t="shared" si="15"/>
        <v>0</v>
      </c>
    </row>
    <row r="481" spans="1:18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8332</v>
      </c>
      <c r="P481" t="s">
        <v>8338</v>
      </c>
      <c r="Q481" s="16">
        <f t="shared" si="14"/>
        <v>41904.407812500001</v>
      </c>
      <c r="R481">
        <f t="shared" si="15"/>
        <v>0</v>
      </c>
    </row>
    <row r="482" spans="1:18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8332</v>
      </c>
      <c r="P482" t="s">
        <v>8338</v>
      </c>
      <c r="Q482" s="16">
        <f t="shared" si="14"/>
        <v>41465.500173611115</v>
      </c>
      <c r="R482">
        <f t="shared" si="15"/>
        <v>0</v>
      </c>
    </row>
    <row r="483" spans="1:18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8332</v>
      </c>
      <c r="P483" t="s">
        <v>8338</v>
      </c>
      <c r="Q483" s="16">
        <f t="shared" si="14"/>
        <v>41162.672326388885</v>
      </c>
      <c r="R483">
        <f t="shared" si="15"/>
        <v>0</v>
      </c>
    </row>
    <row r="484" spans="1:18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8332</v>
      </c>
      <c r="P484" t="s">
        <v>8338</v>
      </c>
      <c r="Q484" s="16">
        <f t="shared" si="14"/>
        <v>42447.896874999999</v>
      </c>
      <c r="R484">
        <f t="shared" si="15"/>
        <v>0</v>
      </c>
    </row>
    <row r="485" spans="1:18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8332</v>
      </c>
      <c r="P485" t="s">
        <v>8338</v>
      </c>
      <c r="Q485" s="16">
        <f t="shared" si="14"/>
        <v>41243.197592592594</v>
      </c>
      <c r="R485">
        <f t="shared" si="15"/>
        <v>0</v>
      </c>
    </row>
    <row r="486" spans="1:18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8332</v>
      </c>
      <c r="P486" t="s">
        <v>8338</v>
      </c>
      <c r="Q486" s="16">
        <f t="shared" si="14"/>
        <v>42272.93949074074</v>
      </c>
      <c r="R486">
        <f t="shared" si="15"/>
        <v>0</v>
      </c>
    </row>
    <row r="487" spans="1:18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8332</v>
      </c>
      <c r="P487" t="s">
        <v>8338</v>
      </c>
      <c r="Q487" s="16">
        <f t="shared" si="14"/>
        <v>41381.505775462967</v>
      </c>
      <c r="R487">
        <f t="shared" si="15"/>
        <v>0</v>
      </c>
    </row>
    <row r="488" spans="1:18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8332</v>
      </c>
      <c r="P488" t="s">
        <v>8338</v>
      </c>
      <c r="Q488" s="16">
        <f t="shared" si="14"/>
        <v>41761.94258101852</v>
      </c>
      <c r="R488">
        <f t="shared" si="15"/>
        <v>0</v>
      </c>
    </row>
    <row r="489" spans="1:18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8332</v>
      </c>
      <c r="P489" t="s">
        <v>8338</v>
      </c>
      <c r="Q489" s="16">
        <f t="shared" si="14"/>
        <v>42669.594837962963</v>
      </c>
      <c r="R489">
        <f t="shared" si="15"/>
        <v>0</v>
      </c>
    </row>
    <row r="490" spans="1:18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8332</v>
      </c>
      <c r="P490" t="s">
        <v>8338</v>
      </c>
      <c r="Q490" s="16">
        <f t="shared" si="14"/>
        <v>42714.054398148146</v>
      </c>
      <c r="R490">
        <f t="shared" si="15"/>
        <v>0</v>
      </c>
    </row>
    <row r="491" spans="1:18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8332</v>
      </c>
      <c r="P491" t="s">
        <v>8338</v>
      </c>
      <c r="Q491" s="16">
        <f t="shared" si="14"/>
        <v>40882.481666666667</v>
      </c>
      <c r="R491">
        <f t="shared" si="15"/>
        <v>0</v>
      </c>
    </row>
    <row r="492" spans="1:18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8332</v>
      </c>
      <c r="P492" t="s">
        <v>8338</v>
      </c>
      <c r="Q492" s="16">
        <f t="shared" si="14"/>
        <v>41113.968576388885</v>
      </c>
      <c r="R492">
        <f t="shared" si="15"/>
        <v>0</v>
      </c>
    </row>
    <row r="493" spans="1:18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8332</v>
      </c>
      <c r="P493" t="s">
        <v>8338</v>
      </c>
      <c r="Q493" s="16">
        <f t="shared" si="14"/>
        <v>42366.982627314814</v>
      </c>
      <c r="R493">
        <f t="shared" si="15"/>
        <v>0</v>
      </c>
    </row>
    <row r="494" spans="1:18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8332</v>
      </c>
      <c r="P494" t="s">
        <v>8338</v>
      </c>
      <c r="Q494" s="16">
        <f t="shared" si="14"/>
        <v>42596.03506944445</v>
      </c>
      <c r="R494">
        <f t="shared" si="15"/>
        <v>0</v>
      </c>
    </row>
    <row r="495" spans="1:18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8332</v>
      </c>
      <c r="P495" t="s">
        <v>8338</v>
      </c>
      <c r="Q495" s="16">
        <f t="shared" si="14"/>
        <v>42114.726134259261</v>
      </c>
      <c r="R495">
        <f t="shared" si="15"/>
        <v>0</v>
      </c>
    </row>
    <row r="496" spans="1:18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8332</v>
      </c>
      <c r="P496" t="s">
        <v>8338</v>
      </c>
      <c r="Q496" s="16">
        <f t="shared" si="14"/>
        <v>41799.830613425926</v>
      </c>
      <c r="R496">
        <f t="shared" si="15"/>
        <v>0</v>
      </c>
    </row>
    <row r="497" spans="1:18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8332</v>
      </c>
      <c r="P497" t="s">
        <v>8338</v>
      </c>
      <c r="Q497" s="16">
        <f t="shared" si="14"/>
        <v>42171.827604166669</v>
      </c>
      <c r="R497">
        <f t="shared" si="15"/>
        <v>0</v>
      </c>
    </row>
    <row r="498" spans="1:18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8332</v>
      </c>
      <c r="P498" t="s">
        <v>8338</v>
      </c>
      <c r="Q498" s="16">
        <f t="shared" si="14"/>
        <v>41620.93141203704</v>
      </c>
      <c r="R498">
        <f t="shared" si="15"/>
        <v>0</v>
      </c>
    </row>
    <row r="499" spans="1:18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8332</v>
      </c>
      <c r="P499" t="s">
        <v>8338</v>
      </c>
      <c r="Q499" s="16">
        <f t="shared" si="14"/>
        <v>41945.037789351853</v>
      </c>
      <c r="R499">
        <f t="shared" si="15"/>
        <v>0</v>
      </c>
    </row>
    <row r="500" spans="1:18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8332</v>
      </c>
      <c r="P500" t="s">
        <v>8338</v>
      </c>
      <c r="Q500" s="16">
        <f t="shared" si="14"/>
        <v>40858.762141203704</v>
      </c>
      <c r="R500">
        <f t="shared" si="15"/>
        <v>0</v>
      </c>
    </row>
    <row r="501" spans="1:18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8332</v>
      </c>
      <c r="P501" t="s">
        <v>8338</v>
      </c>
      <c r="Q501" s="16">
        <f t="shared" si="14"/>
        <v>40043.895462962959</v>
      </c>
      <c r="R501">
        <f t="shared" si="15"/>
        <v>0</v>
      </c>
    </row>
    <row r="502" spans="1:18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8332</v>
      </c>
      <c r="P502" t="s">
        <v>8338</v>
      </c>
      <c r="Q502" s="16">
        <f t="shared" si="14"/>
        <v>40247.886006944442</v>
      </c>
      <c r="R502">
        <f t="shared" si="15"/>
        <v>0</v>
      </c>
    </row>
    <row r="503" spans="1:18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8332</v>
      </c>
      <c r="P503" t="s">
        <v>8338</v>
      </c>
      <c r="Q503" s="16">
        <f t="shared" si="14"/>
        <v>40703.234386574077</v>
      </c>
      <c r="R503">
        <f t="shared" si="15"/>
        <v>0</v>
      </c>
    </row>
    <row r="504" spans="1:18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8332</v>
      </c>
      <c r="P504" t="s">
        <v>8338</v>
      </c>
      <c r="Q504" s="16">
        <f t="shared" si="14"/>
        <v>40956.553530092591</v>
      </c>
      <c r="R504">
        <f t="shared" si="15"/>
        <v>0</v>
      </c>
    </row>
    <row r="505" spans="1:18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8332</v>
      </c>
      <c r="P505" t="s">
        <v>8338</v>
      </c>
      <c r="Q505" s="16">
        <f t="shared" si="14"/>
        <v>41991.526655092588</v>
      </c>
      <c r="R505">
        <f t="shared" si="15"/>
        <v>0</v>
      </c>
    </row>
    <row r="506" spans="1:18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8332</v>
      </c>
      <c r="P506" t="s">
        <v>8338</v>
      </c>
      <c r="Q506" s="16">
        <f t="shared" si="14"/>
        <v>40949.98364583333</v>
      </c>
      <c r="R506">
        <f t="shared" si="15"/>
        <v>0</v>
      </c>
    </row>
    <row r="507" spans="1:18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8332</v>
      </c>
      <c r="P507" t="s">
        <v>8338</v>
      </c>
      <c r="Q507" s="16">
        <f t="shared" si="14"/>
        <v>42318.098217592589</v>
      </c>
      <c r="R507">
        <f t="shared" si="15"/>
        <v>0</v>
      </c>
    </row>
    <row r="508" spans="1:18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8332</v>
      </c>
      <c r="P508" t="s">
        <v>8338</v>
      </c>
      <c r="Q508" s="16">
        <f t="shared" si="14"/>
        <v>41466.552314814813</v>
      </c>
      <c r="R508">
        <f t="shared" si="15"/>
        <v>0</v>
      </c>
    </row>
    <row r="509" spans="1:18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8332</v>
      </c>
      <c r="P509" t="s">
        <v>8338</v>
      </c>
      <c r="Q509" s="16">
        <f t="shared" si="14"/>
        <v>41156.958993055552</v>
      </c>
      <c r="R509">
        <f t="shared" si="15"/>
        <v>0</v>
      </c>
    </row>
    <row r="510" spans="1:18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8332</v>
      </c>
      <c r="P510" t="s">
        <v>8338</v>
      </c>
      <c r="Q510" s="16">
        <f t="shared" si="14"/>
        <v>40995.024317129632</v>
      </c>
      <c r="R510">
        <f t="shared" si="15"/>
        <v>0</v>
      </c>
    </row>
    <row r="511" spans="1:18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8332</v>
      </c>
      <c r="P511" t="s">
        <v>8338</v>
      </c>
      <c r="Q511" s="16">
        <f t="shared" si="14"/>
        <v>42153.631597222222</v>
      </c>
      <c r="R511">
        <f t="shared" si="15"/>
        <v>0</v>
      </c>
    </row>
    <row r="512" spans="1:18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8332</v>
      </c>
      <c r="P512" t="s">
        <v>8338</v>
      </c>
      <c r="Q512" s="16">
        <f t="shared" si="14"/>
        <v>42400.176377314812</v>
      </c>
      <c r="R512">
        <f t="shared" si="15"/>
        <v>0</v>
      </c>
    </row>
    <row r="513" spans="1:18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8332</v>
      </c>
      <c r="P513" t="s">
        <v>8338</v>
      </c>
      <c r="Q513" s="16">
        <f t="shared" si="14"/>
        <v>41340.303032407406</v>
      </c>
      <c r="R513">
        <f t="shared" si="15"/>
        <v>0</v>
      </c>
    </row>
    <row r="514" spans="1:18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8332</v>
      </c>
      <c r="P514" t="s">
        <v>8338</v>
      </c>
      <c r="Q514" s="16">
        <f t="shared" si="14"/>
        <v>42649.742210648154</v>
      </c>
      <c r="R514">
        <f t="shared" si="15"/>
        <v>0</v>
      </c>
    </row>
    <row r="515" spans="1:18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8332</v>
      </c>
      <c r="P515" t="s">
        <v>8338</v>
      </c>
      <c r="Q515" s="16">
        <f t="shared" ref="Q515:Q578" si="16">J515/86400 + DATE(1970,1,1)</f>
        <v>42552.653993055559</v>
      </c>
      <c r="R515">
        <f t="shared" ref="R515:R578" si="17">SUBTOTAL(103,A515)</f>
        <v>0</v>
      </c>
    </row>
    <row r="516" spans="1:18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8332</v>
      </c>
      <c r="P516" t="s">
        <v>8338</v>
      </c>
      <c r="Q516" s="16">
        <f t="shared" si="16"/>
        <v>41830.613969907405</v>
      </c>
      <c r="R516">
        <f t="shared" si="17"/>
        <v>0</v>
      </c>
    </row>
    <row r="517" spans="1:18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8332</v>
      </c>
      <c r="P517" t="s">
        <v>8338</v>
      </c>
      <c r="Q517" s="16">
        <f t="shared" si="16"/>
        <v>42327.490752314814</v>
      </c>
      <c r="R517">
        <f t="shared" si="17"/>
        <v>0</v>
      </c>
    </row>
    <row r="518" spans="1:18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8332</v>
      </c>
      <c r="P518" t="s">
        <v>8338</v>
      </c>
      <c r="Q518" s="16">
        <f t="shared" si="16"/>
        <v>42091.778703703705</v>
      </c>
      <c r="R518">
        <f t="shared" si="17"/>
        <v>0</v>
      </c>
    </row>
    <row r="519" spans="1:18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8332</v>
      </c>
      <c r="P519" t="s">
        <v>8338</v>
      </c>
      <c r="Q519" s="16">
        <f t="shared" si="16"/>
        <v>42738.615289351852</v>
      </c>
      <c r="R519">
        <f t="shared" si="17"/>
        <v>0</v>
      </c>
    </row>
    <row r="520" spans="1:18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8332</v>
      </c>
      <c r="P520" t="s">
        <v>8338</v>
      </c>
      <c r="Q520" s="16">
        <f t="shared" si="16"/>
        <v>42223.616018518514</v>
      </c>
      <c r="R520">
        <f t="shared" si="17"/>
        <v>0</v>
      </c>
    </row>
    <row r="521" spans="1:18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8332</v>
      </c>
      <c r="P521" t="s">
        <v>8338</v>
      </c>
      <c r="Q521" s="16">
        <f t="shared" si="16"/>
        <v>41218.391446759255</v>
      </c>
      <c r="R521">
        <f t="shared" si="17"/>
        <v>0</v>
      </c>
    </row>
    <row r="522" spans="1:18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8339</v>
      </c>
      <c r="P522" t="s">
        <v>8340</v>
      </c>
      <c r="Q522" s="16">
        <f t="shared" si="16"/>
        <v>42318.702094907407</v>
      </c>
      <c r="R522">
        <f t="shared" si="17"/>
        <v>1</v>
      </c>
    </row>
    <row r="523" spans="1:18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8339</v>
      </c>
      <c r="P523" t="s">
        <v>8340</v>
      </c>
      <c r="Q523" s="16">
        <f t="shared" si="16"/>
        <v>42646.092812499999</v>
      </c>
      <c r="R523">
        <f t="shared" si="17"/>
        <v>1</v>
      </c>
    </row>
    <row r="524" spans="1:18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8339</v>
      </c>
      <c r="P524" t="s">
        <v>8340</v>
      </c>
      <c r="Q524" s="16">
        <f t="shared" si="16"/>
        <v>42430.040798611109</v>
      </c>
      <c r="R524">
        <f t="shared" si="17"/>
        <v>1</v>
      </c>
    </row>
    <row r="525" spans="1:18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8339</v>
      </c>
      <c r="P525" t="s">
        <v>8340</v>
      </c>
      <c r="Q525" s="16">
        <f t="shared" si="16"/>
        <v>42238.13282407407</v>
      </c>
      <c r="R525">
        <f t="shared" si="17"/>
        <v>1</v>
      </c>
    </row>
    <row r="526" spans="1:18" ht="28.8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8339</v>
      </c>
      <c r="P526" t="s">
        <v>8340</v>
      </c>
      <c r="Q526" s="16">
        <f t="shared" si="16"/>
        <v>42492.717233796298</v>
      </c>
      <c r="R526">
        <f t="shared" si="17"/>
        <v>1</v>
      </c>
    </row>
    <row r="527" spans="1:18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8339</v>
      </c>
      <c r="P527" t="s">
        <v>8340</v>
      </c>
      <c r="Q527" s="16">
        <f t="shared" si="16"/>
        <v>41850.400937500002</v>
      </c>
      <c r="R527">
        <f t="shared" si="17"/>
        <v>1</v>
      </c>
    </row>
    <row r="528" spans="1:18" ht="28.8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8339</v>
      </c>
      <c r="P528" t="s">
        <v>8340</v>
      </c>
      <c r="Q528" s="16">
        <f t="shared" si="16"/>
        <v>42192.591944444444</v>
      </c>
      <c r="R528">
        <f t="shared" si="17"/>
        <v>1</v>
      </c>
    </row>
    <row r="529" spans="1:18" ht="28.8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8339</v>
      </c>
      <c r="P529" t="s">
        <v>8340</v>
      </c>
      <c r="Q529" s="16">
        <f t="shared" si="16"/>
        <v>42753.205625000002</v>
      </c>
      <c r="R529">
        <f t="shared" si="17"/>
        <v>1</v>
      </c>
    </row>
    <row r="530" spans="1:1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8339</v>
      </c>
      <c r="P530" t="s">
        <v>8340</v>
      </c>
      <c r="Q530" s="16">
        <f t="shared" si="16"/>
        <v>42155.920219907406</v>
      </c>
      <c r="R530">
        <f t="shared" si="17"/>
        <v>1</v>
      </c>
    </row>
    <row r="531" spans="1:18" ht="28.8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8339</v>
      </c>
      <c r="P531" t="s">
        <v>8340</v>
      </c>
      <c r="Q531" s="16">
        <f t="shared" si="16"/>
        <v>42725.031180555554</v>
      </c>
      <c r="R531">
        <f t="shared" si="17"/>
        <v>1</v>
      </c>
    </row>
    <row r="532" spans="1:18" ht="28.8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8339</v>
      </c>
      <c r="P532" t="s">
        <v>8340</v>
      </c>
      <c r="Q532" s="16">
        <f t="shared" si="16"/>
        <v>42157.591064814813</v>
      </c>
      <c r="R532">
        <f t="shared" si="17"/>
        <v>1</v>
      </c>
    </row>
    <row r="533" spans="1:18" ht="28.8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8339</v>
      </c>
      <c r="P533" t="s">
        <v>8340</v>
      </c>
      <c r="Q533" s="16">
        <f t="shared" si="16"/>
        <v>42676.065150462964</v>
      </c>
      <c r="R533">
        <f t="shared" si="17"/>
        <v>1</v>
      </c>
    </row>
    <row r="534" spans="1:18" ht="28.8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8339</v>
      </c>
      <c r="P534" t="s">
        <v>8340</v>
      </c>
      <c r="Q534" s="16">
        <f t="shared" si="16"/>
        <v>42473.007037037038</v>
      </c>
      <c r="R534">
        <f t="shared" si="17"/>
        <v>1</v>
      </c>
    </row>
    <row r="535" spans="1:18" ht="28.8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8339</v>
      </c>
      <c r="P535" t="s">
        <v>8340</v>
      </c>
      <c r="Q535" s="16">
        <f t="shared" si="16"/>
        <v>42482.43478009259</v>
      </c>
      <c r="R535">
        <f t="shared" si="17"/>
        <v>1</v>
      </c>
    </row>
    <row r="536" spans="1:18" ht="28.8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8339</v>
      </c>
      <c r="P536" t="s">
        <v>8340</v>
      </c>
      <c r="Q536" s="16">
        <f t="shared" si="16"/>
        <v>42270.810995370368</v>
      </c>
      <c r="R536">
        <f t="shared" si="17"/>
        <v>1</v>
      </c>
    </row>
    <row r="537" spans="1:18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8339</v>
      </c>
      <c r="P537" t="s">
        <v>8340</v>
      </c>
      <c r="Q537" s="16">
        <f t="shared" si="16"/>
        <v>42711.54519675926</v>
      </c>
      <c r="R537">
        <f t="shared" si="17"/>
        <v>1</v>
      </c>
    </row>
    <row r="538" spans="1:18" ht="28.8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8339</v>
      </c>
      <c r="P538" t="s">
        <v>8340</v>
      </c>
      <c r="Q538" s="16">
        <f t="shared" si="16"/>
        <v>42179.344988425924</v>
      </c>
      <c r="R538">
        <f t="shared" si="17"/>
        <v>1</v>
      </c>
    </row>
    <row r="539" spans="1:18" ht="28.8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8339</v>
      </c>
      <c r="P539" t="s">
        <v>8340</v>
      </c>
      <c r="Q539" s="16">
        <f t="shared" si="16"/>
        <v>42282.768414351856</v>
      </c>
      <c r="R539">
        <f t="shared" si="17"/>
        <v>1</v>
      </c>
    </row>
    <row r="540" spans="1:18" ht="28.8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8339</v>
      </c>
      <c r="P540" t="s">
        <v>8340</v>
      </c>
      <c r="Q540" s="16">
        <f t="shared" si="16"/>
        <v>42473.794710648144</v>
      </c>
      <c r="R540">
        <f t="shared" si="17"/>
        <v>1</v>
      </c>
    </row>
    <row r="541" spans="1:18" ht="28.8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8339</v>
      </c>
      <c r="P541" t="s">
        <v>8340</v>
      </c>
      <c r="Q541" s="16">
        <f t="shared" si="16"/>
        <v>42535.049849537041</v>
      </c>
      <c r="R541">
        <f t="shared" si="17"/>
        <v>1</v>
      </c>
    </row>
    <row r="542" spans="1:18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8341</v>
      </c>
      <c r="P542" t="s">
        <v>8342</v>
      </c>
      <c r="Q542" s="16">
        <f t="shared" si="16"/>
        <v>42009.817199074074</v>
      </c>
      <c r="R542">
        <f t="shared" si="17"/>
        <v>0</v>
      </c>
    </row>
    <row r="543" spans="1:18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8341</v>
      </c>
      <c r="P543" t="s">
        <v>8342</v>
      </c>
      <c r="Q543" s="16">
        <f t="shared" si="16"/>
        <v>42276.046689814815</v>
      </c>
      <c r="R543">
        <f t="shared" si="17"/>
        <v>0</v>
      </c>
    </row>
    <row r="544" spans="1:18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8341</v>
      </c>
      <c r="P544" t="s">
        <v>8342</v>
      </c>
      <c r="Q544" s="16">
        <f t="shared" si="16"/>
        <v>42433.737453703703</v>
      </c>
      <c r="R544">
        <f t="shared" si="17"/>
        <v>0</v>
      </c>
    </row>
    <row r="545" spans="1:18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8341</v>
      </c>
      <c r="P545" t="s">
        <v>8342</v>
      </c>
      <c r="Q545" s="16">
        <f t="shared" si="16"/>
        <v>41914.092152777775</v>
      </c>
      <c r="R545">
        <f t="shared" si="17"/>
        <v>0</v>
      </c>
    </row>
    <row r="546" spans="1:18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8341</v>
      </c>
      <c r="P546" t="s">
        <v>8342</v>
      </c>
      <c r="Q546" s="16">
        <f t="shared" si="16"/>
        <v>42525.656944444447</v>
      </c>
      <c r="R546">
        <f t="shared" si="17"/>
        <v>0</v>
      </c>
    </row>
    <row r="547" spans="1:18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8341</v>
      </c>
      <c r="P547" t="s">
        <v>8342</v>
      </c>
      <c r="Q547" s="16">
        <f t="shared" si="16"/>
        <v>42283.592465277776</v>
      </c>
      <c r="R547">
        <f t="shared" si="17"/>
        <v>0</v>
      </c>
    </row>
    <row r="548" spans="1:18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8341</v>
      </c>
      <c r="P548" t="s">
        <v>8342</v>
      </c>
      <c r="Q548" s="16">
        <f t="shared" si="16"/>
        <v>42249.667997685188</v>
      </c>
      <c r="R548">
        <f t="shared" si="17"/>
        <v>0</v>
      </c>
    </row>
    <row r="549" spans="1:18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8341</v>
      </c>
      <c r="P549" t="s">
        <v>8342</v>
      </c>
      <c r="Q549" s="16">
        <f t="shared" si="16"/>
        <v>42380.696342592593</v>
      </c>
      <c r="R549">
        <f t="shared" si="17"/>
        <v>0</v>
      </c>
    </row>
    <row r="550" spans="1:18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8341</v>
      </c>
      <c r="P550" t="s">
        <v>8342</v>
      </c>
      <c r="Q550" s="16">
        <f t="shared" si="16"/>
        <v>42276.903333333335</v>
      </c>
      <c r="R550">
        <f t="shared" si="17"/>
        <v>0</v>
      </c>
    </row>
    <row r="551" spans="1:18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8341</v>
      </c>
      <c r="P551" t="s">
        <v>8342</v>
      </c>
      <c r="Q551" s="16">
        <f t="shared" si="16"/>
        <v>42163.636828703704</v>
      </c>
      <c r="R551">
        <f t="shared" si="17"/>
        <v>0</v>
      </c>
    </row>
    <row r="552" spans="1:18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8341</v>
      </c>
      <c r="P552" t="s">
        <v>8342</v>
      </c>
      <c r="Q552" s="16">
        <f t="shared" si="16"/>
        <v>42753.678761574076</v>
      </c>
      <c r="R552">
        <f t="shared" si="17"/>
        <v>0</v>
      </c>
    </row>
    <row r="553" spans="1:18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8341</v>
      </c>
      <c r="P553" t="s">
        <v>8342</v>
      </c>
      <c r="Q553" s="16">
        <f t="shared" si="16"/>
        <v>42173.275740740741</v>
      </c>
      <c r="R553">
        <f t="shared" si="17"/>
        <v>0</v>
      </c>
    </row>
    <row r="554" spans="1:18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8341</v>
      </c>
      <c r="P554" t="s">
        <v>8342</v>
      </c>
      <c r="Q554" s="16">
        <f t="shared" si="16"/>
        <v>42318.616851851853</v>
      </c>
      <c r="R554">
        <f t="shared" si="17"/>
        <v>0</v>
      </c>
    </row>
    <row r="555" spans="1:18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8341</v>
      </c>
      <c r="P555" t="s">
        <v>8342</v>
      </c>
      <c r="Q555" s="16">
        <f t="shared" si="16"/>
        <v>41927.71980324074</v>
      </c>
      <c r="R555">
        <f t="shared" si="17"/>
        <v>0</v>
      </c>
    </row>
    <row r="556" spans="1:18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8341</v>
      </c>
      <c r="P556" t="s">
        <v>8342</v>
      </c>
      <c r="Q556" s="16">
        <f t="shared" si="16"/>
        <v>41901.684861111113</v>
      </c>
      <c r="R556">
        <f t="shared" si="17"/>
        <v>0</v>
      </c>
    </row>
    <row r="557" spans="1:18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8341</v>
      </c>
      <c r="P557" t="s">
        <v>8342</v>
      </c>
      <c r="Q557" s="16">
        <f t="shared" si="16"/>
        <v>42503.353506944448</v>
      </c>
      <c r="R557">
        <f t="shared" si="17"/>
        <v>0</v>
      </c>
    </row>
    <row r="558" spans="1:18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8341</v>
      </c>
      <c r="P558" t="s">
        <v>8342</v>
      </c>
      <c r="Q558" s="16">
        <f t="shared" si="16"/>
        <v>42345.860150462962</v>
      </c>
      <c r="R558">
        <f t="shared" si="17"/>
        <v>0</v>
      </c>
    </row>
    <row r="559" spans="1:18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8341</v>
      </c>
      <c r="P559" t="s">
        <v>8342</v>
      </c>
      <c r="Q559" s="16">
        <f t="shared" si="16"/>
        <v>42676.942164351851</v>
      </c>
      <c r="R559">
        <f t="shared" si="17"/>
        <v>0</v>
      </c>
    </row>
    <row r="560" spans="1:18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8341</v>
      </c>
      <c r="P560" t="s">
        <v>8342</v>
      </c>
      <c r="Q560" s="16">
        <f t="shared" si="16"/>
        <v>42057.883159722223</v>
      </c>
      <c r="R560">
        <f t="shared" si="17"/>
        <v>0</v>
      </c>
    </row>
    <row r="561" spans="1:18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8341</v>
      </c>
      <c r="P561" t="s">
        <v>8342</v>
      </c>
      <c r="Q561" s="16">
        <f t="shared" si="16"/>
        <v>42321.283101851848</v>
      </c>
      <c r="R561">
        <f t="shared" si="17"/>
        <v>0</v>
      </c>
    </row>
    <row r="562" spans="1:18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8341</v>
      </c>
      <c r="P562" t="s">
        <v>8342</v>
      </c>
      <c r="Q562" s="16">
        <f t="shared" si="16"/>
        <v>41960.771354166667</v>
      </c>
      <c r="R562">
        <f t="shared" si="17"/>
        <v>0</v>
      </c>
    </row>
    <row r="563" spans="1:18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8341</v>
      </c>
      <c r="P563" t="s">
        <v>8342</v>
      </c>
      <c r="Q563" s="16">
        <f t="shared" si="16"/>
        <v>42268.658715277779</v>
      </c>
      <c r="R563">
        <f t="shared" si="17"/>
        <v>0</v>
      </c>
    </row>
    <row r="564" spans="1:18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8341</v>
      </c>
      <c r="P564" t="s">
        <v>8342</v>
      </c>
      <c r="Q564" s="16">
        <f t="shared" si="16"/>
        <v>42692.389062499999</v>
      </c>
      <c r="R564">
        <f t="shared" si="17"/>
        <v>0</v>
      </c>
    </row>
    <row r="565" spans="1:18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8341</v>
      </c>
      <c r="P565" t="s">
        <v>8342</v>
      </c>
      <c r="Q565" s="16">
        <f t="shared" si="16"/>
        <v>42022.069988425923</v>
      </c>
      <c r="R565">
        <f t="shared" si="17"/>
        <v>0</v>
      </c>
    </row>
    <row r="566" spans="1:18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8341</v>
      </c>
      <c r="P566" t="s">
        <v>8342</v>
      </c>
      <c r="Q566" s="16">
        <f t="shared" si="16"/>
        <v>42411.942997685182</v>
      </c>
      <c r="R566">
        <f t="shared" si="17"/>
        <v>0</v>
      </c>
    </row>
    <row r="567" spans="1:18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8341</v>
      </c>
      <c r="P567" t="s">
        <v>8342</v>
      </c>
      <c r="Q567" s="16">
        <f t="shared" si="16"/>
        <v>42165.78528935185</v>
      </c>
      <c r="R567">
        <f t="shared" si="17"/>
        <v>0</v>
      </c>
    </row>
    <row r="568" spans="1:18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8341</v>
      </c>
      <c r="P568" t="s">
        <v>8342</v>
      </c>
      <c r="Q568" s="16">
        <f t="shared" si="16"/>
        <v>42535.68440972222</v>
      </c>
      <c r="R568">
        <f t="shared" si="17"/>
        <v>0</v>
      </c>
    </row>
    <row r="569" spans="1:18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8341</v>
      </c>
      <c r="P569" t="s">
        <v>8342</v>
      </c>
      <c r="Q569" s="16">
        <f t="shared" si="16"/>
        <v>41975.842523148152</v>
      </c>
      <c r="R569">
        <f t="shared" si="17"/>
        <v>0</v>
      </c>
    </row>
    <row r="570" spans="1:18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8341</v>
      </c>
      <c r="P570" t="s">
        <v>8342</v>
      </c>
      <c r="Q570" s="16">
        <f t="shared" si="16"/>
        <v>42348.9215625</v>
      </c>
      <c r="R570">
        <f t="shared" si="17"/>
        <v>0</v>
      </c>
    </row>
    <row r="571" spans="1:18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8341</v>
      </c>
      <c r="P571" t="s">
        <v>8342</v>
      </c>
      <c r="Q571" s="16">
        <f t="shared" si="16"/>
        <v>42340.847361111111</v>
      </c>
      <c r="R571">
        <f t="shared" si="17"/>
        <v>0</v>
      </c>
    </row>
    <row r="572" spans="1:18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8341</v>
      </c>
      <c r="P572" t="s">
        <v>8342</v>
      </c>
      <c r="Q572" s="16">
        <f t="shared" si="16"/>
        <v>42388.798252314809</v>
      </c>
      <c r="R572">
        <f t="shared" si="17"/>
        <v>0</v>
      </c>
    </row>
    <row r="573" spans="1:18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8341</v>
      </c>
      <c r="P573" t="s">
        <v>8342</v>
      </c>
      <c r="Q573" s="16">
        <f t="shared" si="16"/>
        <v>42192.816238425927</v>
      </c>
      <c r="R573">
        <f t="shared" si="17"/>
        <v>0</v>
      </c>
    </row>
    <row r="574" spans="1:18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8341</v>
      </c>
      <c r="P574" t="s">
        <v>8342</v>
      </c>
      <c r="Q574" s="16">
        <f t="shared" si="16"/>
        <v>42282.716296296298</v>
      </c>
      <c r="R574">
        <f t="shared" si="17"/>
        <v>0</v>
      </c>
    </row>
    <row r="575" spans="1:18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8341</v>
      </c>
      <c r="P575" t="s">
        <v>8342</v>
      </c>
      <c r="Q575" s="16">
        <f t="shared" si="16"/>
        <v>41963.050127314811</v>
      </c>
      <c r="R575">
        <f t="shared" si="17"/>
        <v>0</v>
      </c>
    </row>
    <row r="576" spans="1:18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8341</v>
      </c>
      <c r="P576" t="s">
        <v>8342</v>
      </c>
      <c r="Q576" s="16">
        <f t="shared" si="16"/>
        <v>42632.443368055552</v>
      </c>
      <c r="R576">
        <f t="shared" si="17"/>
        <v>0</v>
      </c>
    </row>
    <row r="577" spans="1:18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8341</v>
      </c>
      <c r="P577" t="s">
        <v>8342</v>
      </c>
      <c r="Q577" s="16">
        <f t="shared" si="16"/>
        <v>42138.692627314813</v>
      </c>
      <c r="R577">
        <f t="shared" si="17"/>
        <v>0</v>
      </c>
    </row>
    <row r="578" spans="1:18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8341</v>
      </c>
      <c r="P578" t="s">
        <v>8342</v>
      </c>
      <c r="Q578" s="16">
        <f t="shared" si="16"/>
        <v>42031.471666666665</v>
      </c>
      <c r="R578">
        <f t="shared" si="17"/>
        <v>0</v>
      </c>
    </row>
    <row r="579" spans="1:18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8341</v>
      </c>
      <c r="P579" t="s">
        <v>8342</v>
      </c>
      <c r="Q579" s="16">
        <f t="shared" ref="Q579:Q642" si="18">J579/86400 + DATE(1970,1,1)</f>
        <v>42450.589143518519</v>
      </c>
      <c r="R579">
        <f t="shared" ref="R579:R642" si="19">SUBTOTAL(103,A579)</f>
        <v>0</v>
      </c>
    </row>
    <row r="580" spans="1:18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8341</v>
      </c>
      <c r="P580" t="s">
        <v>8342</v>
      </c>
      <c r="Q580" s="16">
        <f t="shared" si="18"/>
        <v>42230.578622685185</v>
      </c>
      <c r="R580">
        <f t="shared" si="19"/>
        <v>0</v>
      </c>
    </row>
    <row r="581" spans="1:18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8341</v>
      </c>
      <c r="P581" t="s">
        <v>8342</v>
      </c>
      <c r="Q581" s="16">
        <f t="shared" si="18"/>
        <v>41968.852118055554</v>
      </c>
      <c r="R581">
        <f t="shared" si="19"/>
        <v>0</v>
      </c>
    </row>
    <row r="582" spans="1:18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8341</v>
      </c>
      <c r="P582" t="s">
        <v>8342</v>
      </c>
      <c r="Q582" s="16">
        <f t="shared" si="18"/>
        <v>42605.908182870371</v>
      </c>
      <c r="R582">
        <f t="shared" si="19"/>
        <v>0</v>
      </c>
    </row>
    <row r="583" spans="1:18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8341</v>
      </c>
      <c r="P583" t="s">
        <v>8342</v>
      </c>
      <c r="Q583" s="16">
        <f t="shared" si="18"/>
        <v>42188.012777777782</v>
      </c>
      <c r="R583">
        <f t="shared" si="19"/>
        <v>0</v>
      </c>
    </row>
    <row r="584" spans="1:18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8341</v>
      </c>
      <c r="P584" t="s">
        <v>8342</v>
      </c>
      <c r="Q584" s="16">
        <f t="shared" si="18"/>
        <v>42055.739803240736</v>
      </c>
      <c r="R584">
        <f t="shared" si="19"/>
        <v>0</v>
      </c>
    </row>
    <row r="585" spans="1:18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8341</v>
      </c>
      <c r="P585" t="s">
        <v>8342</v>
      </c>
      <c r="Q585" s="16">
        <f t="shared" si="18"/>
        <v>42052.93850694444</v>
      </c>
      <c r="R585">
        <f t="shared" si="19"/>
        <v>0</v>
      </c>
    </row>
    <row r="586" spans="1:18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8341</v>
      </c>
      <c r="P586" t="s">
        <v>8342</v>
      </c>
      <c r="Q586" s="16">
        <f t="shared" si="18"/>
        <v>42049.716620370367</v>
      </c>
      <c r="R586">
        <f t="shared" si="19"/>
        <v>0</v>
      </c>
    </row>
    <row r="587" spans="1:18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8341</v>
      </c>
      <c r="P587" t="s">
        <v>8342</v>
      </c>
      <c r="Q587" s="16">
        <f t="shared" si="18"/>
        <v>42283.3909375</v>
      </c>
      <c r="R587">
        <f t="shared" si="19"/>
        <v>0</v>
      </c>
    </row>
    <row r="588" spans="1:18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8341</v>
      </c>
      <c r="P588" t="s">
        <v>8342</v>
      </c>
      <c r="Q588" s="16">
        <f t="shared" si="18"/>
        <v>42020.854247685187</v>
      </c>
      <c r="R588">
        <f t="shared" si="19"/>
        <v>0</v>
      </c>
    </row>
    <row r="589" spans="1:18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8341</v>
      </c>
      <c r="P589" t="s">
        <v>8342</v>
      </c>
      <c r="Q589" s="16">
        <f t="shared" si="18"/>
        <v>42080.757326388892</v>
      </c>
      <c r="R589">
        <f t="shared" si="19"/>
        <v>0</v>
      </c>
    </row>
    <row r="590" spans="1:18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8341</v>
      </c>
      <c r="P590" t="s">
        <v>8342</v>
      </c>
      <c r="Q590" s="16">
        <f t="shared" si="18"/>
        <v>42631.769513888888</v>
      </c>
      <c r="R590">
        <f t="shared" si="19"/>
        <v>0</v>
      </c>
    </row>
    <row r="591" spans="1:18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8341</v>
      </c>
      <c r="P591" t="s">
        <v>8342</v>
      </c>
      <c r="Q591" s="16">
        <f t="shared" si="18"/>
        <v>42178.614571759259</v>
      </c>
      <c r="R591">
        <f t="shared" si="19"/>
        <v>0</v>
      </c>
    </row>
    <row r="592" spans="1:18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8341</v>
      </c>
      <c r="P592" t="s">
        <v>8342</v>
      </c>
      <c r="Q592" s="16">
        <f t="shared" si="18"/>
        <v>42377.554756944446</v>
      </c>
      <c r="R592">
        <f t="shared" si="19"/>
        <v>0</v>
      </c>
    </row>
    <row r="593" spans="1:18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8341</v>
      </c>
      <c r="P593" t="s">
        <v>8342</v>
      </c>
      <c r="Q593" s="16">
        <f t="shared" si="18"/>
        <v>42177.543171296296</v>
      </c>
      <c r="R593">
        <f t="shared" si="19"/>
        <v>0</v>
      </c>
    </row>
    <row r="594" spans="1:18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8341</v>
      </c>
      <c r="P594" t="s">
        <v>8342</v>
      </c>
      <c r="Q594" s="16">
        <f t="shared" si="18"/>
        <v>41946.232175925928</v>
      </c>
      <c r="R594">
        <f t="shared" si="19"/>
        <v>0</v>
      </c>
    </row>
    <row r="595" spans="1:18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8341</v>
      </c>
      <c r="P595" t="s">
        <v>8342</v>
      </c>
      <c r="Q595" s="16">
        <f t="shared" si="18"/>
        <v>42070.677604166667</v>
      </c>
      <c r="R595">
        <f t="shared" si="19"/>
        <v>0</v>
      </c>
    </row>
    <row r="596" spans="1:18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8341</v>
      </c>
      <c r="P596" t="s">
        <v>8342</v>
      </c>
      <c r="Q596" s="16">
        <f t="shared" si="18"/>
        <v>42446.780162037037</v>
      </c>
      <c r="R596">
        <f t="shared" si="19"/>
        <v>0</v>
      </c>
    </row>
    <row r="597" spans="1:18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8341</v>
      </c>
      <c r="P597" t="s">
        <v>8342</v>
      </c>
      <c r="Q597" s="16">
        <f t="shared" si="18"/>
        <v>42083.069884259261</v>
      </c>
      <c r="R597">
        <f t="shared" si="19"/>
        <v>0</v>
      </c>
    </row>
    <row r="598" spans="1:18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8341</v>
      </c>
      <c r="P598" t="s">
        <v>8342</v>
      </c>
      <c r="Q598" s="16">
        <f t="shared" si="18"/>
        <v>42646.896898148145</v>
      </c>
      <c r="R598">
        <f t="shared" si="19"/>
        <v>0</v>
      </c>
    </row>
    <row r="599" spans="1:18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8341</v>
      </c>
      <c r="P599" t="s">
        <v>8342</v>
      </c>
      <c r="Q599" s="16">
        <f t="shared" si="18"/>
        <v>42545.705266203702</v>
      </c>
      <c r="R599">
        <f t="shared" si="19"/>
        <v>0</v>
      </c>
    </row>
    <row r="600" spans="1:18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8341</v>
      </c>
      <c r="P600" t="s">
        <v>8342</v>
      </c>
      <c r="Q600" s="16">
        <f t="shared" si="18"/>
        <v>41948.00209490741</v>
      </c>
      <c r="R600">
        <f t="shared" si="19"/>
        <v>0</v>
      </c>
    </row>
    <row r="601" spans="1:18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8341</v>
      </c>
      <c r="P601" t="s">
        <v>8342</v>
      </c>
      <c r="Q601" s="16">
        <f t="shared" si="18"/>
        <v>42047.812523148154</v>
      </c>
      <c r="R601">
        <f t="shared" si="19"/>
        <v>0</v>
      </c>
    </row>
    <row r="602" spans="1:18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8341</v>
      </c>
      <c r="P602" t="s">
        <v>8342</v>
      </c>
      <c r="Q602" s="16">
        <f t="shared" si="18"/>
        <v>42073.798171296294</v>
      </c>
      <c r="R602">
        <f t="shared" si="19"/>
        <v>0</v>
      </c>
    </row>
    <row r="603" spans="1:18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8341</v>
      </c>
      <c r="P603" t="s">
        <v>8342</v>
      </c>
      <c r="Q603" s="16">
        <f t="shared" si="18"/>
        <v>41969.858090277776</v>
      </c>
      <c r="R603">
        <f t="shared" si="19"/>
        <v>0</v>
      </c>
    </row>
    <row r="604" spans="1:18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8341</v>
      </c>
      <c r="P604" t="s">
        <v>8342</v>
      </c>
      <c r="Q604" s="16">
        <f t="shared" si="18"/>
        <v>42143.79415509259</v>
      </c>
      <c r="R604">
        <f t="shared" si="19"/>
        <v>0</v>
      </c>
    </row>
    <row r="605" spans="1:18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8341</v>
      </c>
      <c r="P605" t="s">
        <v>8342</v>
      </c>
      <c r="Q605" s="16">
        <f t="shared" si="18"/>
        <v>41835.639155092591</v>
      </c>
      <c r="R605">
        <f t="shared" si="19"/>
        <v>0</v>
      </c>
    </row>
    <row r="606" spans="1:18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8341</v>
      </c>
      <c r="P606" t="s">
        <v>8342</v>
      </c>
      <c r="Q606" s="16">
        <f t="shared" si="18"/>
        <v>41849.035370370373</v>
      </c>
      <c r="R606">
        <f t="shared" si="19"/>
        <v>0</v>
      </c>
    </row>
    <row r="607" spans="1:18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8341</v>
      </c>
      <c r="P607" t="s">
        <v>8342</v>
      </c>
      <c r="Q607" s="16">
        <f t="shared" si="18"/>
        <v>42194.357731481483</v>
      </c>
      <c r="R607">
        <f t="shared" si="19"/>
        <v>0</v>
      </c>
    </row>
    <row r="608" spans="1:18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8341</v>
      </c>
      <c r="P608" t="s">
        <v>8342</v>
      </c>
      <c r="Q608" s="16">
        <f t="shared" si="18"/>
        <v>42102.650567129633</v>
      </c>
      <c r="R608">
        <f t="shared" si="19"/>
        <v>0</v>
      </c>
    </row>
    <row r="609" spans="1:18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8341</v>
      </c>
      <c r="P609" t="s">
        <v>8342</v>
      </c>
      <c r="Q609" s="16">
        <f t="shared" si="18"/>
        <v>42300.825648148151</v>
      </c>
      <c r="R609">
        <f t="shared" si="19"/>
        <v>0</v>
      </c>
    </row>
    <row r="610" spans="1:18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8341</v>
      </c>
      <c r="P610" t="s">
        <v>8342</v>
      </c>
      <c r="Q610" s="16">
        <f t="shared" si="18"/>
        <v>42140.921064814815</v>
      </c>
      <c r="R610">
        <f t="shared" si="19"/>
        <v>0</v>
      </c>
    </row>
    <row r="611" spans="1:18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8341</v>
      </c>
      <c r="P611" t="s">
        <v>8342</v>
      </c>
      <c r="Q611" s="16">
        <f t="shared" si="18"/>
        <v>42307.034074074079</v>
      </c>
      <c r="R611">
        <f t="shared" si="19"/>
        <v>0</v>
      </c>
    </row>
    <row r="612" spans="1:18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8341</v>
      </c>
      <c r="P612" t="s">
        <v>8342</v>
      </c>
      <c r="Q612" s="16">
        <f t="shared" si="18"/>
        <v>42086.83085648148</v>
      </c>
      <c r="R612">
        <f t="shared" si="19"/>
        <v>0</v>
      </c>
    </row>
    <row r="613" spans="1:18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8341</v>
      </c>
      <c r="P613" t="s">
        <v>8342</v>
      </c>
      <c r="Q613" s="16">
        <f t="shared" si="18"/>
        <v>42328.560613425929</v>
      </c>
      <c r="R613">
        <f t="shared" si="19"/>
        <v>0</v>
      </c>
    </row>
    <row r="614" spans="1:18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8341</v>
      </c>
      <c r="P614" t="s">
        <v>8342</v>
      </c>
      <c r="Q614" s="16">
        <f t="shared" si="18"/>
        <v>42585.031782407408</v>
      </c>
      <c r="R614">
        <f t="shared" si="19"/>
        <v>0</v>
      </c>
    </row>
    <row r="615" spans="1:18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8341</v>
      </c>
      <c r="P615" t="s">
        <v>8342</v>
      </c>
      <c r="Q615" s="16">
        <f t="shared" si="18"/>
        <v>42247.496759259258</v>
      </c>
      <c r="R615">
        <f t="shared" si="19"/>
        <v>0</v>
      </c>
    </row>
    <row r="616" spans="1:18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8341</v>
      </c>
      <c r="P616" t="s">
        <v>8342</v>
      </c>
      <c r="Q616" s="16">
        <f t="shared" si="18"/>
        <v>42515.061805555553</v>
      </c>
      <c r="R616">
        <f t="shared" si="19"/>
        <v>0</v>
      </c>
    </row>
    <row r="617" spans="1:18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8341</v>
      </c>
      <c r="P617" t="s">
        <v>8342</v>
      </c>
      <c r="Q617" s="16">
        <f t="shared" si="18"/>
        <v>42242.122210648144</v>
      </c>
      <c r="R617">
        <f t="shared" si="19"/>
        <v>0</v>
      </c>
    </row>
    <row r="618" spans="1:18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8341</v>
      </c>
      <c r="P618" t="s">
        <v>8342</v>
      </c>
      <c r="Q618" s="16">
        <f t="shared" si="18"/>
        <v>42761.376238425924</v>
      </c>
      <c r="R618">
        <f t="shared" si="19"/>
        <v>0</v>
      </c>
    </row>
    <row r="619" spans="1:18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8341</v>
      </c>
      <c r="P619" t="s">
        <v>8342</v>
      </c>
      <c r="Q619" s="16">
        <f t="shared" si="18"/>
        <v>42087.343090277776</v>
      </c>
      <c r="R619">
        <f t="shared" si="19"/>
        <v>0</v>
      </c>
    </row>
    <row r="620" spans="1:18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8341</v>
      </c>
      <c r="P620" t="s">
        <v>8342</v>
      </c>
      <c r="Q620" s="16">
        <f t="shared" si="18"/>
        <v>42317.810219907406</v>
      </c>
      <c r="R620">
        <f t="shared" si="19"/>
        <v>0</v>
      </c>
    </row>
    <row r="621" spans="1:18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8341</v>
      </c>
      <c r="P621" t="s">
        <v>8342</v>
      </c>
      <c r="Q621" s="16">
        <f t="shared" si="18"/>
        <v>41908.650347222225</v>
      </c>
      <c r="R621">
        <f t="shared" si="19"/>
        <v>0</v>
      </c>
    </row>
    <row r="622" spans="1:18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8341</v>
      </c>
      <c r="P622" t="s">
        <v>8342</v>
      </c>
      <c r="Q622" s="16">
        <f t="shared" si="18"/>
        <v>41831.716874999998</v>
      </c>
      <c r="R622">
        <f t="shared" si="19"/>
        <v>0</v>
      </c>
    </row>
    <row r="623" spans="1:18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8341</v>
      </c>
      <c r="P623" t="s">
        <v>8342</v>
      </c>
      <c r="Q623" s="16">
        <f t="shared" si="18"/>
        <v>42528.987696759257</v>
      </c>
      <c r="R623">
        <f t="shared" si="19"/>
        <v>0</v>
      </c>
    </row>
    <row r="624" spans="1:18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8341</v>
      </c>
      <c r="P624" t="s">
        <v>8342</v>
      </c>
      <c r="Q624" s="16">
        <f t="shared" si="18"/>
        <v>42532.774745370371</v>
      </c>
      <c r="R624">
        <f t="shared" si="19"/>
        <v>0</v>
      </c>
    </row>
    <row r="625" spans="1:18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8341</v>
      </c>
      <c r="P625" t="s">
        <v>8342</v>
      </c>
      <c r="Q625" s="16">
        <f t="shared" si="18"/>
        <v>42122.009224537032</v>
      </c>
      <c r="R625">
        <f t="shared" si="19"/>
        <v>0</v>
      </c>
    </row>
    <row r="626" spans="1:18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8341</v>
      </c>
      <c r="P626" t="s">
        <v>8342</v>
      </c>
      <c r="Q626" s="16">
        <f t="shared" si="18"/>
        <v>42108.988900462966</v>
      </c>
      <c r="R626">
        <f t="shared" si="19"/>
        <v>0</v>
      </c>
    </row>
    <row r="627" spans="1:18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8341</v>
      </c>
      <c r="P627" t="s">
        <v>8342</v>
      </c>
      <c r="Q627" s="16">
        <f t="shared" si="18"/>
        <v>42790.895567129628</v>
      </c>
      <c r="R627">
        <f t="shared" si="19"/>
        <v>0</v>
      </c>
    </row>
    <row r="628" spans="1:18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8341</v>
      </c>
      <c r="P628" t="s">
        <v>8342</v>
      </c>
      <c r="Q628" s="16">
        <f t="shared" si="18"/>
        <v>42198.559479166666</v>
      </c>
      <c r="R628">
        <f t="shared" si="19"/>
        <v>0</v>
      </c>
    </row>
    <row r="629" spans="1:18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8341</v>
      </c>
      <c r="P629" t="s">
        <v>8342</v>
      </c>
      <c r="Q629" s="16">
        <f t="shared" si="18"/>
        <v>42384.306840277779</v>
      </c>
      <c r="R629">
        <f t="shared" si="19"/>
        <v>0</v>
      </c>
    </row>
    <row r="630" spans="1:18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8341</v>
      </c>
      <c r="P630" t="s">
        <v>8342</v>
      </c>
      <c r="Q630" s="16">
        <f t="shared" si="18"/>
        <v>41803.692789351851</v>
      </c>
      <c r="R630">
        <f t="shared" si="19"/>
        <v>0</v>
      </c>
    </row>
    <row r="631" spans="1:18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8341</v>
      </c>
      <c r="P631" t="s">
        <v>8342</v>
      </c>
      <c r="Q631" s="16">
        <f t="shared" si="18"/>
        <v>42474.637824074074</v>
      </c>
      <c r="R631">
        <f t="shared" si="19"/>
        <v>0</v>
      </c>
    </row>
    <row r="632" spans="1:18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8341</v>
      </c>
      <c r="P632" t="s">
        <v>8342</v>
      </c>
      <c r="Q632" s="16">
        <f t="shared" si="18"/>
        <v>42223.619456018518</v>
      </c>
      <c r="R632">
        <f t="shared" si="19"/>
        <v>0</v>
      </c>
    </row>
    <row r="633" spans="1:18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8341</v>
      </c>
      <c r="P633" t="s">
        <v>8342</v>
      </c>
      <c r="Q633" s="16">
        <f t="shared" si="18"/>
        <v>42489.772326388891</v>
      </c>
      <c r="R633">
        <f t="shared" si="19"/>
        <v>0</v>
      </c>
    </row>
    <row r="634" spans="1:18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8341</v>
      </c>
      <c r="P634" t="s">
        <v>8342</v>
      </c>
      <c r="Q634" s="16">
        <f t="shared" si="18"/>
        <v>42303.659317129626</v>
      </c>
      <c r="R634">
        <f t="shared" si="19"/>
        <v>0</v>
      </c>
    </row>
    <row r="635" spans="1:18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8341</v>
      </c>
      <c r="P635" t="s">
        <v>8342</v>
      </c>
      <c r="Q635" s="16">
        <f t="shared" si="18"/>
        <v>42507.299328703702</v>
      </c>
      <c r="R635">
        <f t="shared" si="19"/>
        <v>0</v>
      </c>
    </row>
    <row r="636" spans="1:18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8341</v>
      </c>
      <c r="P636" t="s">
        <v>8342</v>
      </c>
      <c r="Q636" s="16">
        <f t="shared" si="18"/>
        <v>42031.928576388891</v>
      </c>
      <c r="R636">
        <f t="shared" si="19"/>
        <v>0</v>
      </c>
    </row>
    <row r="637" spans="1:18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8341</v>
      </c>
      <c r="P637" t="s">
        <v>8342</v>
      </c>
      <c r="Q637" s="16">
        <f t="shared" si="18"/>
        <v>42076.092152777783</v>
      </c>
      <c r="R637">
        <f t="shared" si="19"/>
        <v>0</v>
      </c>
    </row>
    <row r="638" spans="1:18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8341</v>
      </c>
      <c r="P638" t="s">
        <v>8342</v>
      </c>
      <c r="Q638" s="16">
        <f t="shared" si="18"/>
        <v>42131.455439814818</v>
      </c>
      <c r="R638">
        <f t="shared" si="19"/>
        <v>0</v>
      </c>
    </row>
    <row r="639" spans="1:18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8341</v>
      </c>
      <c r="P639" t="s">
        <v>8342</v>
      </c>
      <c r="Q639" s="16">
        <f t="shared" si="18"/>
        <v>42762.962013888886</v>
      </c>
      <c r="R639">
        <f t="shared" si="19"/>
        <v>0</v>
      </c>
    </row>
    <row r="640" spans="1:18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8341</v>
      </c>
      <c r="P640" t="s">
        <v>8342</v>
      </c>
      <c r="Q640" s="16">
        <f t="shared" si="18"/>
        <v>42759.593310185184</v>
      </c>
      <c r="R640">
        <f t="shared" si="19"/>
        <v>0</v>
      </c>
    </row>
    <row r="641" spans="1:18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8341</v>
      </c>
      <c r="P641" t="s">
        <v>8342</v>
      </c>
      <c r="Q641" s="16">
        <f t="shared" si="18"/>
        <v>41865.583275462966</v>
      </c>
      <c r="R641">
        <f t="shared" si="19"/>
        <v>0</v>
      </c>
    </row>
    <row r="642" spans="1:18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8341</v>
      </c>
      <c r="P642" t="s">
        <v>8343</v>
      </c>
      <c r="Q642" s="16">
        <f t="shared" si="18"/>
        <v>42683.420312499999</v>
      </c>
      <c r="R642">
        <f t="shared" si="19"/>
        <v>0</v>
      </c>
    </row>
    <row r="643" spans="1:18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8341</v>
      </c>
      <c r="P643" t="s">
        <v>8343</v>
      </c>
      <c r="Q643" s="16">
        <f t="shared" ref="Q643:Q706" si="20">J643/86400 + DATE(1970,1,1)</f>
        <v>42199.57</v>
      </c>
      <c r="R643">
        <f t="shared" ref="R643:R706" si="21">SUBTOTAL(103,A643)</f>
        <v>0</v>
      </c>
    </row>
    <row r="644" spans="1:18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8341</v>
      </c>
      <c r="P644" t="s">
        <v>8343</v>
      </c>
      <c r="Q644" s="16">
        <f t="shared" si="20"/>
        <v>42199.651319444441</v>
      </c>
      <c r="R644">
        <f t="shared" si="21"/>
        <v>0</v>
      </c>
    </row>
    <row r="645" spans="1:18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8341</v>
      </c>
      <c r="P645" t="s">
        <v>8343</v>
      </c>
      <c r="Q645" s="16">
        <f t="shared" si="20"/>
        <v>42100.642071759255</v>
      </c>
      <c r="R645">
        <f t="shared" si="21"/>
        <v>0</v>
      </c>
    </row>
    <row r="646" spans="1:18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8341</v>
      </c>
      <c r="P646" t="s">
        <v>8343</v>
      </c>
      <c r="Q646" s="16">
        <f t="shared" si="20"/>
        <v>41898.665960648148</v>
      </c>
      <c r="R646">
        <f t="shared" si="21"/>
        <v>0</v>
      </c>
    </row>
    <row r="647" spans="1:18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8341</v>
      </c>
      <c r="P647" t="s">
        <v>8343</v>
      </c>
      <c r="Q647" s="16">
        <f t="shared" si="20"/>
        <v>42564.026319444441</v>
      </c>
      <c r="R647">
        <f t="shared" si="21"/>
        <v>0</v>
      </c>
    </row>
    <row r="648" spans="1:18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8341</v>
      </c>
      <c r="P648" t="s">
        <v>8343</v>
      </c>
      <c r="Q648" s="16">
        <f t="shared" si="20"/>
        <v>41832.852627314816</v>
      </c>
      <c r="R648">
        <f t="shared" si="21"/>
        <v>0</v>
      </c>
    </row>
    <row r="649" spans="1:18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8341</v>
      </c>
      <c r="P649" t="s">
        <v>8343</v>
      </c>
      <c r="Q649" s="16">
        <f t="shared" si="20"/>
        <v>42416.767928240741</v>
      </c>
      <c r="R649">
        <f t="shared" si="21"/>
        <v>0</v>
      </c>
    </row>
    <row r="650" spans="1:18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8341</v>
      </c>
      <c r="P650" t="s">
        <v>8343</v>
      </c>
      <c r="Q650" s="16">
        <f t="shared" si="20"/>
        <v>41891.693379629629</v>
      </c>
      <c r="R650">
        <f t="shared" si="21"/>
        <v>0</v>
      </c>
    </row>
    <row r="651" spans="1:18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8341</v>
      </c>
      <c r="P651" t="s">
        <v>8343</v>
      </c>
      <c r="Q651" s="16">
        <f t="shared" si="20"/>
        <v>41877.912187499998</v>
      </c>
      <c r="R651">
        <f t="shared" si="21"/>
        <v>0</v>
      </c>
    </row>
    <row r="652" spans="1:18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8341</v>
      </c>
      <c r="P652" t="s">
        <v>8343</v>
      </c>
      <c r="Q652" s="16">
        <f t="shared" si="20"/>
        <v>41932.036851851852</v>
      </c>
      <c r="R652">
        <f t="shared" si="21"/>
        <v>0</v>
      </c>
    </row>
    <row r="653" spans="1:18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8341</v>
      </c>
      <c r="P653" t="s">
        <v>8343</v>
      </c>
      <c r="Q653" s="16">
        <f t="shared" si="20"/>
        <v>41956.017488425925</v>
      </c>
      <c r="R653">
        <f t="shared" si="21"/>
        <v>0</v>
      </c>
    </row>
    <row r="654" spans="1:18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8341</v>
      </c>
      <c r="P654" t="s">
        <v>8343</v>
      </c>
      <c r="Q654" s="16">
        <f t="shared" si="20"/>
        <v>42675.690393518518</v>
      </c>
      <c r="R654">
        <f t="shared" si="21"/>
        <v>0</v>
      </c>
    </row>
    <row r="655" spans="1:18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8341</v>
      </c>
      <c r="P655" t="s">
        <v>8343</v>
      </c>
      <c r="Q655" s="16">
        <f t="shared" si="20"/>
        <v>42199.618518518517</v>
      </c>
      <c r="R655">
        <f t="shared" si="21"/>
        <v>0</v>
      </c>
    </row>
    <row r="656" spans="1:18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8341</v>
      </c>
      <c r="P656" t="s">
        <v>8343</v>
      </c>
      <c r="Q656" s="16">
        <f t="shared" si="20"/>
        <v>42163.957326388889</v>
      </c>
      <c r="R656">
        <f t="shared" si="21"/>
        <v>0</v>
      </c>
    </row>
    <row r="657" spans="1:18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8341</v>
      </c>
      <c r="P657" t="s">
        <v>8343</v>
      </c>
      <c r="Q657" s="16">
        <f t="shared" si="20"/>
        <v>42045.957314814819</v>
      </c>
      <c r="R657">
        <f t="shared" si="21"/>
        <v>0</v>
      </c>
    </row>
    <row r="658" spans="1:18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8341</v>
      </c>
      <c r="P658" t="s">
        <v>8343</v>
      </c>
      <c r="Q658" s="16">
        <f t="shared" si="20"/>
        <v>42417.804618055554</v>
      </c>
      <c r="R658">
        <f t="shared" si="21"/>
        <v>0</v>
      </c>
    </row>
    <row r="659" spans="1:18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8341</v>
      </c>
      <c r="P659" t="s">
        <v>8343</v>
      </c>
      <c r="Q659" s="16">
        <f t="shared" si="20"/>
        <v>42331.84574074074</v>
      </c>
      <c r="R659">
        <f t="shared" si="21"/>
        <v>0</v>
      </c>
    </row>
    <row r="660" spans="1:18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8341</v>
      </c>
      <c r="P660" t="s">
        <v>8343</v>
      </c>
      <c r="Q660" s="16">
        <f t="shared" si="20"/>
        <v>42179.160752314812</v>
      </c>
      <c r="R660">
        <f t="shared" si="21"/>
        <v>0</v>
      </c>
    </row>
    <row r="661" spans="1:18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8341</v>
      </c>
      <c r="P661" t="s">
        <v>8343</v>
      </c>
      <c r="Q661" s="16">
        <f t="shared" si="20"/>
        <v>42209.593692129631</v>
      </c>
      <c r="R661">
        <f t="shared" si="21"/>
        <v>0</v>
      </c>
    </row>
    <row r="662" spans="1:18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8341</v>
      </c>
      <c r="P662" t="s">
        <v>8343</v>
      </c>
      <c r="Q662" s="16">
        <f t="shared" si="20"/>
        <v>41922.741655092592</v>
      </c>
      <c r="R662">
        <f t="shared" si="21"/>
        <v>0</v>
      </c>
    </row>
    <row r="663" spans="1:18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8341</v>
      </c>
      <c r="P663" t="s">
        <v>8343</v>
      </c>
      <c r="Q663" s="16">
        <f t="shared" si="20"/>
        <v>42636.645358796297</v>
      </c>
      <c r="R663">
        <f t="shared" si="21"/>
        <v>0</v>
      </c>
    </row>
    <row r="664" spans="1:18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8341</v>
      </c>
      <c r="P664" t="s">
        <v>8343</v>
      </c>
      <c r="Q664" s="16">
        <f t="shared" si="20"/>
        <v>41990.438043981485</v>
      </c>
      <c r="R664">
        <f t="shared" si="21"/>
        <v>0</v>
      </c>
    </row>
    <row r="665" spans="1:18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8341</v>
      </c>
      <c r="P665" t="s">
        <v>8343</v>
      </c>
      <c r="Q665" s="16">
        <f t="shared" si="20"/>
        <v>42173.843240740738</v>
      </c>
      <c r="R665">
        <f t="shared" si="21"/>
        <v>0</v>
      </c>
    </row>
    <row r="666" spans="1:18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8341</v>
      </c>
      <c r="P666" t="s">
        <v>8343</v>
      </c>
      <c r="Q666" s="16">
        <f t="shared" si="20"/>
        <v>42077.666377314818</v>
      </c>
      <c r="R666">
        <f t="shared" si="21"/>
        <v>0</v>
      </c>
    </row>
    <row r="667" spans="1:18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8341</v>
      </c>
      <c r="P667" t="s">
        <v>8343</v>
      </c>
      <c r="Q667" s="16">
        <f t="shared" si="20"/>
        <v>42688.711354166662</v>
      </c>
      <c r="R667">
        <f t="shared" si="21"/>
        <v>0</v>
      </c>
    </row>
    <row r="668" spans="1:18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8341</v>
      </c>
      <c r="P668" t="s">
        <v>8343</v>
      </c>
      <c r="Q668" s="16">
        <f t="shared" si="20"/>
        <v>41838.832152777773</v>
      </c>
      <c r="R668">
        <f t="shared" si="21"/>
        <v>0</v>
      </c>
    </row>
    <row r="669" spans="1:18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8341</v>
      </c>
      <c r="P669" t="s">
        <v>8343</v>
      </c>
      <c r="Q669" s="16">
        <f t="shared" si="20"/>
        <v>42632.373414351852</v>
      </c>
      <c r="R669">
        <f t="shared" si="21"/>
        <v>0</v>
      </c>
    </row>
    <row r="670" spans="1:18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8341</v>
      </c>
      <c r="P670" t="s">
        <v>8343</v>
      </c>
      <c r="Q670" s="16">
        <f t="shared" si="20"/>
        <v>42090.831273148149</v>
      </c>
      <c r="R670">
        <f t="shared" si="21"/>
        <v>0</v>
      </c>
    </row>
    <row r="671" spans="1:18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8341</v>
      </c>
      <c r="P671" t="s">
        <v>8343</v>
      </c>
      <c r="Q671" s="16">
        <f t="shared" si="20"/>
        <v>42527.625671296293</v>
      </c>
      <c r="R671">
        <f t="shared" si="21"/>
        <v>0</v>
      </c>
    </row>
    <row r="672" spans="1:18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8341</v>
      </c>
      <c r="P672" t="s">
        <v>8343</v>
      </c>
      <c r="Q672" s="16">
        <f t="shared" si="20"/>
        <v>42506.709722222222</v>
      </c>
      <c r="R672">
        <f t="shared" si="21"/>
        <v>0</v>
      </c>
    </row>
    <row r="673" spans="1:18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8341</v>
      </c>
      <c r="P673" t="s">
        <v>8343</v>
      </c>
      <c r="Q673" s="16">
        <f t="shared" si="20"/>
        <v>41984.692731481482</v>
      </c>
      <c r="R673">
        <f t="shared" si="21"/>
        <v>0</v>
      </c>
    </row>
    <row r="674" spans="1:18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8341</v>
      </c>
      <c r="P674" t="s">
        <v>8343</v>
      </c>
      <c r="Q674" s="16">
        <f t="shared" si="20"/>
        <v>41974.219490740739</v>
      </c>
      <c r="R674">
        <f t="shared" si="21"/>
        <v>0</v>
      </c>
    </row>
    <row r="675" spans="1:18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8341</v>
      </c>
      <c r="P675" t="s">
        <v>8343</v>
      </c>
      <c r="Q675" s="16">
        <f t="shared" si="20"/>
        <v>41838.840474537035</v>
      </c>
      <c r="R675">
        <f t="shared" si="21"/>
        <v>0</v>
      </c>
    </row>
    <row r="676" spans="1:18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8341</v>
      </c>
      <c r="P676" t="s">
        <v>8343</v>
      </c>
      <c r="Q676" s="16">
        <f t="shared" si="20"/>
        <v>41803.116053240738</v>
      </c>
      <c r="R676">
        <f t="shared" si="21"/>
        <v>0</v>
      </c>
    </row>
    <row r="677" spans="1:18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8341</v>
      </c>
      <c r="P677" t="s">
        <v>8343</v>
      </c>
      <c r="Q677" s="16">
        <f t="shared" si="20"/>
        <v>41975.930601851855</v>
      </c>
      <c r="R677">
        <f t="shared" si="21"/>
        <v>0</v>
      </c>
    </row>
    <row r="678" spans="1:18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8341</v>
      </c>
      <c r="P678" t="s">
        <v>8343</v>
      </c>
      <c r="Q678" s="16">
        <f t="shared" si="20"/>
        <v>42012.76829861111</v>
      </c>
      <c r="R678">
        <f t="shared" si="21"/>
        <v>0</v>
      </c>
    </row>
    <row r="679" spans="1:18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8341</v>
      </c>
      <c r="P679" t="s">
        <v>8343</v>
      </c>
      <c r="Q679" s="16">
        <f t="shared" si="20"/>
        <v>42504.403877314813</v>
      </c>
      <c r="R679">
        <f t="shared" si="21"/>
        <v>0</v>
      </c>
    </row>
    <row r="680" spans="1:18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8341</v>
      </c>
      <c r="P680" t="s">
        <v>8343</v>
      </c>
      <c r="Q680" s="16">
        <f t="shared" si="20"/>
        <v>42481.376597222217</v>
      </c>
      <c r="R680">
        <f t="shared" si="21"/>
        <v>0</v>
      </c>
    </row>
    <row r="681" spans="1:18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8341</v>
      </c>
      <c r="P681" t="s">
        <v>8343</v>
      </c>
      <c r="Q681" s="16">
        <f t="shared" si="20"/>
        <v>42556.695706018523</v>
      </c>
      <c r="R681">
        <f t="shared" si="21"/>
        <v>0</v>
      </c>
    </row>
    <row r="682" spans="1:18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8341</v>
      </c>
      <c r="P682" t="s">
        <v>8343</v>
      </c>
      <c r="Q682" s="16">
        <f t="shared" si="20"/>
        <v>41864.501516203702</v>
      </c>
      <c r="R682">
        <f t="shared" si="21"/>
        <v>0</v>
      </c>
    </row>
    <row r="683" spans="1:18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8341</v>
      </c>
      <c r="P683" t="s">
        <v>8343</v>
      </c>
      <c r="Q683" s="16">
        <f t="shared" si="20"/>
        <v>42639.805601851855</v>
      </c>
      <c r="R683">
        <f t="shared" si="21"/>
        <v>0</v>
      </c>
    </row>
    <row r="684" spans="1:18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8341</v>
      </c>
      <c r="P684" t="s">
        <v>8343</v>
      </c>
      <c r="Q684" s="16">
        <f t="shared" si="20"/>
        <v>42778.765300925923</v>
      </c>
      <c r="R684">
        <f t="shared" si="21"/>
        <v>0</v>
      </c>
    </row>
    <row r="685" spans="1:18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8341</v>
      </c>
      <c r="P685" t="s">
        <v>8343</v>
      </c>
      <c r="Q685" s="16">
        <f t="shared" si="20"/>
        <v>42634.900046296301</v>
      </c>
      <c r="R685">
        <f t="shared" si="21"/>
        <v>0</v>
      </c>
    </row>
    <row r="686" spans="1:18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8341</v>
      </c>
      <c r="P686" t="s">
        <v>8343</v>
      </c>
      <c r="Q686" s="16">
        <f t="shared" si="20"/>
        <v>41809.473275462966</v>
      </c>
      <c r="R686">
        <f t="shared" si="21"/>
        <v>0</v>
      </c>
    </row>
    <row r="687" spans="1:18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8341</v>
      </c>
      <c r="P687" t="s">
        <v>8343</v>
      </c>
      <c r="Q687" s="16">
        <f t="shared" si="20"/>
        <v>41971.866574074069</v>
      </c>
      <c r="R687">
        <f t="shared" si="21"/>
        <v>0</v>
      </c>
    </row>
    <row r="688" spans="1:18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8341</v>
      </c>
      <c r="P688" t="s">
        <v>8343</v>
      </c>
      <c r="Q688" s="16">
        <f t="shared" si="20"/>
        <v>42189.673263888893</v>
      </c>
      <c r="R688">
        <f t="shared" si="21"/>
        <v>0</v>
      </c>
    </row>
    <row r="689" spans="1:18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8341</v>
      </c>
      <c r="P689" t="s">
        <v>8343</v>
      </c>
      <c r="Q689" s="16">
        <f t="shared" si="20"/>
        <v>42711.750613425931</v>
      </c>
      <c r="R689">
        <f t="shared" si="21"/>
        <v>0</v>
      </c>
    </row>
    <row r="690" spans="1:18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8341</v>
      </c>
      <c r="P690" t="s">
        <v>8343</v>
      </c>
      <c r="Q690" s="16">
        <f t="shared" si="20"/>
        <v>42262.104780092588</v>
      </c>
      <c r="R690">
        <f t="shared" si="21"/>
        <v>0</v>
      </c>
    </row>
    <row r="691" spans="1:18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8341</v>
      </c>
      <c r="P691" t="s">
        <v>8343</v>
      </c>
      <c r="Q691" s="16">
        <f t="shared" si="20"/>
        <v>42675.66778935185</v>
      </c>
      <c r="R691">
        <f t="shared" si="21"/>
        <v>0</v>
      </c>
    </row>
    <row r="692" spans="1:18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8341</v>
      </c>
      <c r="P692" t="s">
        <v>8343</v>
      </c>
      <c r="Q692" s="16">
        <f t="shared" si="20"/>
        <v>42579.634733796294</v>
      </c>
      <c r="R692">
        <f t="shared" si="21"/>
        <v>0</v>
      </c>
    </row>
    <row r="693" spans="1:18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8341</v>
      </c>
      <c r="P693" t="s">
        <v>8343</v>
      </c>
      <c r="Q693" s="16">
        <f t="shared" si="20"/>
        <v>42158.028310185182</v>
      </c>
      <c r="R693">
        <f t="shared" si="21"/>
        <v>0</v>
      </c>
    </row>
    <row r="694" spans="1:18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8341</v>
      </c>
      <c r="P694" t="s">
        <v>8343</v>
      </c>
      <c r="Q694" s="16">
        <f t="shared" si="20"/>
        <v>42696.37572916667</v>
      </c>
      <c r="R694">
        <f t="shared" si="21"/>
        <v>0</v>
      </c>
    </row>
    <row r="695" spans="1:18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8341</v>
      </c>
      <c r="P695" t="s">
        <v>8343</v>
      </c>
      <c r="Q695" s="16">
        <f t="shared" si="20"/>
        <v>42094.808182870373</v>
      </c>
      <c r="R695">
        <f t="shared" si="21"/>
        <v>0</v>
      </c>
    </row>
    <row r="696" spans="1:18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8341</v>
      </c>
      <c r="P696" t="s">
        <v>8343</v>
      </c>
      <c r="Q696" s="16">
        <f t="shared" si="20"/>
        <v>42737.663877314815</v>
      </c>
      <c r="R696">
        <f t="shared" si="21"/>
        <v>0</v>
      </c>
    </row>
    <row r="697" spans="1:18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8341</v>
      </c>
      <c r="P697" t="s">
        <v>8343</v>
      </c>
      <c r="Q697" s="16">
        <f t="shared" si="20"/>
        <v>41913.521064814813</v>
      </c>
      <c r="R697">
        <f t="shared" si="21"/>
        <v>0</v>
      </c>
    </row>
    <row r="698" spans="1:18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8341</v>
      </c>
      <c r="P698" t="s">
        <v>8343</v>
      </c>
      <c r="Q698" s="16">
        <f t="shared" si="20"/>
        <v>41815.927106481482</v>
      </c>
      <c r="R698">
        <f t="shared" si="21"/>
        <v>0</v>
      </c>
    </row>
    <row r="699" spans="1:18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8341</v>
      </c>
      <c r="P699" t="s">
        <v>8343</v>
      </c>
      <c r="Q699" s="16">
        <f t="shared" si="20"/>
        <v>42388.523020833338</v>
      </c>
      <c r="R699">
        <f t="shared" si="21"/>
        <v>0</v>
      </c>
    </row>
    <row r="700" spans="1:18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8341</v>
      </c>
      <c r="P700" t="s">
        <v>8343</v>
      </c>
      <c r="Q700" s="16">
        <f t="shared" si="20"/>
        <v>41866.931076388893</v>
      </c>
      <c r="R700">
        <f t="shared" si="21"/>
        <v>0</v>
      </c>
    </row>
    <row r="701" spans="1:18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8341</v>
      </c>
      <c r="P701" t="s">
        <v>8343</v>
      </c>
      <c r="Q701" s="16">
        <f t="shared" si="20"/>
        <v>41563.485509259262</v>
      </c>
      <c r="R701">
        <f t="shared" si="21"/>
        <v>0</v>
      </c>
    </row>
    <row r="702" spans="1:18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8341</v>
      </c>
      <c r="P702" t="s">
        <v>8343</v>
      </c>
      <c r="Q702" s="16">
        <f t="shared" si="20"/>
        <v>42715.688437500001</v>
      </c>
      <c r="R702">
        <f t="shared" si="21"/>
        <v>0</v>
      </c>
    </row>
    <row r="703" spans="1:18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8341</v>
      </c>
      <c r="P703" t="s">
        <v>8343</v>
      </c>
      <c r="Q703" s="16">
        <f t="shared" si="20"/>
        <v>41813.662962962961</v>
      </c>
      <c r="R703">
        <f t="shared" si="21"/>
        <v>0</v>
      </c>
    </row>
    <row r="704" spans="1:18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8341</v>
      </c>
      <c r="P704" t="s">
        <v>8343</v>
      </c>
      <c r="Q704" s="16">
        <f t="shared" si="20"/>
        <v>42668.726701388892</v>
      </c>
      <c r="R704">
        <f t="shared" si="21"/>
        <v>0</v>
      </c>
    </row>
    <row r="705" spans="1:18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8341</v>
      </c>
      <c r="P705" t="s">
        <v>8343</v>
      </c>
      <c r="Q705" s="16">
        <f t="shared" si="20"/>
        <v>42711.950798611113</v>
      </c>
      <c r="R705">
        <f t="shared" si="21"/>
        <v>0</v>
      </c>
    </row>
    <row r="706" spans="1:18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8341</v>
      </c>
      <c r="P706" t="s">
        <v>8343</v>
      </c>
      <c r="Q706" s="16">
        <f t="shared" si="20"/>
        <v>42726.192916666667</v>
      </c>
      <c r="R706">
        <f t="shared" si="21"/>
        <v>0</v>
      </c>
    </row>
    <row r="707" spans="1:18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8341</v>
      </c>
      <c r="P707" t="s">
        <v>8343</v>
      </c>
      <c r="Q707" s="16">
        <f t="shared" ref="Q707:Q770" si="22">J707/86400 + DATE(1970,1,1)</f>
        <v>42726.491643518515</v>
      </c>
      <c r="R707">
        <f t="shared" ref="R707:R770" si="23">SUBTOTAL(103,A707)</f>
        <v>0</v>
      </c>
    </row>
    <row r="708" spans="1:18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8341</v>
      </c>
      <c r="P708" t="s">
        <v>8343</v>
      </c>
      <c r="Q708" s="16">
        <f t="shared" si="22"/>
        <v>42676.995173611111</v>
      </c>
      <c r="R708">
        <f t="shared" si="23"/>
        <v>0</v>
      </c>
    </row>
    <row r="709" spans="1:18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8341</v>
      </c>
      <c r="P709" t="s">
        <v>8343</v>
      </c>
      <c r="Q709" s="16">
        <f t="shared" si="22"/>
        <v>42696.663506944446</v>
      </c>
      <c r="R709">
        <f t="shared" si="23"/>
        <v>0</v>
      </c>
    </row>
    <row r="710" spans="1:18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8341</v>
      </c>
      <c r="P710" t="s">
        <v>8343</v>
      </c>
      <c r="Q710" s="16">
        <f t="shared" si="22"/>
        <v>41835.581018518518</v>
      </c>
      <c r="R710">
        <f t="shared" si="23"/>
        <v>0</v>
      </c>
    </row>
    <row r="711" spans="1:18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8341</v>
      </c>
      <c r="P711" t="s">
        <v>8343</v>
      </c>
      <c r="Q711" s="16">
        <f t="shared" si="22"/>
        <v>41948.041192129633</v>
      </c>
      <c r="R711">
        <f t="shared" si="23"/>
        <v>0</v>
      </c>
    </row>
    <row r="712" spans="1:18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8341</v>
      </c>
      <c r="P712" t="s">
        <v>8343</v>
      </c>
      <c r="Q712" s="16">
        <f t="shared" si="22"/>
        <v>41837.984976851854</v>
      </c>
      <c r="R712">
        <f t="shared" si="23"/>
        <v>0</v>
      </c>
    </row>
    <row r="713" spans="1:18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8341</v>
      </c>
      <c r="P713" t="s">
        <v>8343</v>
      </c>
      <c r="Q713" s="16">
        <f t="shared" si="22"/>
        <v>42678.459120370375</v>
      </c>
      <c r="R713">
        <f t="shared" si="23"/>
        <v>0</v>
      </c>
    </row>
    <row r="714" spans="1:18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8341</v>
      </c>
      <c r="P714" t="s">
        <v>8343</v>
      </c>
      <c r="Q714" s="16">
        <f t="shared" si="22"/>
        <v>42384.680925925924</v>
      </c>
      <c r="R714">
        <f t="shared" si="23"/>
        <v>0</v>
      </c>
    </row>
    <row r="715" spans="1:18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8341</v>
      </c>
      <c r="P715" t="s">
        <v>8343</v>
      </c>
      <c r="Q715" s="16">
        <f t="shared" si="22"/>
        <v>42496.529305555552</v>
      </c>
      <c r="R715">
        <f t="shared" si="23"/>
        <v>0</v>
      </c>
    </row>
    <row r="716" spans="1:18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8341</v>
      </c>
      <c r="P716" t="s">
        <v>8343</v>
      </c>
      <c r="Q716" s="16">
        <f t="shared" si="22"/>
        <v>42734.787986111114</v>
      </c>
      <c r="R716">
        <f t="shared" si="23"/>
        <v>0</v>
      </c>
    </row>
    <row r="717" spans="1:18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8341</v>
      </c>
      <c r="P717" t="s">
        <v>8343</v>
      </c>
      <c r="Q717" s="16">
        <f t="shared" si="22"/>
        <v>42273.090740740736</v>
      </c>
      <c r="R717">
        <f t="shared" si="23"/>
        <v>0</v>
      </c>
    </row>
    <row r="718" spans="1:18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8341</v>
      </c>
      <c r="P718" t="s">
        <v>8343</v>
      </c>
      <c r="Q718" s="16">
        <f t="shared" si="22"/>
        <v>41940.658645833333</v>
      </c>
      <c r="R718">
        <f t="shared" si="23"/>
        <v>0</v>
      </c>
    </row>
    <row r="719" spans="1:18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8341</v>
      </c>
      <c r="P719" t="s">
        <v>8343</v>
      </c>
      <c r="Q719" s="16">
        <f t="shared" si="22"/>
        <v>41857.854189814811</v>
      </c>
      <c r="R719">
        <f t="shared" si="23"/>
        <v>0</v>
      </c>
    </row>
    <row r="720" spans="1:18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8341</v>
      </c>
      <c r="P720" t="s">
        <v>8343</v>
      </c>
      <c r="Q720" s="16">
        <f t="shared" si="22"/>
        <v>42752.845451388886</v>
      </c>
      <c r="R720">
        <f t="shared" si="23"/>
        <v>0</v>
      </c>
    </row>
    <row r="721" spans="1:18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8341</v>
      </c>
      <c r="P721" t="s">
        <v>8343</v>
      </c>
      <c r="Q721" s="16">
        <f t="shared" si="22"/>
        <v>42409.040231481486</v>
      </c>
      <c r="R721">
        <f t="shared" si="23"/>
        <v>0</v>
      </c>
    </row>
    <row r="722" spans="1:18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8344</v>
      </c>
      <c r="P722" t="s">
        <v>8345</v>
      </c>
      <c r="Q722" s="16">
        <f t="shared" si="22"/>
        <v>40909.649201388893</v>
      </c>
      <c r="R722">
        <f t="shared" si="23"/>
        <v>0</v>
      </c>
    </row>
    <row r="723" spans="1:18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8344</v>
      </c>
      <c r="P723" t="s">
        <v>8345</v>
      </c>
      <c r="Q723" s="16">
        <f t="shared" si="22"/>
        <v>41807.571840277778</v>
      </c>
      <c r="R723">
        <f t="shared" si="23"/>
        <v>0</v>
      </c>
    </row>
    <row r="724" spans="1:18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8344</v>
      </c>
      <c r="P724" t="s">
        <v>8345</v>
      </c>
      <c r="Q724" s="16">
        <f t="shared" si="22"/>
        <v>40977.805300925924</v>
      </c>
      <c r="R724">
        <f t="shared" si="23"/>
        <v>0</v>
      </c>
    </row>
    <row r="725" spans="1:18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8344</v>
      </c>
      <c r="P725" t="s">
        <v>8345</v>
      </c>
      <c r="Q725" s="16">
        <f t="shared" si="22"/>
        <v>42184.81653935185</v>
      </c>
      <c r="R725">
        <f t="shared" si="23"/>
        <v>0</v>
      </c>
    </row>
    <row r="726" spans="1:18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8344</v>
      </c>
      <c r="P726" t="s">
        <v>8345</v>
      </c>
      <c r="Q726" s="16">
        <f t="shared" si="22"/>
        <v>40694.638460648144</v>
      </c>
      <c r="R726">
        <f t="shared" si="23"/>
        <v>0</v>
      </c>
    </row>
    <row r="727" spans="1:18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8344</v>
      </c>
      <c r="P727" t="s">
        <v>8345</v>
      </c>
      <c r="Q727" s="16">
        <f t="shared" si="22"/>
        <v>42321.626296296294</v>
      </c>
      <c r="R727">
        <f t="shared" si="23"/>
        <v>0</v>
      </c>
    </row>
    <row r="728" spans="1:18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8344</v>
      </c>
      <c r="P728" t="s">
        <v>8345</v>
      </c>
      <c r="Q728" s="16">
        <f t="shared" si="22"/>
        <v>41346.042673611111</v>
      </c>
      <c r="R728">
        <f t="shared" si="23"/>
        <v>0</v>
      </c>
    </row>
    <row r="729" spans="1:18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8344</v>
      </c>
      <c r="P729" t="s">
        <v>8345</v>
      </c>
      <c r="Q729" s="16">
        <f t="shared" si="22"/>
        <v>41247.020243055558</v>
      </c>
      <c r="R729">
        <f t="shared" si="23"/>
        <v>0</v>
      </c>
    </row>
    <row r="730" spans="1:18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8344</v>
      </c>
      <c r="P730" t="s">
        <v>8345</v>
      </c>
      <c r="Q730" s="16">
        <f t="shared" si="22"/>
        <v>40731.837465277778</v>
      </c>
      <c r="R730">
        <f t="shared" si="23"/>
        <v>0</v>
      </c>
    </row>
    <row r="731" spans="1:18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8344</v>
      </c>
      <c r="P731" t="s">
        <v>8345</v>
      </c>
      <c r="Q731" s="16">
        <f t="shared" si="22"/>
        <v>41111.185891203706</v>
      </c>
      <c r="R731">
        <f t="shared" si="23"/>
        <v>0</v>
      </c>
    </row>
    <row r="732" spans="1:18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8344</v>
      </c>
      <c r="P732" t="s">
        <v>8345</v>
      </c>
      <c r="Q732" s="16">
        <f t="shared" si="22"/>
        <v>40854.745266203703</v>
      </c>
      <c r="R732">
        <f t="shared" si="23"/>
        <v>0</v>
      </c>
    </row>
    <row r="733" spans="1:18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8344</v>
      </c>
      <c r="P733" t="s">
        <v>8345</v>
      </c>
      <c r="Q733" s="16">
        <f t="shared" si="22"/>
        <v>40879.795682870368</v>
      </c>
      <c r="R733">
        <f t="shared" si="23"/>
        <v>0</v>
      </c>
    </row>
    <row r="734" spans="1:18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8344</v>
      </c>
      <c r="P734" t="s">
        <v>8345</v>
      </c>
      <c r="Q734" s="16">
        <f t="shared" si="22"/>
        <v>41486.424317129626</v>
      </c>
      <c r="R734">
        <f t="shared" si="23"/>
        <v>0</v>
      </c>
    </row>
    <row r="735" spans="1:18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8344</v>
      </c>
      <c r="P735" t="s">
        <v>8345</v>
      </c>
      <c r="Q735" s="16">
        <f t="shared" si="22"/>
        <v>41598.420046296298</v>
      </c>
      <c r="R735">
        <f t="shared" si="23"/>
        <v>0</v>
      </c>
    </row>
    <row r="736" spans="1:18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8344</v>
      </c>
      <c r="P736" t="s">
        <v>8345</v>
      </c>
      <c r="Q736" s="16">
        <f t="shared" si="22"/>
        <v>42102.164583333331</v>
      </c>
      <c r="R736">
        <f t="shared" si="23"/>
        <v>0</v>
      </c>
    </row>
    <row r="737" spans="1:18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8344</v>
      </c>
      <c r="P737" t="s">
        <v>8345</v>
      </c>
      <c r="Q737" s="16">
        <f t="shared" si="22"/>
        <v>41946.029467592591</v>
      </c>
      <c r="R737">
        <f t="shared" si="23"/>
        <v>0</v>
      </c>
    </row>
    <row r="738" spans="1:18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8344</v>
      </c>
      <c r="P738" t="s">
        <v>8345</v>
      </c>
      <c r="Q738" s="16">
        <f t="shared" si="22"/>
        <v>41579.734259259261</v>
      </c>
      <c r="R738">
        <f t="shared" si="23"/>
        <v>0</v>
      </c>
    </row>
    <row r="739" spans="1:18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8344</v>
      </c>
      <c r="P739" t="s">
        <v>8345</v>
      </c>
      <c r="Q739" s="16">
        <f t="shared" si="22"/>
        <v>41667.275312500002</v>
      </c>
      <c r="R739">
        <f t="shared" si="23"/>
        <v>0</v>
      </c>
    </row>
    <row r="740" spans="1:18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8344</v>
      </c>
      <c r="P740" t="s">
        <v>8345</v>
      </c>
      <c r="Q740" s="16">
        <f t="shared" si="22"/>
        <v>41943.604097222225</v>
      </c>
      <c r="R740">
        <f t="shared" si="23"/>
        <v>0</v>
      </c>
    </row>
    <row r="741" spans="1:18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8344</v>
      </c>
      <c r="P741" t="s">
        <v>8345</v>
      </c>
      <c r="Q741" s="16">
        <f t="shared" si="22"/>
        <v>41829.502650462964</v>
      </c>
      <c r="R741">
        <f t="shared" si="23"/>
        <v>0</v>
      </c>
    </row>
    <row r="742" spans="1:18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8344</v>
      </c>
      <c r="P742" t="s">
        <v>8345</v>
      </c>
      <c r="Q742" s="16">
        <f t="shared" si="22"/>
        <v>42162.146782407406</v>
      </c>
      <c r="R742">
        <f t="shared" si="23"/>
        <v>0</v>
      </c>
    </row>
    <row r="743" spans="1:18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8344</v>
      </c>
      <c r="P743" t="s">
        <v>8345</v>
      </c>
      <c r="Q743" s="16">
        <f t="shared" si="22"/>
        <v>41401.648217592592</v>
      </c>
      <c r="R743">
        <f t="shared" si="23"/>
        <v>0</v>
      </c>
    </row>
    <row r="744" spans="1:18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8344</v>
      </c>
      <c r="P744" t="s">
        <v>8345</v>
      </c>
      <c r="Q744" s="16">
        <f t="shared" si="22"/>
        <v>41689.917962962965</v>
      </c>
      <c r="R744">
        <f t="shared" si="23"/>
        <v>0</v>
      </c>
    </row>
    <row r="745" spans="1:18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8344</v>
      </c>
      <c r="P745" t="s">
        <v>8345</v>
      </c>
      <c r="Q745" s="16">
        <f t="shared" si="22"/>
        <v>40990.709317129629</v>
      </c>
      <c r="R745">
        <f t="shared" si="23"/>
        <v>0</v>
      </c>
    </row>
    <row r="746" spans="1:18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8344</v>
      </c>
      <c r="P746" t="s">
        <v>8345</v>
      </c>
      <c r="Q746" s="16">
        <f t="shared" si="22"/>
        <v>41226.95721064815</v>
      </c>
      <c r="R746">
        <f t="shared" si="23"/>
        <v>0</v>
      </c>
    </row>
    <row r="747" spans="1:18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8344</v>
      </c>
      <c r="P747" t="s">
        <v>8345</v>
      </c>
      <c r="Q747" s="16">
        <f t="shared" si="22"/>
        <v>41367.572280092594</v>
      </c>
      <c r="R747">
        <f t="shared" si="23"/>
        <v>0</v>
      </c>
    </row>
    <row r="748" spans="1:18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8344</v>
      </c>
      <c r="P748" t="s">
        <v>8345</v>
      </c>
      <c r="Q748" s="16">
        <f t="shared" si="22"/>
        <v>41157.042928240742</v>
      </c>
      <c r="R748">
        <f t="shared" si="23"/>
        <v>0</v>
      </c>
    </row>
    <row r="749" spans="1:18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8344</v>
      </c>
      <c r="P749" t="s">
        <v>8345</v>
      </c>
      <c r="Q749" s="16">
        <f t="shared" si="22"/>
        <v>41988.548831018517</v>
      </c>
      <c r="R749">
        <f t="shared" si="23"/>
        <v>0</v>
      </c>
    </row>
    <row r="750" spans="1:18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8344</v>
      </c>
      <c r="P750" t="s">
        <v>8345</v>
      </c>
      <c r="Q750" s="16">
        <f t="shared" si="22"/>
        <v>41831.846828703703</v>
      </c>
      <c r="R750">
        <f t="shared" si="23"/>
        <v>0</v>
      </c>
    </row>
    <row r="751" spans="1:18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8344</v>
      </c>
      <c r="P751" t="s">
        <v>8345</v>
      </c>
      <c r="Q751" s="16">
        <f t="shared" si="22"/>
        <v>42733.94131944445</v>
      </c>
      <c r="R751">
        <f t="shared" si="23"/>
        <v>0</v>
      </c>
    </row>
    <row r="752" spans="1:18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8344</v>
      </c>
      <c r="P752" t="s">
        <v>8345</v>
      </c>
      <c r="Q752" s="16">
        <f t="shared" si="22"/>
        <v>41299.878148148149</v>
      </c>
      <c r="R752">
        <f t="shared" si="23"/>
        <v>0</v>
      </c>
    </row>
    <row r="753" spans="1:18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8344</v>
      </c>
      <c r="P753" t="s">
        <v>8345</v>
      </c>
      <c r="Q753" s="16">
        <f t="shared" si="22"/>
        <v>40713.630497685182</v>
      </c>
      <c r="R753">
        <f t="shared" si="23"/>
        <v>0</v>
      </c>
    </row>
    <row r="754" spans="1:18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8344</v>
      </c>
      <c r="P754" t="s">
        <v>8345</v>
      </c>
      <c r="Q754" s="16">
        <f t="shared" si="22"/>
        <v>42639.421493055561</v>
      </c>
      <c r="R754">
        <f t="shared" si="23"/>
        <v>0</v>
      </c>
    </row>
    <row r="755" spans="1:18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8344</v>
      </c>
      <c r="P755" t="s">
        <v>8345</v>
      </c>
      <c r="Q755" s="16">
        <f t="shared" si="22"/>
        <v>42019.590173611112</v>
      </c>
      <c r="R755">
        <f t="shared" si="23"/>
        <v>0</v>
      </c>
    </row>
    <row r="756" spans="1:18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8344</v>
      </c>
      <c r="P756" t="s">
        <v>8345</v>
      </c>
      <c r="Q756" s="16">
        <f t="shared" si="22"/>
        <v>41249.749085648145</v>
      </c>
      <c r="R756">
        <f t="shared" si="23"/>
        <v>0</v>
      </c>
    </row>
    <row r="757" spans="1:18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8344</v>
      </c>
      <c r="P757" t="s">
        <v>8345</v>
      </c>
      <c r="Q757" s="16">
        <f t="shared" si="22"/>
        <v>41383.605057870373</v>
      </c>
      <c r="R757">
        <f t="shared" si="23"/>
        <v>0</v>
      </c>
    </row>
    <row r="758" spans="1:18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8344</v>
      </c>
      <c r="P758" t="s">
        <v>8345</v>
      </c>
      <c r="Q758" s="16">
        <f t="shared" si="22"/>
        <v>40590.766886574071</v>
      </c>
      <c r="R758">
        <f t="shared" si="23"/>
        <v>0</v>
      </c>
    </row>
    <row r="759" spans="1:18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8344</v>
      </c>
      <c r="P759" t="s">
        <v>8345</v>
      </c>
      <c r="Q759" s="16">
        <f t="shared" si="22"/>
        <v>41235.054560185185</v>
      </c>
      <c r="R759">
        <f t="shared" si="23"/>
        <v>0</v>
      </c>
    </row>
    <row r="760" spans="1:18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8344</v>
      </c>
      <c r="P760" t="s">
        <v>8345</v>
      </c>
      <c r="Q760" s="16">
        <f t="shared" si="22"/>
        <v>40429.836435185185</v>
      </c>
      <c r="R760">
        <f t="shared" si="23"/>
        <v>0</v>
      </c>
    </row>
    <row r="761" spans="1:18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8344</v>
      </c>
      <c r="P761" t="s">
        <v>8345</v>
      </c>
      <c r="Q761" s="16">
        <f t="shared" si="22"/>
        <v>41789.330312500002</v>
      </c>
      <c r="R761">
        <f t="shared" si="23"/>
        <v>0</v>
      </c>
    </row>
    <row r="762" spans="1:18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8344</v>
      </c>
      <c r="P762" t="s">
        <v>8346</v>
      </c>
      <c r="Q762" s="16">
        <f t="shared" si="22"/>
        <v>42670.764039351852</v>
      </c>
      <c r="R762">
        <f t="shared" si="23"/>
        <v>0</v>
      </c>
    </row>
    <row r="763" spans="1:18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8344</v>
      </c>
      <c r="P763" t="s">
        <v>8346</v>
      </c>
      <c r="Q763" s="16">
        <f t="shared" si="22"/>
        <v>41642.751458333332</v>
      </c>
      <c r="R763">
        <f t="shared" si="23"/>
        <v>0</v>
      </c>
    </row>
    <row r="764" spans="1:18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8344</v>
      </c>
      <c r="P764" t="s">
        <v>8346</v>
      </c>
      <c r="Q764" s="16">
        <f t="shared" si="22"/>
        <v>42690.858449074076</v>
      </c>
      <c r="R764">
        <f t="shared" si="23"/>
        <v>0</v>
      </c>
    </row>
    <row r="765" spans="1:18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8344</v>
      </c>
      <c r="P765" t="s">
        <v>8346</v>
      </c>
      <c r="Q765" s="16">
        <f t="shared" si="22"/>
        <v>41471.446851851855</v>
      </c>
      <c r="R765">
        <f t="shared" si="23"/>
        <v>0</v>
      </c>
    </row>
    <row r="766" spans="1:18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8344</v>
      </c>
      <c r="P766" t="s">
        <v>8346</v>
      </c>
      <c r="Q766" s="16">
        <f t="shared" si="22"/>
        <v>42227.173159722224</v>
      </c>
      <c r="R766">
        <f t="shared" si="23"/>
        <v>0</v>
      </c>
    </row>
    <row r="767" spans="1:18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8344</v>
      </c>
      <c r="P767" t="s">
        <v>8346</v>
      </c>
      <c r="Q767" s="16">
        <f t="shared" si="22"/>
        <v>41901.542638888888</v>
      </c>
      <c r="R767">
        <f t="shared" si="23"/>
        <v>0</v>
      </c>
    </row>
    <row r="768" spans="1:18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8344</v>
      </c>
      <c r="P768" t="s">
        <v>8346</v>
      </c>
      <c r="Q768" s="16">
        <f t="shared" si="22"/>
        <v>42021.783368055556</v>
      </c>
      <c r="R768">
        <f t="shared" si="23"/>
        <v>0</v>
      </c>
    </row>
    <row r="769" spans="1:18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8344</v>
      </c>
      <c r="P769" t="s">
        <v>8346</v>
      </c>
      <c r="Q769" s="16">
        <f t="shared" si="22"/>
        <v>42115.143634259264</v>
      </c>
      <c r="R769">
        <f t="shared" si="23"/>
        <v>0</v>
      </c>
    </row>
    <row r="770" spans="1:18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8344</v>
      </c>
      <c r="P770" t="s">
        <v>8346</v>
      </c>
      <c r="Q770" s="16">
        <f t="shared" si="22"/>
        <v>41594.207060185188</v>
      </c>
      <c r="R770">
        <f t="shared" si="23"/>
        <v>0</v>
      </c>
    </row>
    <row r="771" spans="1:18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8344</v>
      </c>
      <c r="P771" t="s">
        <v>8346</v>
      </c>
      <c r="Q771" s="16">
        <f t="shared" ref="Q771:Q834" si="24">J771/86400 + DATE(1970,1,1)</f>
        <v>41604.996458333335</v>
      </c>
      <c r="R771">
        <f t="shared" ref="R771:R834" si="25">SUBTOTAL(103,A771)</f>
        <v>0</v>
      </c>
    </row>
    <row r="772" spans="1:18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8344</v>
      </c>
      <c r="P772" t="s">
        <v>8346</v>
      </c>
      <c r="Q772" s="16">
        <f t="shared" si="24"/>
        <v>41289.9996412037</v>
      </c>
      <c r="R772">
        <f t="shared" si="25"/>
        <v>0</v>
      </c>
    </row>
    <row r="773" spans="1:18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8344</v>
      </c>
      <c r="P773" t="s">
        <v>8346</v>
      </c>
      <c r="Q773" s="16">
        <f t="shared" si="24"/>
        <v>42349.824097222227</v>
      </c>
      <c r="R773">
        <f t="shared" si="25"/>
        <v>0</v>
      </c>
    </row>
    <row r="774" spans="1:18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8344</v>
      </c>
      <c r="P774" t="s">
        <v>8346</v>
      </c>
      <c r="Q774" s="16">
        <f t="shared" si="24"/>
        <v>40068.056932870371</v>
      </c>
      <c r="R774">
        <f t="shared" si="25"/>
        <v>0</v>
      </c>
    </row>
    <row r="775" spans="1:18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8344</v>
      </c>
      <c r="P775" t="s">
        <v>8346</v>
      </c>
      <c r="Q775" s="16">
        <f t="shared" si="24"/>
        <v>42100.735937500001</v>
      </c>
      <c r="R775">
        <f t="shared" si="25"/>
        <v>0</v>
      </c>
    </row>
    <row r="776" spans="1:18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8344</v>
      </c>
      <c r="P776" t="s">
        <v>8346</v>
      </c>
      <c r="Q776" s="16">
        <f t="shared" si="24"/>
        <v>41663.780300925922</v>
      </c>
      <c r="R776">
        <f t="shared" si="25"/>
        <v>0</v>
      </c>
    </row>
    <row r="777" spans="1:18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8344</v>
      </c>
      <c r="P777" t="s">
        <v>8346</v>
      </c>
      <c r="Q777" s="16">
        <f t="shared" si="24"/>
        <v>40863.060127314813</v>
      </c>
      <c r="R777">
        <f t="shared" si="25"/>
        <v>0</v>
      </c>
    </row>
    <row r="778" spans="1:18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8344</v>
      </c>
      <c r="P778" t="s">
        <v>8346</v>
      </c>
      <c r="Q778" s="16">
        <f t="shared" si="24"/>
        <v>42250.685706018514</v>
      </c>
      <c r="R778">
        <f t="shared" si="25"/>
        <v>0</v>
      </c>
    </row>
    <row r="779" spans="1:18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8344</v>
      </c>
      <c r="P779" t="s">
        <v>8346</v>
      </c>
      <c r="Q779" s="16">
        <f t="shared" si="24"/>
        <v>41456.981215277774</v>
      </c>
      <c r="R779">
        <f t="shared" si="25"/>
        <v>0</v>
      </c>
    </row>
    <row r="780" spans="1:18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8344</v>
      </c>
      <c r="P780" t="s">
        <v>8346</v>
      </c>
      <c r="Q780" s="16">
        <f t="shared" si="24"/>
        <v>41729.702314814815</v>
      </c>
      <c r="R780">
        <f t="shared" si="25"/>
        <v>0</v>
      </c>
    </row>
    <row r="781" spans="1:18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8344</v>
      </c>
      <c r="P781" t="s">
        <v>8346</v>
      </c>
      <c r="Q781" s="16">
        <f t="shared" si="24"/>
        <v>40436.68408564815</v>
      </c>
      <c r="R781">
        <f t="shared" si="25"/>
        <v>0</v>
      </c>
    </row>
    <row r="782" spans="1:18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8347</v>
      </c>
      <c r="P782" t="s">
        <v>8348</v>
      </c>
      <c r="Q782" s="16">
        <f t="shared" si="24"/>
        <v>40636.673900462964</v>
      </c>
      <c r="R782">
        <f t="shared" si="25"/>
        <v>0</v>
      </c>
    </row>
    <row r="783" spans="1:18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8347</v>
      </c>
      <c r="P783" t="s">
        <v>8348</v>
      </c>
      <c r="Q783" s="16">
        <f t="shared" si="24"/>
        <v>41403.000856481478</v>
      </c>
      <c r="R783">
        <f t="shared" si="25"/>
        <v>0</v>
      </c>
    </row>
    <row r="784" spans="1:18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8347</v>
      </c>
      <c r="P784" t="s">
        <v>8348</v>
      </c>
      <c r="Q784" s="16">
        <f t="shared" si="24"/>
        <v>41116.758125</v>
      </c>
      <c r="R784">
        <f t="shared" si="25"/>
        <v>0</v>
      </c>
    </row>
    <row r="785" spans="1:18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8347</v>
      </c>
      <c r="P785" t="s">
        <v>8348</v>
      </c>
      <c r="Q785" s="16">
        <f t="shared" si="24"/>
        <v>40987.773715277777</v>
      </c>
      <c r="R785">
        <f t="shared" si="25"/>
        <v>0</v>
      </c>
    </row>
    <row r="786" spans="1:18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8347</v>
      </c>
      <c r="P786" t="s">
        <v>8348</v>
      </c>
      <c r="Q786" s="16">
        <f t="shared" si="24"/>
        <v>41675.149525462963</v>
      </c>
      <c r="R786">
        <f t="shared" si="25"/>
        <v>0</v>
      </c>
    </row>
    <row r="787" spans="1:18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8347</v>
      </c>
      <c r="P787" t="s">
        <v>8348</v>
      </c>
      <c r="Q787" s="16">
        <f t="shared" si="24"/>
        <v>41303.593923611115</v>
      </c>
      <c r="R787">
        <f t="shared" si="25"/>
        <v>0</v>
      </c>
    </row>
    <row r="788" spans="1:18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8347</v>
      </c>
      <c r="P788" t="s">
        <v>8348</v>
      </c>
      <c r="Q788" s="16">
        <f t="shared" si="24"/>
        <v>40983.055949074071</v>
      </c>
      <c r="R788">
        <f t="shared" si="25"/>
        <v>0</v>
      </c>
    </row>
    <row r="789" spans="1:18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8347</v>
      </c>
      <c r="P789" t="s">
        <v>8348</v>
      </c>
      <c r="Q789" s="16">
        <f t="shared" si="24"/>
        <v>41549.627615740741</v>
      </c>
      <c r="R789">
        <f t="shared" si="25"/>
        <v>0</v>
      </c>
    </row>
    <row r="790" spans="1:18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8347</v>
      </c>
      <c r="P790" t="s">
        <v>8348</v>
      </c>
      <c r="Q790" s="16">
        <f t="shared" si="24"/>
        <v>41059.006805555553</v>
      </c>
      <c r="R790">
        <f t="shared" si="25"/>
        <v>0</v>
      </c>
    </row>
    <row r="791" spans="1:18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8347</v>
      </c>
      <c r="P791" t="s">
        <v>8348</v>
      </c>
      <c r="Q791" s="16">
        <f t="shared" si="24"/>
        <v>41277.186111111107</v>
      </c>
      <c r="R791">
        <f t="shared" si="25"/>
        <v>0</v>
      </c>
    </row>
    <row r="792" spans="1:18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8347</v>
      </c>
      <c r="P792" t="s">
        <v>8348</v>
      </c>
      <c r="Q792" s="16">
        <f t="shared" si="24"/>
        <v>41276.047905092593</v>
      </c>
      <c r="R792">
        <f t="shared" si="25"/>
        <v>0</v>
      </c>
    </row>
    <row r="793" spans="1:18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8347</v>
      </c>
      <c r="P793" t="s">
        <v>8348</v>
      </c>
      <c r="Q793" s="16">
        <f t="shared" si="24"/>
        <v>41557.780624999999</v>
      </c>
      <c r="R793">
        <f t="shared" si="25"/>
        <v>0</v>
      </c>
    </row>
    <row r="794" spans="1:18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8347</v>
      </c>
      <c r="P794" t="s">
        <v>8348</v>
      </c>
      <c r="Q794" s="16">
        <f t="shared" si="24"/>
        <v>41555.87364583333</v>
      </c>
      <c r="R794">
        <f t="shared" si="25"/>
        <v>0</v>
      </c>
    </row>
    <row r="795" spans="1:18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8347</v>
      </c>
      <c r="P795" t="s">
        <v>8348</v>
      </c>
      <c r="Q795" s="16">
        <f t="shared" si="24"/>
        <v>41442.741249999999</v>
      </c>
      <c r="R795">
        <f t="shared" si="25"/>
        <v>0</v>
      </c>
    </row>
    <row r="796" spans="1:18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8347</v>
      </c>
      <c r="P796" t="s">
        <v>8348</v>
      </c>
      <c r="Q796" s="16">
        <f t="shared" si="24"/>
        <v>40736.115011574075</v>
      </c>
      <c r="R796">
        <f t="shared" si="25"/>
        <v>0</v>
      </c>
    </row>
    <row r="797" spans="1:18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8347</v>
      </c>
      <c r="P797" t="s">
        <v>8348</v>
      </c>
      <c r="Q797" s="16">
        <f t="shared" si="24"/>
        <v>40963.613032407404</v>
      </c>
      <c r="R797">
        <f t="shared" si="25"/>
        <v>0</v>
      </c>
    </row>
    <row r="798" spans="1:18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8347</v>
      </c>
      <c r="P798" t="s">
        <v>8348</v>
      </c>
      <c r="Q798" s="16">
        <f t="shared" si="24"/>
        <v>41502.882928240739</v>
      </c>
      <c r="R798">
        <f t="shared" si="25"/>
        <v>0</v>
      </c>
    </row>
    <row r="799" spans="1:18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8347</v>
      </c>
      <c r="P799" t="s">
        <v>8348</v>
      </c>
      <c r="Q799" s="16">
        <f t="shared" si="24"/>
        <v>40996.994074074071</v>
      </c>
      <c r="R799">
        <f t="shared" si="25"/>
        <v>0</v>
      </c>
    </row>
    <row r="800" spans="1:18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8347</v>
      </c>
      <c r="P800" t="s">
        <v>8348</v>
      </c>
      <c r="Q800" s="16">
        <f t="shared" si="24"/>
        <v>41882.590127314819</v>
      </c>
      <c r="R800">
        <f t="shared" si="25"/>
        <v>0</v>
      </c>
    </row>
    <row r="801" spans="1:18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8347</v>
      </c>
      <c r="P801" t="s">
        <v>8348</v>
      </c>
      <c r="Q801" s="16">
        <f t="shared" si="24"/>
        <v>40996.667199074072</v>
      </c>
      <c r="R801">
        <f t="shared" si="25"/>
        <v>0</v>
      </c>
    </row>
    <row r="802" spans="1:18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8347</v>
      </c>
      <c r="P802" t="s">
        <v>8348</v>
      </c>
      <c r="Q802" s="16">
        <f t="shared" si="24"/>
        <v>41863.433495370373</v>
      </c>
      <c r="R802">
        <f t="shared" si="25"/>
        <v>0</v>
      </c>
    </row>
    <row r="803" spans="1:18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8347</v>
      </c>
      <c r="P803" t="s">
        <v>8348</v>
      </c>
      <c r="Q803" s="16">
        <f t="shared" si="24"/>
        <v>40695.795370370368</v>
      </c>
      <c r="R803">
        <f t="shared" si="25"/>
        <v>0</v>
      </c>
    </row>
    <row r="804" spans="1:18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8347</v>
      </c>
      <c r="P804" t="s">
        <v>8348</v>
      </c>
      <c r="Q804" s="16">
        <f t="shared" si="24"/>
        <v>41123.022268518514</v>
      </c>
      <c r="R804">
        <f t="shared" si="25"/>
        <v>0</v>
      </c>
    </row>
    <row r="805" spans="1:18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8347</v>
      </c>
      <c r="P805" t="s">
        <v>8348</v>
      </c>
      <c r="Q805" s="16">
        <f t="shared" si="24"/>
        <v>40665.949976851851</v>
      </c>
      <c r="R805">
        <f t="shared" si="25"/>
        <v>0</v>
      </c>
    </row>
    <row r="806" spans="1:18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8347</v>
      </c>
      <c r="P806" t="s">
        <v>8348</v>
      </c>
      <c r="Q806" s="16">
        <f t="shared" si="24"/>
        <v>40730.105624999997</v>
      </c>
      <c r="R806">
        <f t="shared" si="25"/>
        <v>0</v>
      </c>
    </row>
    <row r="807" spans="1:18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8347</v>
      </c>
      <c r="P807" t="s">
        <v>8348</v>
      </c>
      <c r="Q807" s="16">
        <f t="shared" si="24"/>
        <v>40690.823055555556</v>
      </c>
      <c r="R807">
        <f t="shared" si="25"/>
        <v>0</v>
      </c>
    </row>
    <row r="808" spans="1:18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8347</v>
      </c>
      <c r="P808" t="s">
        <v>8348</v>
      </c>
      <c r="Q808" s="16">
        <f t="shared" si="24"/>
        <v>40763.691423611112</v>
      </c>
      <c r="R808">
        <f t="shared" si="25"/>
        <v>0</v>
      </c>
    </row>
    <row r="809" spans="1:18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8347</v>
      </c>
      <c r="P809" t="s">
        <v>8348</v>
      </c>
      <c r="Q809" s="16">
        <f t="shared" si="24"/>
        <v>42759.628599537042</v>
      </c>
      <c r="R809">
        <f t="shared" si="25"/>
        <v>0</v>
      </c>
    </row>
    <row r="810" spans="1:18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8347</v>
      </c>
      <c r="P810" t="s">
        <v>8348</v>
      </c>
      <c r="Q810" s="16">
        <f t="shared" si="24"/>
        <v>41962.100532407407</v>
      </c>
      <c r="R810">
        <f t="shared" si="25"/>
        <v>0</v>
      </c>
    </row>
    <row r="811" spans="1:18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8347</v>
      </c>
      <c r="P811" t="s">
        <v>8348</v>
      </c>
      <c r="Q811" s="16">
        <f t="shared" si="24"/>
        <v>41628.833680555559</v>
      </c>
      <c r="R811">
        <f t="shared" si="25"/>
        <v>0</v>
      </c>
    </row>
    <row r="812" spans="1:18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8347</v>
      </c>
      <c r="P812" t="s">
        <v>8348</v>
      </c>
      <c r="Q812" s="16">
        <f t="shared" si="24"/>
        <v>41123.056273148148</v>
      </c>
      <c r="R812">
        <f t="shared" si="25"/>
        <v>0</v>
      </c>
    </row>
    <row r="813" spans="1:18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8347</v>
      </c>
      <c r="P813" t="s">
        <v>8348</v>
      </c>
      <c r="Q813" s="16">
        <f t="shared" si="24"/>
        <v>41443.643541666665</v>
      </c>
      <c r="R813">
        <f t="shared" si="25"/>
        <v>0</v>
      </c>
    </row>
    <row r="814" spans="1:18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8347</v>
      </c>
      <c r="P814" t="s">
        <v>8348</v>
      </c>
      <c r="Q814" s="16">
        <f t="shared" si="24"/>
        <v>41282.017962962964</v>
      </c>
      <c r="R814">
        <f t="shared" si="25"/>
        <v>0</v>
      </c>
    </row>
    <row r="815" spans="1:18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8347</v>
      </c>
      <c r="P815" t="s">
        <v>8348</v>
      </c>
      <c r="Q815" s="16">
        <f t="shared" si="24"/>
        <v>41080.960243055553</v>
      </c>
      <c r="R815">
        <f t="shared" si="25"/>
        <v>0</v>
      </c>
    </row>
    <row r="816" spans="1:18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8347</v>
      </c>
      <c r="P816" t="s">
        <v>8348</v>
      </c>
      <c r="Q816" s="16">
        <f t="shared" si="24"/>
        <v>40679.743067129632</v>
      </c>
      <c r="R816">
        <f t="shared" si="25"/>
        <v>0</v>
      </c>
    </row>
    <row r="817" spans="1:18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8347</v>
      </c>
      <c r="P817" t="s">
        <v>8348</v>
      </c>
      <c r="Q817" s="16">
        <f t="shared" si="24"/>
        <v>41914.917858796296</v>
      </c>
      <c r="R817">
        <f t="shared" si="25"/>
        <v>0</v>
      </c>
    </row>
    <row r="818" spans="1:18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8347</v>
      </c>
      <c r="P818" t="s">
        <v>8348</v>
      </c>
      <c r="Q818" s="16">
        <f t="shared" si="24"/>
        <v>41341.870868055557</v>
      </c>
      <c r="R818">
        <f t="shared" si="25"/>
        <v>0</v>
      </c>
    </row>
    <row r="819" spans="1:18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8347</v>
      </c>
      <c r="P819" t="s">
        <v>8348</v>
      </c>
      <c r="Q819" s="16">
        <f t="shared" si="24"/>
        <v>40925.599664351852</v>
      </c>
      <c r="R819">
        <f t="shared" si="25"/>
        <v>0</v>
      </c>
    </row>
    <row r="820" spans="1:18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8347</v>
      </c>
      <c r="P820" t="s">
        <v>8348</v>
      </c>
      <c r="Q820" s="16">
        <f t="shared" si="24"/>
        <v>41120.882881944446</v>
      </c>
      <c r="R820">
        <f t="shared" si="25"/>
        <v>0</v>
      </c>
    </row>
    <row r="821" spans="1:18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8347</v>
      </c>
      <c r="P821" t="s">
        <v>8348</v>
      </c>
      <c r="Q821" s="16">
        <f t="shared" si="24"/>
        <v>41619.998310185183</v>
      </c>
      <c r="R821">
        <f t="shared" si="25"/>
        <v>0</v>
      </c>
    </row>
    <row r="822" spans="1:18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8347</v>
      </c>
      <c r="P822" t="s">
        <v>8348</v>
      </c>
      <c r="Q822" s="16">
        <f t="shared" si="24"/>
        <v>41768.841921296298</v>
      </c>
      <c r="R822">
        <f t="shared" si="25"/>
        <v>0</v>
      </c>
    </row>
    <row r="823" spans="1:18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8347</v>
      </c>
      <c r="P823" t="s">
        <v>8348</v>
      </c>
      <c r="Q823" s="16">
        <f t="shared" si="24"/>
        <v>42093.922048611115</v>
      </c>
      <c r="R823">
        <f t="shared" si="25"/>
        <v>0</v>
      </c>
    </row>
    <row r="824" spans="1:18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8347</v>
      </c>
      <c r="P824" t="s">
        <v>8348</v>
      </c>
      <c r="Q824" s="16">
        <f t="shared" si="24"/>
        <v>41157.947337962964</v>
      </c>
      <c r="R824">
        <f t="shared" si="25"/>
        <v>0</v>
      </c>
    </row>
    <row r="825" spans="1:18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8347</v>
      </c>
      <c r="P825" t="s">
        <v>8348</v>
      </c>
      <c r="Q825" s="16">
        <f t="shared" si="24"/>
        <v>42055.972824074073</v>
      </c>
      <c r="R825">
        <f t="shared" si="25"/>
        <v>0</v>
      </c>
    </row>
    <row r="826" spans="1:18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8347</v>
      </c>
      <c r="P826" t="s">
        <v>8348</v>
      </c>
      <c r="Q826" s="16">
        <f t="shared" si="24"/>
        <v>40250.242106481484</v>
      </c>
      <c r="R826">
        <f t="shared" si="25"/>
        <v>0</v>
      </c>
    </row>
    <row r="827" spans="1:18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8347</v>
      </c>
      <c r="P827" t="s">
        <v>8348</v>
      </c>
      <c r="Q827" s="16">
        <f t="shared" si="24"/>
        <v>41186.306527777779</v>
      </c>
      <c r="R827">
        <f t="shared" si="25"/>
        <v>0</v>
      </c>
    </row>
    <row r="828" spans="1:18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8347</v>
      </c>
      <c r="P828" t="s">
        <v>8348</v>
      </c>
      <c r="Q828" s="16">
        <f t="shared" si="24"/>
        <v>40973.038541666669</v>
      </c>
      <c r="R828">
        <f t="shared" si="25"/>
        <v>0</v>
      </c>
    </row>
    <row r="829" spans="1:18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8347</v>
      </c>
      <c r="P829" t="s">
        <v>8348</v>
      </c>
      <c r="Q829" s="16">
        <f t="shared" si="24"/>
        <v>40927.473460648151</v>
      </c>
      <c r="R829">
        <f t="shared" si="25"/>
        <v>0</v>
      </c>
    </row>
    <row r="830" spans="1:18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8347</v>
      </c>
      <c r="P830" t="s">
        <v>8348</v>
      </c>
      <c r="Q830" s="16">
        <f t="shared" si="24"/>
        <v>41073.050717592589</v>
      </c>
      <c r="R830">
        <f t="shared" si="25"/>
        <v>0</v>
      </c>
    </row>
    <row r="831" spans="1:18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8347</v>
      </c>
      <c r="P831" t="s">
        <v>8348</v>
      </c>
      <c r="Q831" s="16">
        <f t="shared" si="24"/>
        <v>42504.801388888889</v>
      </c>
      <c r="R831">
        <f t="shared" si="25"/>
        <v>0</v>
      </c>
    </row>
    <row r="832" spans="1:18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8347</v>
      </c>
      <c r="P832" t="s">
        <v>8348</v>
      </c>
      <c r="Q832" s="16">
        <f t="shared" si="24"/>
        <v>41325.525752314818</v>
      </c>
      <c r="R832">
        <f t="shared" si="25"/>
        <v>0</v>
      </c>
    </row>
    <row r="833" spans="1:18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8347</v>
      </c>
      <c r="P833" t="s">
        <v>8348</v>
      </c>
      <c r="Q833" s="16">
        <f t="shared" si="24"/>
        <v>40996.646921296298</v>
      </c>
      <c r="R833">
        <f t="shared" si="25"/>
        <v>0</v>
      </c>
    </row>
    <row r="834" spans="1:18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8347</v>
      </c>
      <c r="P834" t="s">
        <v>8348</v>
      </c>
      <c r="Q834" s="16">
        <f t="shared" si="24"/>
        <v>40869.675173611111</v>
      </c>
      <c r="R834">
        <f t="shared" si="25"/>
        <v>0</v>
      </c>
    </row>
    <row r="835" spans="1:18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8347</v>
      </c>
      <c r="P835" t="s">
        <v>8348</v>
      </c>
      <c r="Q835" s="16">
        <f t="shared" ref="Q835:Q898" si="26">J835/86400 + DATE(1970,1,1)</f>
        <v>41718.878182870372</v>
      </c>
      <c r="R835">
        <f t="shared" ref="R835:R898" si="27">SUBTOTAL(103,A835)</f>
        <v>0</v>
      </c>
    </row>
    <row r="836" spans="1:18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8347</v>
      </c>
      <c r="P836" t="s">
        <v>8348</v>
      </c>
      <c r="Q836" s="16">
        <f t="shared" si="26"/>
        <v>41422.822824074072</v>
      </c>
      <c r="R836">
        <f t="shared" si="27"/>
        <v>0</v>
      </c>
    </row>
    <row r="837" spans="1:18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8347</v>
      </c>
      <c r="P837" t="s">
        <v>8348</v>
      </c>
      <c r="Q837" s="16">
        <f t="shared" si="26"/>
        <v>41005.45784722222</v>
      </c>
      <c r="R837">
        <f t="shared" si="27"/>
        <v>0</v>
      </c>
    </row>
    <row r="838" spans="1:18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8347</v>
      </c>
      <c r="P838" t="s">
        <v>8348</v>
      </c>
      <c r="Q838" s="16">
        <f t="shared" si="26"/>
        <v>41524.056921296295</v>
      </c>
      <c r="R838">
        <f t="shared" si="27"/>
        <v>0</v>
      </c>
    </row>
    <row r="839" spans="1:18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8347</v>
      </c>
      <c r="P839" t="s">
        <v>8348</v>
      </c>
      <c r="Q839" s="16">
        <f t="shared" si="26"/>
        <v>41730.998402777775</v>
      </c>
      <c r="R839">
        <f t="shared" si="27"/>
        <v>0</v>
      </c>
    </row>
    <row r="840" spans="1:18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8347</v>
      </c>
      <c r="P840" t="s">
        <v>8348</v>
      </c>
      <c r="Q840" s="16">
        <f t="shared" si="26"/>
        <v>40895.897974537038</v>
      </c>
      <c r="R840">
        <f t="shared" si="27"/>
        <v>0</v>
      </c>
    </row>
    <row r="841" spans="1:18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8347</v>
      </c>
      <c r="P841" t="s">
        <v>8348</v>
      </c>
      <c r="Q841" s="16">
        <f t="shared" si="26"/>
        <v>41144.763379629629</v>
      </c>
      <c r="R841">
        <f t="shared" si="27"/>
        <v>0</v>
      </c>
    </row>
    <row r="842" spans="1:18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8347</v>
      </c>
      <c r="P842" t="s">
        <v>8349</v>
      </c>
      <c r="Q842" s="16">
        <f t="shared" si="26"/>
        <v>42607.226701388892</v>
      </c>
      <c r="R842">
        <f t="shared" si="27"/>
        <v>0</v>
      </c>
    </row>
    <row r="843" spans="1:18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8347</v>
      </c>
      <c r="P843" t="s">
        <v>8349</v>
      </c>
      <c r="Q843" s="16">
        <f t="shared" si="26"/>
        <v>41923.838692129633</v>
      </c>
      <c r="R843">
        <f t="shared" si="27"/>
        <v>0</v>
      </c>
    </row>
    <row r="844" spans="1:18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8347</v>
      </c>
      <c r="P844" t="s">
        <v>8349</v>
      </c>
      <c r="Q844" s="16">
        <f t="shared" si="26"/>
        <v>41526.59239583333</v>
      </c>
      <c r="R844">
        <f t="shared" si="27"/>
        <v>0</v>
      </c>
    </row>
    <row r="845" spans="1:18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8347</v>
      </c>
      <c r="P845" t="s">
        <v>8349</v>
      </c>
      <c r="Q845" s="16">
        <f t="shared" si="26"/>
        <v>42695.257870370369</v>
      </c>
      <c r="R845">
        <f t="shared" si="27"/>
        <v>0</v>
      </c>
    </row>
    <row r="846" spans="1:18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8347</v>
      </c>
      <c r="P846" t="s">
        <v>8349</v>
      </c>
      <c r="Q846" s="16">
        <f t="shared" si="26"/>
        <v>41905.684629629628</v>
      </c>
      <c r="R846">
        <f t="shared" si="27"/>
        <v>0</v>
      </c>
    </row>
    <row r="847" spans="1:18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8347</v>
      </c>
      <c r="P847" t="s">
        <v>8349</v>
      </c>
      <c r="Q847" s="16">
        <f t="shared" si="26"/>
        <v>42578.205972222218</v>
      </c>
      <c r="R847">
        <f t="shared" si="27"/>
        <v>0</v>
      </c>
    </row>
    <row r="848" spans="1:18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8347</v>
      </c>
      <c r="P848" t="s">
        <v>8349</v>
      </c>
      <c r="Q848" s="16">
        <f t="shared" si="26"/>
        <v>41694.391840277778</v>
      </c>
      <c r="R848">
        <f t="shared" si="27"/>
        <v>0</v>
      </c>
    </row>
    <row r="849" spans="1:18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8347</v>
      </c>
      <c r="P849" t="s">
        <v>8349</v>
      </c>
      <c r="Q849" s="16">
        <f t="shared" si="26"/>
        <v>42165.798333333332</v>
      </c>
      <c r="R849">
        <f t="shared" si="27"/>
        <v>0</v>
      </c>
    </row>
    <row r="850" spans="1:18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8347</v>
      </c>
      <c r="P850" t="s">
        <v>8349</v>
      </c>
      <c r="Q850" s="16">
        <f t="shared" si="26"/>
        <v>42078.792048611111</v>
      </c>
      <c r="R850">
        <f t="shared" si="27"/>
        <v>0</v>
      </c>
    </row>
    <row r="851" spans="1:18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8347</v>
      </c>
      <c r="P851" t="s">
        <v>8349</v>
      </c>
      <c r="Q851" s="16">
        <f t="shared" si="26"/>
        <v>42051.148888888885</v>
      </c>
      <c r="R851">
        <f t="shared" si="27"/>
        <v>0</v>
      </c>
    </row>
    <row r="852" spans="1:18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8347</v>
      </c>
      <c r="P852" t="s">
        <v>8349</v>
      </c>
      <c r="Q852" s="16">
        <f t="shared" si="26"/>
        <v>42452.827743055561</v>
      </c>
      <c r="R852">
        <f t="shared" si="27"/>
        <v>0</v>
      </c>
    </row>
    <row r="853" spans="1:18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8347</v>
      </c>
      <c r="P853" t="s">
        <v>8349</v>
      </c>
      <c r="Q853" s="16">
        <f t="shared" si="26"/>
        <v>42522.880243055552</v>
      </c>
      <c r="R853">
        <f t="shared" si="27"/>
        <v>0</v>
      </c>
    </row>
    <row r="854" spans="1:18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8347</v>
      </c>
      <c r="P854" t="s">
        <v>8349</v>
      </c>
      <c r="Q854" s="16">
        <f t="shared" si="26"/>
        <v>42656.805497685185</v>
      </c>
      <c r="R854">
        <f t="shared" si="27"/>
        <v>0</v>
      </c>
    </row>
    <row r="855" spans="1:18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8347</v>
      </c>
      <c r="P855" t="s">
        <v>8349</v>
      </c>
      <c r="Q855" s="16">
        <f t="shared" si="26"/>
        <v>42021.832280092596</v>
      </c>
      <c r="R855">
        <f t="shared" si="27"/>
        <v>0</v>
      </c>
    </row>
    <row r="856" spans="1:18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8347</v>
      </c>
      <c r="P856" t="s">
        <v>8349</v>
      </c>
      <c r="Q856" s="16">
        <f t="shared" si="26"/>
        <v>42702.212337962963</v>
      </c>
      <c r="R856">
        <f t="shared" si="27"/>
        <v>0</v>
      </c>
    </row>
    <row r="857" spans="1:18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8347</v>
      </c>
      <c r="P857" t="s">
        <v>8349</v>
      </c>
      <c r="Q857" s="16">
        <f t="shared" si="26"/>
        <v>42545.125196759254</v>
      </c>
      <c r="R857">
        <f t="shared" si="27"/>
        <v>0</v>
      </c>
    </row>
    <row r="858" spans="1:18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8347</v>
      </c>
      <c r="P858" t="s">
        <v>8349</v>
      </c>
      <c r="Q858" s="16">
        <f t="shared" si="26"/>
        <v>42609.311990740738</v>
      </c>
      <c r="R858">
        <f t="shared" si="27"/>
        <v>0</v>
      </c>
    </row>
    <row r="859" spans="1:18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8347</v>
      </c>
      <c r="P859" t="s">
        <v>8349</v>
      </c>
      <c r="Q859" s="16">
        <f t="shared" si="26"/>
        <v>42291.581377314811</v>
      </c>
      <c r="R859">
        <f t="shared" si="27"/>
        <v>0</v>
      </c>
    </row>
    <row r="860" spans="1:18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8347</v>
      </c>
      <c r="P860" t="s">
        <v>8349</v>
      </c>
      <c r="Q860" s="16">
        <f t="shared" si="26"/>
        <v>42079.745578703703</v>
      </c>
      <c r="R860">
        <f t="shared" si="27"/>
        <v>0</v>
      </c>
    </row>
    <row r="861" spans="1:18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8347</v>
      </c>
      <c r="P861" t="s">
        <v>8349</v>
      </c>
      <c r="Q861" s="16">
        <f t="shared" si="26"/>
        <v>42128.820231481484</v>
      </c>
      <c r="R861">
        <f t="shared" si="27"/>
        <v>0</v>
      </c>
    </row>
    <row r="862" spans="1:18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8347</v>
      </c>
      <c r="P862" t="s">
        <v>8350</v>
      </c>
      <c r="Q862" s="16">
        <f t="shared" si="26"/>
        <v>41570.482789351852</v>
      </c>
      <c r="R862">
        <f t="shared" si="27"/>
        <v>0</v>
      </c>
    </row>
    <row r="863" spans="1:18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8347</v>
      </c>
      <c r="P863" t="s">
        <v>8350</v>
      </c>
      <c r="Q863" s="16">
        <f t="shared" si="26"/>
        <v>42599.965324074074</v>
      </c>
      <c r="R863">
        <f t="shared" si="27"/>
        <v>0</v>
      </c>
    </row>
    <row r="864" spans="1:18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8347</v>
      </c>
      <c r="P864" t="s">
        <v>8350</v>
      </c>
      <c r="Q864" s="16">
        <f t="shared" si="26"/>
        <v>41559.5549537037</v>
      </c>
      <c r="R864">
        <f t="shared" si="27"/>
        <v>0</v>
      </c>
    </row>
    <row r="865" spans="1:18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8347</v>
      </c>
      <c r="P865" t="s">
        <v>8350</v>
      </c>
      <c r="Q865" s="16">
        <f t="shared" si="26"/>
        <v>40921.117662037039</v>
      </c>
      <c r="R865">
        <f t="shared" si="27"/>
        <v>0</v>
      </c>
    </row>
    <row r="866" spans="1:18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8347</v>
      </c>
      <c r="P866" t="s">
        <v>8350</v>
      </c>
      <c r="Q866" s="16">
        <f t="shared" si="26"/>
        <v>41541.106921296298</v>
      </c>
      <c r="R866">
        <f t="shared" si="27"/>
        <v>0</v>
      </c>
    </row>
    <row r="867" spans="1:18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8347</v>
      </c>
      <c r="P867" t="s">
        <v>8350</v>
      </c>
      <c r="Q867" s="16">
        <f t="shared" si="26"/>
        <v>41230.773113425923</v>
      </c>
      <c r="R867">
        <f t="shared" si="27"/>
        <v>0</v>
      </c>
    </row>
    <row r="868" spans="1:18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8347</v>
      </c>
      <c r="P868" t="s">
        <v>8350</v>
      </c>
      <c r="Q868" s="16">
        <f t="shared" si="26"/>
        <v>42025.637939814813</v>
      </c>
      <c r="R868">
        <f t="shared" si="27"/>
        <v>0</v>
      </c>
    </row>
    <row r="869" spans="1:18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8347</v>
      </c>
      <c r="P869" t="s">
        <v>8350</v>
      </c>
      <c r="Q869" s="16">
        <f t="shared" si="26"/>
        <v>40088.105393518519</v>
      </c>
      <c r="R869">
        <f t="shared" si="27"/>
        <v>0</v>
      </c>
    </row>
    <row r="870" spans="1:18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8347</v>
      </c>
      <c r="P870" t="s">
        <v>8350</v>
      </c>
      <c r="Q870" s="16">
        <f t="shared" si="26"/>
        <v>41616.027754629627</v>
      </c>
      <c r="R870">
        <f t="shared" si="27"/>
        <v>0</v>
      </c>
    </row>
    <row r="871" spans="1:18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8347</v>
      </c>
      <c r="P871" t="s">
        <v>8350</v>
      </c>
      <c r="Q871" s="16">
        <f t="shared" si="26"/>
        <v>41342.845567129625</v>
      </c>
      <c r="R871">
        <f t="shared" si="27"/>
        <v>0</v>
      </c>
    </row>
    <row r="872" spans="1:18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8347</v>
      </c>
      <c r="P872" t="s">
        <v>8350</v>
      </c>
      <c r="Q872" s="16">
        <f t="shared" si="26"/>
        <v>41488.022256944445</v>
      </c>
      <c r="R872">
        <f t="shared" si="27"/>
        <v>0</v>
      </c>
    </row>
    <row r="873" spans="1:18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8347</v>
      </c>
      <c r="P873" t="s">
        <v>8350</v>
      </c>
      <c r="Q873" s="16">
        <f t="shared" si="26"/>
        <v>41577.561284722222</v>
      </c>
      <c r="R873">
        <f t="shared" si="27"/>
        <v>0</v>
      </c>
    </row>
    <row r="874" spans="1:18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8347</v>
      </c>
      <c r="P874" t="s">
        <v>8350</v>
      </c>
      <c r="Q874" s="16">
        <f t="shared" si="26"/>
        <v>40567.825543981482</v>
      </c>
      <c r="R874">
        <f t="shared" si="27"/>
        <v>0</v>
      </c>
    </row>
    <row r="875" spans="1:18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8347</v>
      </c>
      <c r="P875" t="s">
        <v>8350</v>
      </c>
      <c r="Q875" s="16">
        <f t="shared" si="26"/>
        <v>41184.167129629626</v>
      </c>
      <c r="R875">
        <f t="shared" si="27"/>
        <v>0</v>
      </c>
    </row>
    <row r="876" spans="1:18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8347</v>
      </c>
      <c r="P876" t="s">
        <v>8350</v>
      </c>
      <c r="Q876" s="16">
        <f t="shared" si="26"/>
        <v>41368.583726851852</v>
      </c>
      <c r="R876">
        <f t="shared" si="27"/>
        <v>0</v>
      </c>
    </row>
    <row r="877" spans="1:18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8347</v>
      </c>
      <c r="P877" t="s">
        <v>8350</v>
      </c>
      <c r="Q877" s="16">
        <f t="shared" si="26"/>
        <v>42248.723738425921</v>
      </c>
      <c r="R877">
        <f t="shared" si="27"/>
        <v>0</v>
      </c>
    </row>
    <row r="878" spans="1:18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8347</v>
      </c>
      <c r="P878" t="s">
        <v>8350</v>
      </c>
      <c r="Q878" s="16">
        <f t="shared" si="26"/>
        <v>41276.496840277774</v>
      </c>
      <c r="R878">
        <f t="shared" si="27"/>
        <v>0</v>
      </c>
    </row>
    <row r="879" spans="1:18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8347</v>
      </c>
      <c r="P879" t="s">
        <v>8350</v>
      </c>
      <c r="Q879" s="16">
        <f t="shared" si="26"/>
        <v>41597.788888888885</v>
      </c>
      <c r="R879">
        <f t="shared" si="27"/>
        <v>0</v>
      </c>
    </row>
    <row r="880" spans="1:18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8347</v>
      </c>
      <c r="P880" t="s">
        <v>8350</v>
      </c>
      <c r="Q880" s="16">
        <f t="shared" si="26"/>
        <v>40505.232916666668</v>
      </c>
      <c r="R880">
        <f t="shared" si="27"/>
        <v>0</v>
      </c>
    </row>
    <row r="881" spans="1:18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8347</v>
      </c>
      <c r="P881" t="s">
        <v>8350</v>
      </c>
      <c r="Q881" s="16">
        <f t="shared" si="26"/>
        <v>41037.829918981479</v>
      </c>
      <c r="R881">
        <f t="shared" si="27"/>
        <v>0</v>
      </c>
    </row>
    <row r="882" spans="1:18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8347</v>
      </c>
      <c r="P882" t="s">
        <v>8351</v>
      </c>
      <c r="Q882" s="16">
        <f t="shared" si="26"/>
        <v>41179.32104166667</v>
      </c>
      <c r="R882">
        <f t="shared" si="27"/>
        <v>0</v>
      </c>
    </row>
    <row r="883" spans="1:18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8347</v>
      </c>
      <c r="P883" t="s">
        <v>8351</v>
      </c>
      <c r="Q883" s="16">
        <f t="shared" si="26"/>
        <v>40877.25099537037</v>
      </c>
      <c r="R883">
        <f t="shared" si="27"/>
        <v>0</v>
      </c>
    </row>
    <row r="884" spans="1:18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8347</v>
      </c>
      <c r="P884" t="s">
        <v>8351</v>
      </c>
      <c r="Q884" s="16">
        <f t="shared" si="26"/>
        <v>40759.860532407409</v>
      </c>
      <c r="R884">
        <f t="shared" si="27"/>
        <v>0</v>
      </c>
    </row>
    <row r="885" spans="1:18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8347</v>
      </c>
      <c r="P885" t="s">
        <v>8351</v>
      </c>
      <c r="Q885" s="16">
        <f t="shared" si="26"/>
        <v>42371.935590277775</v>
      </c>
      <c r="R885">
        <f t="shared" si="27"/>
        <v>0</v>
      </c>
    </row>
    <row r="886" spans="1:18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8347</v>
      </c>
      <c r="P886" t="s">
        <v>8351</v>
      </c>
      <c r="Q886" s="16">
        <f t="shared" si="26"/>
        <v>40981.802615740744</v>
      </c>
      <c r="R886">
        <f t="shared" si="27"/>
        <v>0</v>
      </c>
    </row>
    <row r="887" spans="1:18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8347</v>
      </c>
      <c r="P887" t="s">
        <v>8351</v>
      </c>
      <c r="Q887" s="16">
        <f t="shared" si="26"/>
        <v>42713.941099537042</v>
      </c>
      <c r="R887">
        <f t="shared" si="27"/>
        <v>0</v>
      </c>
    </row>
    <row r="888" spans="1:18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8347</v>
      </c>
      <c r="P888" t="s">
        <v>8351</v>
      </c>
      <c r="Q888" s="16">
        <f t="shared" si="26"/>
        <v>42603.870520833334</v>
      </c>
      <c r="R888">
        <f t="shared" si="27"/>
        <v>0</v>
      </c>
    </row>
    <row r="889" spans="1:18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8347</v>
      </c>
      <c r="P889" t="s">
        <v>8351</v>
      </c>
      <c r="Q889" s="16">
        <f t="shared" si="26"/>
        <v>41026.958969907406</v>
      </c>
      <c r="R889">
        <f t="shared" si="27"/>
        <v>0</v>
      </c>
    </row>
    <row r="890" spans="1:18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8347</v>
      </c>
      <c r="P890" t="s">
        <v>8351</v>
      </c>
      <c r="Q890" s="16">
        <f t="shared" si="26"/>
        <v>40751.753298611111</v>
      </c>
      <c r="R890">
        <f t="shared" si="27"/>
        <v>0</v>
      </c>
    </row>
    <row r="891" spans="1:18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8347</v>
      </c>
      <c r="P891" t="s">
        <v>8351</v>
      </c>
      <c r="Q891" s="16">
        <f t="shared" si="26"/>
        <v>41887.784062500003</v>
      </c>
      <c r="R891">
        <f t="shared" si="27"/>
        <v>0</v>
      </c>
    </row>
    <row r="892" spans="1:18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8347</v>
      </c>
      <c r="P892" t="s">
        <v>8351</v>
      </c>
      <c r="Q892" s="16">
        <f t="shared" si="26"/>
        <v>41569.698831018519</v>
      </c>
      <c r="R892">
        <f t="shared" si="27"/>
        <v>0</v>
      </c>
    </row>
    <row r="893" spans="1:18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8347</v>
      </c>
      <c r="P893" t="s">
        <v>8351</v>
      </c>
      <c r="Q893" s="16">
        <f t="shared" si="26"/>
        <v>41842.031597222223</v>
      </c>
      <c r="R893">
        <f t="shared" si="27"/>
        <v>0</v>
      </c>
    </row>
    <row r="894" spans="1:18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8347</v>
      </c>
      <c r="P894" t="s">
        <v>8351</v>
      </c>
      <c r="Q894" s="16">
        <f t="shared" si="26"/>
        <v>40304.20003472222</v>
      </c>
      <c r="R894">
        <f t="shared" si="27"/>
        <v>0</v>
      </c>
    </row>
    <row r="895" spans="1:18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8347</v>
      </c>
      <c r="P895" t="s">
        <v>8351</v>
      </c>
      <c r="Q895" s="16">
        <f t="shared" si="26"/>
        <v>42065.897719907407</v>
      </c>
      <c r="R895">
        <f t="shared" si="27"/>
        <v>0</v>
      </c>
    </row>
    <row r="896" spans="1:18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8347</v>
      </c>
      <c r="P896" t="s">
        <v>8351</v>
      </c>
      <c r="Q896" s="16">
        <f t="shared" si="26"/>
        <v>42496.98159722222</v>
      </c>
      <c r="R896">
        <f t="shared" si="27"/>
        <v>0</v>
      </c>
    </row>
    <row r="897" spans="1:18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8347</v>
      </c>
      <c r="P897" t="s">
        <v>8351</v>
      </c>
      <c r="Q897" s="16">
        <f t="shared" si="26"/>
        <v>40431.127650462964</v>
      </c>
      <c r="R897">
        <f t="shared" si="27"/>
        <v>0</v>
      </c>
    </row>
    <row r="898" spans="1:18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8347</v>
      </c>
      <c r="P898" t="s">
        <v>8351</v>
      </c>
      <c r="Q898" s="16">
        <f t="shared" si="26"/>
        <v>42218.872986111106</v>
      </c>
      <c r="R898">
        <f t="shared" si="27"/>
        <v>0</v>
      </c>
    </row>
    <row r="899" spans="1:18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8347</v>
      </c>
      <c r="P899" t="s">
        <v>8351</v>
      </c>
      <c r="Q899" s="16">
        <f t="shared" ref="Q899:Q962" si="28">J899/86400 + DATE(1970,1,1)</f>
        <v>41211.688750000001</v>
      </c>
      <c r="R899">
        <f t="shared" ref="R899:R962" si="29">SUBTOTAL(103,A899)</f>
        <v>0</v>
      </c>
    </row>
    <row r="900" spans="1:18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8347</v>
      </c>
      <c r="P900" t="s">
        <v>8351</v>
      </c>
      <c r="Q900" s="16">
        <f t="shared" si="28"/>
        <v>40878.758217592593</v>
      </c>
      <c r="R900">
        <f t="shared" si="29"/>
        <v>0</v>
      </c>
    </row>
    <row r="901" spans="1:18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8347</v>
      </c>
      <c r="P901" t="s">
        <v>8351</v>
      </c>
      <c r="Q901" s="16">
        <f t="shared" si="28"/>
        <v>40646.099097222221</v>
      </c>
      <c r="R901">
        <f t="shared" si="29"/>
        <v>0</v>
      </c>
    </row>
    <row r="902" spans="1:18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8347</v>
      </c>
      <c r="P902" t="s">
        <v>8350</v>
      </c>
      <c r="Q902" s="16">
        <f t="shared" si="28"/>
        <v>42429.84956018519</v>
      </c>
      <c r="R902">
        <f t="shared" si="29"/>
        <v>0</v>
      </c>
    </row>
    <row r="903" spans="1:18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8347</v>
      </c>
      <c r="P903" t="s">
        <v>8350</v>
      </c>
      <c r="Q903" s="16">
        <f t="shared" si="28"/>
        <v>40291.81150462963</v>
      </c>
      <c r="R903">
        <f t="shared" si="29"/>
        <v>0</v>
      </c>
    </row>
    <row r="904" spans="1:18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8347</v>
      </c>
      <c r="P904" t="s">
        <v>8350</v>
      </c>
      <c r="Q904" s="16">
        <f t="shared" si="28"/>
        <v>41829.965532407405</v>
      </c>
      <c r="R904">
        <f t="shared" si="29"/>
        <v>0</v>
      </c>
    </row>
    <row r="905" spans="1:18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8347</v>
      </c>
      <c r="P905" t="s">
        <v>8350</v>
      </c>
      <c r="Q905" s="16">
        <f t="shared" si="28"/>
        <v>41149.796064814815</v>
      </c>
      <c r="R905">
        <f t="shared" si="29"/>
        <v>0</v>
      </c>
    </row>
    <row r="906" spans="1:18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8347</v>
      </c>
      <c r="P906" t="s">
        <v>8350</v>
      </c>
      <c r="Q906" s="16">
        <f t="shared" si="28"/>
        <v>42342.080289351856</v>
      </c>
      <c r="R906">
        <f t="shared" si="29"/>
        <v>0</v>
      </c>
    </row>
    <row r="907" spans="1:18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8347</v>
      </c>
      <c r="P907" t="s">
        <v>8350</v>
      </c>
      <c r="Q907" s="16">
        <f t="shared" si="28"/>
        <v>40507.239884259259</v>
      </c>
      <c r="R907">
        <f t="shared" si="29"/>
        <v>0</v>
      </c>
    </row>
    <row r="908" spans="1:18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8347</v>
      </c>
      <c r="P908" t="s">
        <v>8350</v>
      </c>
      <c r="Q908" s="16">
        <f t="shared" si="28"/>
        <v>41681.189699074072</v>
      </c>
      <c r="R908">
        <f t="shared" si="29"/>
        <v>0</v>
      </c>
    </row>
    <row r="909" spans="1:18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8347</v>
      </c>
      <c r="P909" t="s">
        <v>8350</v>
      </c>
      <c r="Q909" s="16">
        <f t="shared" si="28"/>
        <v>40767.192395833335</v>
      </c>
      <c r="R909">
        <f t="shared" si="29"/>
        <v>0</v>
      </c>
    </row>
    <row r="910" spans="1:18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8347</v>
      </c>
      <c r="P910" t="s">
        <v>8350</v>
      </c>
      <c r="Q910" s="16">
        <f t="shared" si="28"/>
        <v>40340.801562499997</v>
      </c>
      <c r="R910">
        <f t="shared" si="29"/>
        <v>0</v>
      </c>
    </row>
    <row r="911" spans="1:18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8347</v>
      </c>
      <c r="P911" t="s">
        <v>8350</v>
      </c>
      <c r="Q911" s="16">
        <f t="shared" si="28"/>
        <v>41081.69027777778</v>
      </c>
      <c r="R911">
        <f t="shared" si="29"/>
        <v>0</v>
      </c>
    </row>
    <row r="912" spans="1:18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8347</v>
      </c>
      <c r="P912" t="s">
        <v>8350</v>
      </c>
      <c r="Q912" s="16">
        <f t="shared" si="28"/>
        <v>42737.545358796298</v>
      </c>
      <c r="R912">
        <f t="shared" si="29"/>
        <v>0</v>
      </c>
    </row>
    <row r="913" spans="1:18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8347</v>
      </c>
      <c r="P913" t="s">
        <v>8350</v>
      </c>
      <c r="Q913" s="16">
        <f t="shared" si="28"/>
        <v>41642.005150462966</v>
      </c>
      <c r="R913">
        <f t="shared" si="29"/>
        <v>0</v>
      </c>
    </row>
    <row r="914" spans="1:18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8347</v>
      </c>
      <c r="P914" t="s">
        <v>8350</v>
      </c>
      <c r="Q914" s="16">
        <f t="shared" si="28"/>
        <v>41194.109340277777</v>
      </c>
      <c r="R914">
        <f t="shared" si="29"/>
        <v>0</v>
      </c>
    </row>
    <row r="915" spans="1:18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8347</v>
      </c>
      <c r="P915" t="s">
        <v>8350</v>
      </c>
      <c r="Q915" s="16">
        <f t="shared" si="28"/>
        <v>41004.139108796298</v>
      </c>
      <c r="R915">
        <f t="shared" si="29"/>
        <v>0</v>
      </c>
    </row>
    <row r="916" spans="1:18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8347</v>
      </c>
      <c r="P916" t="s">
        <v>8350</v>
      </c>
      <c r="Q916" s="16">
        <f t="shared" si="28"/>
        <v>41116.763275462959</v>
      </c>
      <c r="R916">
        <f t="shared" si="29"/>
        <v>0</v>
      </c>
    </row>
    <row r="917" spans="1:18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8347</v>
      </c>
      <c r="P917" t="s">
        <v>8350</v>
      </c>
      <c r="Q917" s="16">
        <f t="shared" si="28"/>
        <v>40937.679560185185</v>
      </c>
      <c r="R917">
        <f t="shared" si="29"/>
        <v>0</v>
      </c>
    </row>
    <row r="918" spans="1:18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8347</v>
      </c>
      <c r="P918" t="s">
        <v>8350</v>
      </c>
      <c r="Q918" s="16">
        <f t="shared" si="28"/>
        <v>40434.853402777779</v>
      </c>
      <c r="R918">
        <f t="shared" si="29"/>
        <v>0</v>
      </c>
    </row>
    <row r="919" spans="1:18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8347</v>
      </c>
      <c r="P919" t="s">
        <v>8350</v>
      </c>
      <c r="Q919" s="16">
        <f t="shared" si="28"/>
        <v>41802.94363425926</v>
      </c>
      <c r="R919">
        <f t="shared" si="29"/>
        <v>0</v>
      </c>
    </row>
    <row r="920" spans="1:18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8347</v>
      </c>
      <c r="P920" t="s">
        <v>8350</v>
      </c>
      <c r="Q920" s="16">
        <f t="shared" si="28"/>
        <v>41944.916215277779</v>
      </c>
      <c r="R920">
        <f t="shared" si="29"/>
        <v>0</v>
      </c>
    </row>
    <row r="921" spans="1:18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8347</v>
      </c>
      <c r="P921" t="s">
        <v>8350</v>
      </c>
      <c r="Q921" s="16">
        <f t="shared" si="28"/>
        <v>41227.641724537039</v>
      </c>
      <c r="R921">
        <f t="shared" si="29"/>
        <v>0</v>
      </c>
    </row>
    <row r="922" spans="1:18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8347</v>
      </c>
      <c r="P922" t="s">
        <v>8350</v>
      </c>
      <c r="Q922" s="16">
        <f t="shared" si="28"/>
        <v>41562.671550925923</v>
      </c>
      <c r="R922">
        <f t="shared" si="29"/>
        <v>0</v>
      </c>
    </row>
    <row r="923" spans="1:18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8347</v>
      </c>
      <c r="P923" t="s">
        <v>8350</v>
      </c>
      <c r="Q923" s="16">
        <f t="shared" si="28"/>
        <v>40847.171018518522</v>
      </c>
      <c r="R923">
        <f t="shared" si="29"/>
        <v>0</v>
      </c>
    </row>
    <row r="924" spans="1:18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8347</v>
      </c>
      <c r="P924" t="s">
        <v>8350</v>
      </c>
      <c r="Q924" s="16">
        <f t="shared" si="28"/>
        <v>41878.530011574076</v>
      </c>
      <c r="R924">
        <f t="shared" si="29"/>
        <v>0</v>
      </c>
    </row>
    <row r="925" spans="1:18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8347</v>
      </c>
      <c r="P925" t="s">
        <v>8350</v>
      </c>
      <c r="Q925" s="16">
        <f t="shared" si="28"/>
        <v>41934.959756944445</v>
      </c>
      <c r="R925">
        <f t="shared" si="29"/>
        <v>0</v>
      </c>
    </row>
    <row r="926" spans="1:18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8347</v>
      </c>
      <c r="P926" t="s">
        <v>8350</v>
      </c>
      <c r="Q926" s="16">
        <f t="shared" si="28"/>
        <v>41288.942928240736</v>
      </c>
      <c r="R926">
        <f t="shared" si="29"/>
        <v>0</v>
      </c>
    </row>
    <row r="927" spans="1:18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8347</v>
      </c>
      <c r="P927" t="s">
        <v>8350</v>
      </c>
      <c r="Q927" s="16">
        <f t="shared" si="28"/>
        <v>41575.880914351852</v>
      </c>
      <c r="R927">
        <f t="shared" si="29"/>
        <v>0</v>
      </c>
    </row>
    <row r="928" spans="1:18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8347</v>
      </c>
      <c r="P928" t="s">
        <v>8350</v>
      </c>
      <c r="Q928" s="16">
        <f t="shared" si="28"/>
        <v>40338.02002314815</v>
      </c>
      <c r="R928">
        <f t="shared" si="29"/>
        <v>0</v>
      </c>
    </row>
    <row r="929" spans="1:18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8347</v>
      </c>
      <c r="P929" t="s">
        <v>8350</v>
      </c>
      <c r="Q929" s="16">
        <f t="shared" si="28"/>
        <v>41013.822858796295</v>
      </c>
      <c r="R929">
        <f t="shared" si="29"/>
        <v>0</v>
      </c>
    </row>
    <row r="930" spans="1:18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8347</v>
      </c>
      <c r="P930" t="s">
        <v>8350</v>
      </c>
      <c r="Q930" s="16">
        <f t="shared" si="28"/>
        <v>41180.86241898148</v>
      </c>
      <c r="R930">
        <f t="shared" si="29"/>
        <v>0</v>
      </c>
    </row>
    <row r="931" spans="1:18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8347</v>
      </c>
      <c r="P931" t="s">
        <v>8350</v>
      </c>
      <c r="Q931" s="16">
        <f t="shared" si="28"/>
        <v>40978.238067129627</v>
      </c>
      <c r="R931">
        <f t="shared" si="29"/>
        <v>0</v>
      </c>
    </row>
    <row r="932" spans="1:18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8347</v>
      </c>
      <c r="P932" t="s">
        <v>8350</v>
      </c>
      <c r="Q932" s="16">
        <f t="shared" si="28"/>
        <v>40312.915578703702</v>
      </c>
      <c r="R932">
        <f t="shared" si="29"/>
        <v>0</v>
      </c>
    </row>
    <row r="933" spans="1:18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8347</v>
      </c>
      <c r="P933" t="s">
        <v>8350</v>
      </c>
      <c r="Q933" s="16">
        <f t="shared" si="28"/>
        <v>41680.359976851854</v>
      </c>
      <c r="R933">
        <f t="shared" si="29"/>
        <v>0</v>
      </c>
    </row>
    <row r="934" spans="1:18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8347</v>
      </c>
      <c r="P934" t="s">
        <v>8350</v>
      </c>
      <c r="Q934" s="16">
        <f t="shared" si="28"/>
        <v>41310.969270833331</v>
      </c>
      <c r="R934">
        <f t="shared" si="29"/>
        <v>0</v>
      </c>
    </row>
    <row r="935" spans="1:18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8347</v>
      </c>
      <c r="P935" t="s">
        <v>8350</v>
      </c>
      <c r="Q935" s="16">
        <f t="shared" si="28"/>
        <v>41711.169085648144</v>
      </c>
      <c r="R935">
        <f t="shared" si="29"/>
        <v>0</v>
      </c>
    </row>
    <row r="936" spans="1:18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8347</v>
      </c>
      <c r="P936" t="s">
        <v>8350</v>
      </c>
      <c r="Q936" s="16">
        <f t="shared" si="28"/>
        <v>41733.737083333333</v>
      </c>
      <c r="R936">
        <f t="shared" si="29"/>
        <v>0</v>
      </c>
    </row>
    <row r="937" spans="1:18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8347</v>
      </c>
      <c r="P937" t="s">
        <v>8350</v>
      </c>
      <c r="Q937" s="16">
        <f t="shared" si="28"/>
        <v>42368.333668981482</v>
      </c>
      <c r="R937">
        <f t="shared" si="29"/>
        <v>0</v>
      </c>
    </row>
    <row r="938" spans="1:18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8347</v>
      </c>
      <c r="P938" t="s">
        <v>8350</v>
      </c>
      <c r="Q938" s="16">
        <f t="shared" si="28"/>
        <v>40883.024178240739</v>
      </c>
      <c r="R938">
        <f t="shared" si="29"/>
        <v>0</v>
      </c>
    </row>
    <row r="939" spans="1:18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8347</v>
      </c>
      <c r="P939" t="s">
        <v>8350</v>
      </c>
      <c r="Q939" s="16">
        <f t="shared" si="28"/>
        <v>41551.798113425924</v>
      </c>
      <c r="R939">
        <f t="shared" si="29"/>
        <v>0</v>
      </c>
    </row>
    <row r="940" spans="1:18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8347</v>
      </c>
      <c r="P940" t="s">
        <v>8350</v>
      </c>
      <c r="Q940" s="16">
        <f t="shared" si="28"/>
        <v>41124.479722222226</v>
      </c>
      <c r="R940">
        <f t="shared" si="29"/>
        <v>0</v>
      </c>
    </row>
    <row r="941" spans="1:18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8347</v>
      </c>
      <c r="P941" t="s">
        <v>8350</v>
      </c>
      <c r="Q941" s="16">
        <f t="shared" si="28"/>
        <v>41416.763171296298</v>
      </c>
      <c r="R941">
        <f t="shared" si="29"/>
        <v>0</v>
      </c>
    </row>
    <row r="942" spans="1:18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8341</v>
      </c>
      <c r="P942" t="s">
        <v>8343</v>
      </c>
      <c r="Q942" s="16">
        <f t="shared" si="28"/>
        <v>42182.008402777778</v>
      </c>
      <c r="R942">
        <f t="shared" si="29"/>
        <v>0</v>
      </c>
    </row>
    <row r="943" spans="1:18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8341</v>
      </c>
      <c r="P943" t="s">
        <v>8343</v>
      </c>
      <c r="Q943" s="16">
        <f t="shared" si="28"/>
        <v>42746.096585648149</v>
      </c>
      <c r="R943">
        <f t="shared" si="29"/>
        <v>0</v>
      </c>
    </row>
    <row r="944" spans="1:18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8341</v>
      </c>
      <c r="P944" t="s">
        <v>8343</v>
      </c>
      <c r="Q944" s="16">
        <f t="shared" si="28"/>
        <v>42382.843287037038</v>
      </c>
      <c r="R944">
        <f t="shared" si="29"/>
        <v>0</v>
      </c>
    </row>
    <row r="945" spans="1:18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8341</v>
      </c>
      <c r="P945" t="s">
        <v>8343</v>
      </c>
      <c r="Q945" s="16">
        <f t="shared" si="28"/>
        <v>42673.66788194445</v>
      </c>
      <c r="R945">
        <f t="shared" si="29"/>
        <v>0</v>
      </c>
    </row>
    <row r="946" spans="1:18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8341</v>
      </c>
      <c r="P946" t="s">
        <v>8343</v>
      </c>
      <c r="Q946" s="16">
        <f t="shared" si="28"/>
        <v>42444.583912037036</v>
      </c>
      <c r="R946">
        <f t="shared" si="29"/>
        <v>0</v>
      </c>
    </row>
    <row r="947" spans="1:18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8341</v>
      </c>
      <c r="P947" t="s">
        <v>8343</v>
      </c>
      <c r="Q947" s="16">
        <f t="shared" si="28"/>
        <v>42732.872986111106</v>
      </c>
      <c r="R947">
        <f t="shared" si="29"/>
        <v>0</v>
      </c>
    </row>
    <row r="948" spans="1:18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8341</v>
      </c>
      <c r="P948" t="s">
        <v>8343</v>
      </c>
      <c r="Q948" s="16">
        <f t="shared" si="28"/>
        <v>42592.750555555554</v>
      </c>
      <c r="R948">
        <f t="shared" si="29"/>
        <v>0</v>
      </c>
    </row>
    <row r="949" spans="1:18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8341</v>
      </c>
      <c r="P949" t="s">
        <v>8343</v>
      </c>
      <c r="Q949" s="16">
        <f t="shared" si="28"/>
        <v>42491.781319444446</v>
      </c>
      <c r="R949">
        <f t="shared" si="29"/>
        <v>0</v>
      </c>
    </row>
    <row r="950" spans="1:18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8341</v>
      </c>
      <c r="P950" t="s">
        <v>8343</v>
      </c>
      <c r="Q950" s="16">
        <f t="shared" si="28"/>
        <v>42411.828287037039</v>
      </c>
      <c r="R950">
        <f t="shared" si="29"/>
        <v>0</v>
      </c>
    </row>
    <row r="951" spans="1:18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8341</v>
      </c>
      <c r="P951" t="s">
        <v>8343</v>
      </c>
      <c r="Q951" s="16">
        <f t="shared" si="28"/>
        <v>42361.043703703705</v>
      </c>
      <c r="R951">
        <f t="shared" si="29"/>
        <v>0</v>
      </c>
    </row>
    <row r="952" spans="1:18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8341</v>
      </c>
      <c r="P952" t="s">
        <v>8343</v>
      </c>
      <c r="Q952" s="16">
        <f t="shared" si="28"/>
        <v>42356.750706018516</v>
      </c>
      <c r="R952">
        <f t="shared" si="29"/>
        <v>0</v>
      </c>
    </row>
    <row r="953" spans="1:18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8341</v>
      </c>
      <c r="P953" t="s">
        <v>8343</v>
      </c>
      <c r="Q953" s="16">
        <f t="shared" si="28"/>
        <v>42480.653611111113</v>
      </c>
      <c r="R953">
        <f t="shared" si="29"/>
        <v>0</v>
      </c>
    </row>
    <row r="954" spans="1:18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8341</v>
      </c>
      <c r="P954" t="s">
        <v>8343</v>
      </c>
      <c r="Q954" s="16">
        <f t="shared" si="28"/>
        <v>42662.613564814819</v>
      </c>
      <c r="R954">
        <f t="shared" si="29"/>
        <v>0</v>
      </c>
    </row>
    <row r="955" spans="1:18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8341</v>
      </c>
      <c r="P955" t="s">
        <v>8343</v>
      </c>
      <c r="Q955" s="16">
        <f t="shared" si="28"/>
        <v>41999.164340277777</v>
      </c>
      <c r="R955">
        <f t="shared" si="29"/>
        <v>0</v>
      </c>
    </row>
    <row r="956" spans="1:18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8341</v>
      </c>
      <c r="P956" t="s">
        <v>8343</v>
      </c>
      <c r="Q956" s="16">
        <f t="shared" si="28"/>
        <v>42194.833784722221</v>
      </c>
      <c r="R956">
        <f t="shared" si="29"/>
        <v>0</v>
      </c>
    </row>
    <row r="957" spans="1:18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8341</v>
      </c>
      <c r="P957" t="s">
        <v>8343</v>
      </c>
      <c r="Q957" s="16">
        <f t="shared" si="28"/>
        <v>42586.295138888891</v>
      </c>
      <c r="R957">
        <f t="shared" si="29"/>
        <v>0</v>
      </c>
    </row>
    <row r="958" spans="1:18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8341</v>
      </c>
      <c r="P958" t="s">
        <v>8343</v>
      </c>
      <c r="Q958" s="16">
        <f t="shared" si="28"/>
        <v>42060.913877314815</v>
      </c>
      <c r="R958">
        <f t="shared" si="29"/>
        <v>0</v>
      </c>
    </row>
    <row r="959" spans="1:18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8341</v>
      </c>
      <c r="P959" t="s">
        <v>8343</v>
      </c>
      <c r="Q959" s="16">
        <f t="shared" si="28"/>
        <v>42660.552465277782</v>
      </c>
      <c r="R959">
        <f t="shared" si="29"/>
        <v>0</v>
      </c>
    </row>
    <row r="960" spans="1:18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8341</v>
      </c>
      <c r="P960" t="s">
        <v>8343</v>
      </c>
      <c r="Q960" s="16">
        <f t="shared" si="28"/>
        <v>42082.802812499998</v>
      </c>
      <c r="R960">
        <f t="shared" si="29"/>
        <v>0</v>
      </c>
    </row>
    <row r="961" spans="1:18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8341</v>
      </c>
      <c r="P961" t="s">
        <v>8343</v>
      </c>
      <c r="Q961" s="16">
        <f t="shared" si="28"/>
        <v>41993.174363425926</v>
      </c>
      <c r="R961">
        <f t="shared" si="29"/>
        <v>0</v>
      </c>
    </row>
    <row r="962" spans="1:18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8341</v>
      </c>
      <c r="P962" t="s">
        <v>8343</v>
      </c>
      <c r="Q962" s="16">
        <f t="shared" si="28"/>
        <v>42766.626793981486</v>
      </c>
      <c r="R962">
        <f t="shared" si="29"/>
        <v>0</v>
      </c>
    </row>
    <row r="963" spans="1:18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8341</v>
      </c>
      <c r="P963" t="s">
        <v>8343</v>
      </c>
      <c r="Q963" s="16">
        <f t="shared" ref="Q963:Q1026" si="30">J963/86400 + DATE(1970,1,1)</f>
        <v>42740.693692129629</v>
      </c>
      <c r="R963">
        <f t="shared" ref="R963:R1026" si="31">SUBTOTAL(103,A963)</f>
        <v>0</v>
      </c>
    </row>
    <row r="964" spans="1:18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8341</v>
      </c>
      <c r="P964" t="s">
        <v>8343</v>
      </c>
      <c r="Q964" s="16">
        <f t="shared" si="30"/>
        <v>42373.712418981479</v>
      </c>
      <c r="R964">
        <f t="shared" si="31"/>
        <v>0</v>
      </c>
    </row>
    <row r="965" spans="1:18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8341</v>
      </c>
      <c r="P965" t="s">
        <v>8343</v>
      </c>
      <c r="Q965" s="16">
        <f t="shared" si="30"/>
        <v>42625.635636574079</v>
      </c>
      <c r="R965">
        <f t="shared" si="31"/>
        <v>0</v>
      </c>
    </row>
    <row r="966" spans="1:18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8341</v>
      </c>
      <c r="P966" t="s">
        <v>8343</v>
      </c>
      <c r="Q966" s="16">
        <f t="shared" si="30"/>
        <v>42208.628692129627</v>
      </c>
      <c r="R966">
        <f t="shared" si="31"/>
        <v>0</v>
      </c>
    </row>
    <row r="967" spans="1:18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8341</v>
      </c>
      <c r="P967" t="s">
        <v>8343</v>
      </c>
      <c r="Q967" s="16">
        <f t="shared" si="30"/>
        <v>42637.016736111109</v>
      </c>
      <c r="R967">
        <f t="shared" si="31"/>
        <v>0</v>
      </c>
    </row>
    <row r="968" spans="1:18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8341</v>
      </c>
      <c r="P968" t="s">
        <v>8343</v>
      </c>
      <c r="Q968" s="16">
        <f t="shared" si="30"/>
        <v>42619.635787037041</v>
      </c>
      <c r="R968">
        <f t="shared" si="31"/>
        <v>0</v>
      </c>
    </row>
    <row r="969" spans="1:18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8341</v>
      </c>
      <c r="P969" t="s">
        <v>8343</v>
      </c>
      <c r="Q969" s="16">
        <f t="shared" si="30"/>
        <v>42422.254328703704</v>
      </c>
      <c r="R969">
        <f t="shared" si="31"/>
        <v>0</v>
      </c>
    </row>
    <row r="970" spans="1:18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8341</v>
      </c>
      <c r="P970" t="s">
        <v>8343</v>
      </c>
      <c r="Q970" s="16">
        <f t="shared" si="30"/>
        <v>41836.847615740742</v>
      </c>
      <c r="R970">
        <f t="shared" si="31"/>
        <v>0</v>
      </c>
    </row>
    <row r="971" spans="1:18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8341</v>
      </c>
      <c r="P971" t="s">
        <v>8343</v>
      </c>
      <c r="Q971" s="16">
        <f t="shared" si="30"/>
        <v>42742.30332175926</v>
      </c>
      <c r="R971">
        <f t="shared" si="31"/>
        <v>0</v>
      </c>
    </row>
    <row r="972" spans="1:18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8341</v>
      </c>
      <c r="P972" t="s">
        <v>8343</v>
      </c>
      <c r="Q972" s="16">
        <f t="shared" si="30"/>
        <v>42721.220520833333</v>
      </c>
      <c r="R972">
        <f t="shared" si="31"/>
        <v>0</v>
      </c>
    </row>
    <row r="973" spans="1:18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8341</v>
      </c>
      <c r="P973" t="s">
        <v>8343</v>
      </c>
      <c r="Q973" s="16">
        <f t="shared" si="30"/>
        <v>42111.709027777775</v>
      </c>
      <c r="R973">
        <f t="shared" si="31"/>
        <v>0</v>
      </c>
    </row>
    <row r="974" spans="1:18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8341</v>
      </c>
      <c r="P974" t="s">
        <v>8343</v>
      </c>
      <c r="Q974" s="16">
        <f t="shared" si="30"/>
        <v>41856.865717592591</v>
      </c>
      <c r="R974">
        <f t="shared" si="31"/>
        <v>0</v>
      </c>
    </row>
    <row r="975" spans="1:18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8341</v>
      </c>
      <c r="P975" t="s">
        <v>8343</v>
      </c>
      <c r="Q975" s="16">
        <f t="shared" si="30"/>
        <v>42257.014965277776</v>
      </c>
      <c r="R975">
        <f t="shared" si="31"/>
        <v>0</v>
      </c>
    </row>
    <row r="976" spans="1:18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8341</v>
      </c>
      <c r="P976" t="s">
        <v>8343</v>
      </c>
      <c r="Q976" s="16">
        <f t="shared" si="30"/>
        <v>42424.749490740738</v>
      </c>
      <c r="R976">
        <f t="shared" si="31"/>
        <v>0</v>
      </c>
    </row>
    <row r="977" spans="1:18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8341</v>
      </c>
      <c r="P977" t="s">
        <v>8343</v>
      </c>
      <c r="Q977" s="16">
        <f t="shared" si="30"/>
        <v>42489.696585648147</v>
      </c>
      <c r="R977">
        <f t="shared" si="31"/>
        <v>0</v>
      </c>
    </row>
    <row r="978" spans="1:18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8341</v>
      </c>
      <c r="P978" t="s">
        <v>8343</v>
      </c>
      <c r="Q978" s="16">
        <f t="shared" si="30"/>
        <v>42185.058993055558</v>
      </c>
      <c r="R978">
        <f t="shared" si="31"/>
        <v>0</v>
      </c>
    </row>
    <row r="979" spans="1:18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8341</v>
      </c>
      <c r="P979" t="s">
        <v>8343</v>
      </c>
      <c r="Q979" s="16">
        <f t="shared" si="30"/>
        <v>42391.942094907412</v>
      </c>
      <c r="R979">
        <f t="shared" si="31"/>
        <v>0</v>
      </c>
    </row>
    <row r="980" spans="1:18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8341</v>
      </c>
      <c r="P980" t="s">
        <v>8343</v>
      </c>
      <c r="Q980" s="16">
        <f t="shared" si="30"/>
        <v>42395.309039351851</v>
      </c>
      <c r="R980">
        <f t="shared" si="31"/>
        <v>0</v>
      </c>
    </row>
    <row r="981" spans="1:18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8341</v>
      </c>
      <c r="P981" t="s">
        <v>8343</v>
      </c>
      <c r="Q981" s="16">
        <f t="shared" si="30"/>
        <v>42506.416990740741</v>
      </c>
      <c r="R981">
        <f t="shared" si="31"/>
        <v>0</v>
      </c>
    </row>
    <row r="982" spans="1:18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8341</v>
      </c>
      <c r="P982" t="s">
        <v>8343</v>
      </c>
      <c r="Q982" s="16">
        <f t="shared" si="30"/>
        <v>41928.904189814813</v>
      </c>
      <c r="R982">
        <f t="shared" si="31"/>
        <v>0</v>
      </c>
    </row>
    <row r="983" spans="1:18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8341</v>
      </c>
      <c r="P983" t="s">
        <v>8343</v>
      </c>
      <c r="Q983" s="16">
        <f t="shared" si="30"/>
        <v>41830.947013888886</v>
      </c>
      <c r="R983">
        <f t="shared" si="31"/>
        <v>0</v>
      </c>
    </row>
    <row r="984" spans="1:18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8341</v>
      </c>
      <c r="P984" t="s">
        <v>8343</v>
      </c>
      <c r="Q984" s="16">
        <f t="shared" si="30"/>
        <v>42615.753310185188</v>
      </c>
      <c r="R984">
        <f t="shared" si="31"/>
        <v>0</v>
      </c>
    </row>
    <row r="985" spans="1:18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8341</v>
      </c>
      <c r="P985" t="s">
        <v>8343</v>
      </c>
      <c r="Q985" s="16">
        <f t="shared" si="30"/>
        <v>42574.667650462958</v>
      </c>
      <c r="R985">
        <f t="shared" si="31"/>
        <v>0</v>
      </c>
    </row>
    <row r="986" spans="1:18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8341</v>
      </c>
      <c r="P986" t="s">
        <v>8343</v>
      </c>
      <c r="Q986" s="16">
        <f t="shared" si="30"/>
        <v>42061.11583333333</v>
      </c>
      <c r="R986">
        <f t="shared" si="31"/>
        <v>0</v>
      </c>
    </row>
    <row r="987" spans="1:18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8341</v>
      </c>
      <c r="P987" t="s">
        <v>8343</v>
      </c>
      <c r="Q987" s="16">
        <f t="shared" si="30"/>
        <v>42339.967708333337</v>
      </c>
      <c r="R987">
        <f t="shared" si="31"/>
        <v>0</v>
      </c>
    </row>
    <row r="988" spans="1:18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8341</v>
      </c>
      <c r="P988" t="s">
        <v>8343</v>
      </c>
      <c r="Q988" s="16">
        <f t="shared" si="30"/>
        <v>42324.767361111109</v>
      </c>
      <c r="R988">
        <f t="shared" si="31"/>
        <v>0</v>
      </c>
    </row>
    <row r="989" spans="1:18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8341</v>
      </c>
      <c r="P989" t="s">
        <v>8343</v>
      </c>
      <c r="Q989" s="16">
        <f t="shared" si="30"/>
        <v>41773.294560185182</v>
      </c>
      <c r="R989">
        <f t="shared" si="31"/>
        <v>0</v>
      </c>
    </row>
    <row r="990" spans="1:18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8341</v>
      </c>
      <c r="P990" t="s">
        <v>8343</v>
      </c>
      <c r="Q990" s="16">
        <f t="shared" si="30"/>
        <v>42614.356770833328</v>
      </c>
      <c r="R990">
        <f t="shared" si="31"/>
        <v>0</v>
      </c>
    </row>
    <row r="991" spans="1:18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8341</v>
      </c>
      <c r="P991" t="s">
        <v>8343</v>
      </c>
      <c r="Q991" s="16">
        <f t="shared" si="30"/>
        <v>42611.933969907404</v>
      </c>
      <c r="R991">
        <f t="shared" si="31"/>
        <v>0</v>
      </c>
    </row>
    <row r="992" spans="1:18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8341</v>
      </c>
      <c r="P992" t="s">
        <v>8343</v>
      </c>
      <c r="Q992" s="16">
        <f t="shared" si="30"/>
        <v>41855.784305555557</v>
      </c>
      <c r="R992">
        <f t="shared" si="31"/>
        <v>0</v>
      </c>
    </row>
    <row r="993" spans="1:18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8341</v>
      </c>
      <c r="P993" t="s">
        <v>8343</v>
      </c>
      <c r="Q993" s="16">
        <f t="shared" si="30"/>
        <v>42538.75680555556</v>
      </c>
      <c r="R993">
        <f t="shared" si="31"/>
        <v>0</v>
      </c>
    </row>
    <row r="994" spans="1:18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8341</v>
      </c>
      <c r="P994" t="s">
        <v>8343</v>
      </c>
      <c r="Q994" s="16">
        <f t="shared" si="30"/>
        <v>42437.924988425926</v>
      </c>
      <c r="R994">
        <f t="shared" si="31"/>
        <v>0</v>
      </c>
    </row>
    <row r="995" spans="1:18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8341</v>
      </c>
      <c r="P995" t="s">
        <v>8343</v>
      </c>
      <c r="Q995" s="16">
        <f t="shared" si="30"/>
        <v>42652.964907407411</v>
      </c>
      <c r="R995">
        <f t="shared" si="31"/>
        <v>0</v>
      </c>
    </row>
    <row r="996" spans="1:18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8341</v>
      </c>
      <c r="P996" t="s">
        <v>8343</v>
      </c>
      <c r="Q996" s="16">
        <f t="shared" si="30"/>
        <v>41921.263078703705</v>
      </c>
      <c r="R996">
        <f t="shared" si="31"/>
        <v>0</v>
      </c>
    </row>
    <row r="997" spans="1:18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8341</v>
      </c>
      <c r="P997" t="s">
        <v>8343</v>
      </c>
      <c r="Q997" s="16">
        <f t="shared" si="30"/>
        <v>41947.940740740742</v>
      </c>
      <c r="R997">
        <f t="shared" si="31"/>
        <v>0</v>
      </c>
    </row>
    <row r="998" spans="1:18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8341</v>
      </c>
      <c r="P998" t="s">
        <v>8343</v>
      </c>
      <c r="Q998" s="16">
        <f t="shared" si="30"/>
        <v>41817.866435185184</v>
      </c>
      <c r="R998">
        <f t="shared" si="31"/>
        <v>0</v>
      </c>
    </row>
    <row r="999" spans="1:18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8341</v>
      </c>
      <c r="P999" t="s">
        <v>8343</v>
      </c>
      <c r="Q999" s="16">
        <f t="shared" si="30"/>
        <v>41941.10297453704</v>
      </c>
      <c r="R999">
        <f t="shared" si="31"/>
        <v>0</v>
      </c>
    </row>
    <row r="1000" spans="1:18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8341</v>
      </c>
      <c r="P1000" t="s">
        <v>8343</v>
      </c>
      <c r="Q1000" s="16">
        <f t="shared" si="30"/>
        <v>42282.168993055559</v>
      </c>
      <c r="R1000">
        <f t="shared" si="31"/>
        <v>0</v>
      </c>
    </row>
    <row r="1001" spans="1:18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8341</v>
      </c>
      <c r="P1001" t="s">
        <v>8343</v>
      </c>
      <c r="Q1001" s="16">
        <f t="shared" si="30"/>
        <v>41926.29965277778</v>
      </c>
      <c r="R1001">
        <f t="shared" si="31"/>
        <v>0</v>
      </c>
    </row>
    <row r="1002" spans="1:18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8341</v>
      </c>
      <c r="P1002" t="s">
        <v>8343</v>
      </c>
      <c r="Q1002" s="16">
        <f t="shared" si="30"/>
        <v>42749.05972222222</v>
      </c>
      <c r="R1002">
        <f t="shared" si="31"/>
        <v>0</v>
      </c>
    </row>
    <row r="1003" spans="1:18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8341</v>
      </c>
      <c r="P1003" t="s">
        <v>8343</v>
      </c>
      <c r="Q1003" s="16">
        <f t="shared" si="30"/>
        <v>42720.720057870371</v>
      </c>
      <c r="R1003">
        <f t="shared" si="31"/>
        <v>0</v>
      </c>
    </row>
    <row r="1004" spans="1:18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8341</v>
      </c>
      <c r="P1004" t="s">
        <v>8343</v>
      </c>
      <c r="Q1004" s="16">
        <f t="shared" si="30"/>
        <v>42325.684189814812</v>
      </c>
      <c r="R1004">
        <f t="shared" si="31"/>
        <v>0</v>
      </c>
    </row>
    <row r="1005" spans="1:18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8341</v>
      </c>
      <c r="P1005" t="s">
        <v>8343</v>
      </c>
      <c r="Q1005" s="16">
        <f t="shared" si="30"/>
        <v>42780.709039351852</v>
      </c>
      <c r="R1005">
        <f t="shared" si="31"/>
        <v>0</v>
      </c>
    </row>
    <row r="1006" spans="1:18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8341</v>
      </c>
      <c r="P1006" t="s">
        <v>8343</v>
      </c>
      <c r="Q1006" s="16">
        <f t="shared" si="30"/>
        <v>42388.708645833336</v>
      </c>
      <c r="R1006">
        <f t="shared" si="31"/>
        <v>0</v>
      </c>
    </row>
    <row r="1007" spans="1:18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8341</v>
      </c>
      <c r="P1007" t="s">
        <v>8343</v>
      </c>
      <c r="Q1007" s="16">
        <f t="shared" si="30"/>
        <v>42276.624803240746</v>
      </c>
      <c r="R1007">
        <f t="shared" si="31"/>
        <v>0</v>
      </c>
    </row>
    <row r="1008" spans="1:18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8341</v>
      </c>
      <c r="P1008" t="s">
        <v>8343</v>
      </c>
      <c r="Q1008" s="16">
        <f t="shared" si="30"/>
        <v>41977.040185185186</v>
      </c>
      <c r="R1008">
        <f t="shared" si="31"/>
        <v>0</v>
      </c>
    </row>
    <row r="1009" spans="1:18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8341</v>
      </c>
      <c r="P1009" t="s">
        <v>8343</v>
      </c>
      <c r="Q1009" s="16">
        <f t="shared" si="30"/>
        <v>42676.583599537036</v>
      </c>
      <c r="R1009">
        <f t="shared" si="31"/>
        <v>0</v>
      </c>
    </row>
    <row r="1010" spans="1:18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8341</v>
      </c>
      <c r="P1010" t="s">
        <v>8343</v>
      </c>
      <c r="Q1010" s="16">
        <f t="shared" si="30"/>
        <v>42702.809201388889</v>
      </c>
      <c r="R1010">
        <f t="shared" si="31"/>
        <v>0</v>
      </c>
    </row>
    <row r="1011" spans="1:18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8341</v>
      </c>
      <c r="P1011" t="s">
        <v>8343</v>
      </c>
      <c r="Q1011" s="16">
        <f t="shared" si="30"/>
        <v>42510.604699074072</v>
      </c>
      <c r="R1011">
        <f t="shared" si="31"/>
        <v>0</v>
      </c>
    </row>
    <row r="1012" spans="1:18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8341</v>
      </c>
      <c r="P1012" t="s">
        <v>8343</v>
      </c>
      <c r="Q1012" s="16">
        <f t="shared" si="30"/>
        <v>42561.829421296294</v>
      </c>
      <c r="R1012">
        <f t="shared" si="31"/>
        <v>0</v>
      </c>
    </row>
    <row r="1013" spans="1:18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8341</v>
      </c>
      <c r="P1013" t="s">
        <v>8343</v>
      </c>
      <c r="Q1013" s="16">
        <f t="shared" si="30"/>
        <v>41946.898090277777</v>
      </c>
      <c r="R1013">
        <f t="shared" si="31"/>
        <v>0</v>
      </c>
    </row>
    <row r="1014" spans="1:18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8341</v>
      </c>
      <c r="P1014" t="s">
        <v>8343</v>
      </c>
      <c r="Q1014" s="16">
        <f t="shared" si="30"/>
        <v>42714.440416666665</v>
      </c>
      <c r="R1014">
        <f t="shared" si="31"/>
        <v>0</v>
      </c>
    </row>
    <row r="1015" spans="1:18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8341</v>
      </c>
      <c r="P1015" t="s">
        <v>8343</v>
      </c>
      <c r="Q1015" s="16">
        <f t="shared" si="30"/>
        <v>42339.833981481483</v>
      </c>
      <c r="R1015">
        <f t="shared" si="31"/>
        <v>0</v>
      </c>
    </row>
    <row r="1016" spans="1:18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8341</v>
      </c>
      <c r="P1016" t="s">
        <v>8343</v>
      </c>
      <c r="Q1016" s="16">
        <f t="shared" si="30"/>
        <v>41955.002488425926</v>
      </c>
      <c r="R1016">
        <f t="shared" si="31"/>
        <v>0</v>
      </c>
    </row>
    <row r="1017" spans="1:18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8341</v>
      </c>
      <c r="P1017" t="s">
        <v>8343</v>
      </c>
      <c r="Q1017" s="16">
        <f t="shared" si="30"/>
        <v>42303.878414351857</v>
      </c>
      <c r="R1017">
        <f t="shared" si="31"/>
        <v>0</v>
      </c>
    </row>
    <row r="1018" spans="1:18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8341</v>
      </c>
      <c r="P1018" t="s">
        <v>8343</v>
      </c>
      <c r="Q1018" s="16">
        <f t="shared" si="30"/>
        <v>42422.107129629629</v>
      </c>
      <c r="R1018">
        <f t="shared" si="31"/>
        <v>0</v>
      </c>
    </row>
    <row r="1019" spans="1:18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8341</v>
      </c>
      <c r="P1019" t="s">
        <v>8343</v>
      </c>
      <c r="Q1019" s="16">
        <f t="shared" si="30"/>
        <v>42289.675173611111</v>
      </c>
      <c r="R1019">
        <f t="shared" si="31"/>
        <v>0</v>
      </c>
    </row>
    <row r="1020" spans="1:18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8341</v>
      </c>
      <c r="P1020" t="s">
        <v>8343</v>
      </c>
      <c r="Q1020" s="16">
        <f t="shared" si="30"/>
        <v>42535.492280092592</v>
      </c>
      <c r="R1020">
        <f t="shared" si="31"/>
        <v>0</v>
      </c>
    </row>
    <row r="1021" spans="1:18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8341</v>
      </c>
      <c r="P1021" t="s">
        <v>8343</v>
      </c>
      <c r="Q1021" s="16">
        <f t="shared" si="30"/>
        <v>42009.973946759259</v>
      </c>
      <c r="R1021">
        <f t="shared" si="31"/>
        <v>0</v>
      </c>
    </row>
    <row r="1022" spans="1:18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8347</v>
      </c>
      <c r="P1022" t="s">
        <v>8352</v>
      </c>
      <c r="Q1022" s="16">
        <f t="shared" si="30"/>
        <v>42127.069548611107</v>
      </c>
      <c r="R1022">
        <f t="shared" si="31"/>
        <v>0</v>
      </c>
    </row>
    <row r="1023" spans="1:18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8347</v>
      </c>
      <c r="P1023" t="s">
        <v>8352</v>
      </c>
      <c r="Q1023" s="16">
        <f t="shared" si="30"/>
        <v>42271.251979166671</v>
      </c>
      <c r="R1023">
        <f t="shared" si="31"/>
        <v>0</v>
      </c>
    </row>
    <row r="1024" spans="1:18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8347</v>
      </c>
      <c r="P1024" t="s">
        <v>8352</v>
      </c>
      <c r="Q1024" s="16">
        <f t="shared" si="30"/>
        <v>42111.646724537037</v>
      </c>
      <c r="R1024">
        <f t="shared" si="31"/>
        <v>0</v>
      </c>
    </row>
    <row r="1025" spans="1:18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8347</v>
      </c>
      <c r="P1025" t="s">
        <v>8352</v>
      </c>
      <c r="Q1025" s="16">
        <f t="shared" si="30"/>
        <v>42145.919687500005</v>
      </c>
      <c r="R1025">
        <f t="shared" si="31"/>
        <v>0</v>
      </c>
    </row>
    <row r="1026" spans="1:18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8347</v>
      </c>
      <c r="P1026" t="s">
        <v>8352</v>
      </c>
      <c r="Q1026" s="16">
        <f t="shared" si="30"/>
        <v>42370.580590277779</v>
      </c>
      <c r="R1026">
        <f t="shared" si="31"/>
        <v>0</v>
      </c>
    </row>
    <row r="1027" spans="1:18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8347</v>
      </c>
      <c r="P1027" t="s">
        <v>8352</v>
      </c>
      <c r="Q1027" s="16">
        <f t="shared" ref="Q1027:Q1090" si="32">J1027/86400 + DATE(1970,1,1)</f>
        <v>42049.833761574075</v>
      </c>
      <c r="R1027">
        <f t="shared" ref="R1027:R1090" si="33">SUBTOTAL(103,A1027)</f>
        <v>0</v>
      </c>
    </row>
    <row r="1028" spans="1:18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8347</v>
      </c>
      <c r="P1028" t="s">
        <v>8352</v>
      </c>
      <c r="Q1028" s="16">
        <f t="shared" si="32"/>
        <v>42426.407592592594</v>
      </c>
      <c r="R1028">
        <f t="shared" si="33"/>
        <v>0</v>
      </c>
    </row>
    <row r="1029" spans="1:18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8347</v>
      </c>
      <c r="P1029" t="s">
        <v>8352</v>
      </c>
      <c r="Q1029" s="16">
        <f t="shared" si="32"/>
        <v>41905.034108796295</v>
      </c>
      <c r="R1029">
        <f t="shared" si="33"/>
        <v>0</v>
      </c>
    </row>
    <row r="1030" spans="1:18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8347</v>
      </c>
      <c r="P1030" t="s">
        <v>8352</v>
      </c>
      <c r="Q1030" s="16">
        <f t="shared" si="32"/>
        <v>42755.627372685187</v>
      </c>
      <c r="R1030">
        <f t="shared" si="33"/>
        <v>0</v>
      </c>
    </row>
    <row r="1031" spans="1:18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8347</v>
      </c>
      <c r="P1031" t="s">
        <v>8352</v>
      </c>
      <c r="Q1031" s="16">
        <f t="shared" si="32"/>
        <v>42044.711886574078</v>
      </c>
      <c r="R1031">
        <f t="shared" si="33"/>
        <v>0</v>
      </c>
    </row>
    <row r="1032" spans="1:18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8347</v>
      </c>
      <c r="P1032" t="s">
        <v>8352</v>
      </c>
      <c r="Q1032" s="16">
        <f t="shared" si="32"/>
        <v>42611.483206018514</v>
      </c>
      <c r="R1032">
        <f t="shared" si="33"/>
        <v>0</v>
      </c>
    </row>
    <row r="1033" spans="1:18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8347</v>
      </c>
      <c r="P1033" t="s">
        <v>8352</v>
      </c>
      <c r="Q1033" s="16">
        <f t="shared" si="32"/>
        <v>42324.764004629629</v>
      </c>
      <c r="R1033">
        <f t="shared" si="33"/>
        <v>0</v>
      </c>
    </row>
    <row r="1034" spans="1:18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8347</v>
      </c>
      <c r="P1034" t="s">
        <v>8352</v>
      </c>
      <c r="Q1034" s="16">
        <f t="shared" si="32"/>
        <v>42514.666956018518</v>
      </c>
      <c r="R1034">
        <f t="shared" si="33"/>
        <v>0</v>
      </c>
    </row>
    <row r="1035" spans="1:18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8347</v>
      </c>
      <c r="P1035" t="s">
        <v>8352</v>
      </c>
      <c r="Q1035" s="16">
        <f t="shared" si="32"/>
        <v>42688.732407407406</v>
      </c>
      <c r="R1035">
        <f t="shared" si="33"/>
        <v>0</v>
      </c>
    </row>
    <row r="1036" spans="1:18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8347</v>
      </c>
      <c r="P1036" t="s">
        <v>8352</v>
      </c>
      <c r="Q1036" s="16">
        <f t="shared" si="32"/>
        <v>42555.166712962964</v>
      </c>
      <c r="R1036">
        <f t="shared" si="33"/>
        <v>0</v>
      </c>
    </row>
    <row r="1037" spans="1:18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8347</v>
      </c>
      <c r="P1037" t="s">
        <v>8352</v>
      </c>
      <c r="Q1037" s="16">
        <f t="shared" si="32"/>
        <v>42016.641435185185</v>
      </c>
      <c r="R1037">
        <f t="shared" si="33"/>
        <v>0</v>
      </c>
    </row>
    <row r="1038" spans="1:18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8347</v>
      </c>
      <c r="P1038" t="s">
        <v>8352</v>
      </c>
      <c r="Q1038" s="16">
        <f t="shared" si="32"/>
        <v>41249.448958333334</v>
      </c>
      <c r="R1038">
        <f t="shared" si="33"/>
        <v>0</v>
      </c>
    </row>
    <row r="1039" spans="1:18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8347</v>
      </c>
      <c r="P1039" t="s">
        <v>8352</v>
      </c>
      <c r="Q1039" s="16">
        <f t="shared" si="32"/>
        <v>42119.822476851856</v>
      </c>
      <c r="R1039">
        <f t="shared" si="33"/>
        <v>0</v>
      </c>
    </row>
    <row r="1040" spans="1:18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8347</v>
      </c>
      <c r="P1040" t="s">
        <v>8352</v>
      </c>
      <c r="Q1040" s="16">
        <f t="shared" si="32"/>
        <v>42418.231747685189</v>
      </c>
      <c r="R1040">
        <f t="shared" si="33"/>
        <v>0</v>
      </c>
    </row>
    <row r="1041" spans="1:18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8347</v>
      </c>
      <c r="P1041" t="s">
        <v>8352</v>
      </c>
      <c r="Q1041" s="16">
        <f t="shared" si="32"/>
        <v>42692.109328703707</v>
      </c>
      <c r="R1041">
        <f t="shared" si="33"/>
        <v>0</v>
      </c>
    </row>
    <row r="1042" spans="1:18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8353</v>
      </c>
      <c r="P1042" t="s">
        <v>8354</v>
      </c>
      <c r="Q1042" s="16">
        <f t="shared" si="32"/>
        <v>42579.708437499998</v>
      </c>
      <c r="R1042">
        <f t="shared" si="33"/>
        <v>0</v>
      </c>
    </row>
    <row r="1043" spans="1:18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8353</v>
      </c>
      <c r="P1043" t="s">
        <v>8354</v>
      </c>
      <c r="Q1043" s="16">
        <f t="shared" si="32"/>
        <v>41831.06009259259</v>
      </c>
      <c r="R1043">
        <f t="shared" si="33"/>
        <v>0</v>
      </c>
    </row>
    <row r="1044" spans="1:18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8353</v>
      </c>
      <c r="P1044" t="s">
        <v>8354</v>
      </c>
      <c r="Q1044" s="16">
        <f t="shared" si="32"/>
        <v>41851.696157407408</v>
      </c>
      <c r="R1044">
        <f t="shared" si="33"/>
        <v>0</v>
      </c>
    </row>
    <row r="1045" spans="1:18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8353</v>
      </c>
      <c r="P1045" t="s">
        <v>8354</v>
      </c>
      <c r="Q1045" s="16">
        <f t="shared" si="32"/>
        <v>42114.252951388888</v>
      </c>
      <c r="R1045">
        <f t="shared" si="33"/>
        <v>0</v>
      </c>
    </row>
    <row r="1046" spans="1:18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8353</v>
      </c>
      <c r="P1046" t="s">
        <v>8354</v>
      </c>
      <c r="Q1046" s="16">
        <f t="shared" si="32"/>
        <v>42011.925937499997</v>
      </c>
      <c r="R1046">
        <f t="shared" si="33"/>
        <v>0</v>
      </c>
    </row>
    <row r="1047" spans="1:18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8353</v>
      </c>
      <c r="P1047" t="s">
        <v>8354</v>
      </c>
      <c r="Q1047" s="16">
        <f t="shared" si="32"/>
        <v>41844.874421296292</v>
      </c>
      <c r="R1047">
        <f t="shared" si="33"/>
        <v>0</v>
      </c>
    </row>
    <row r="1048" spans="1:18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8353</v>
      </c>
      <c r="P1048" t="s">
        <v>8354</v>
      </c>
      <c r="Q1048" s="16">
        <f t="shared" si="32"/>
        <v>42319.851388888885</v>
      </c>
      <c r="R1048">
        <f t="shared" si="33"/>
        <v>0</v>
      </c>
    </row>
    <row r="1049" spans="1:18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8353</v>
      </c>
      <c r="P1049" t="s">
        <v>8354</v>
      </c>
      <c r="Q1049" s="16">
        <f t="shared" si="32"/>
        <v>41918.818460648152</v>
      </c>
      <c r="R1049">
        <f t="shared" si="33"/>
        <v>0</v>
      </c>
    </row>
    <row r="1050" spans="1:18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8353</v>
      </c>
      <c r="P1050" t="s">
        <v>8354</v>
      </c>
      <c r="Q1050" s="16">
        <f t="shared" si="32"/>
        <v>42598.053113425922</v>
      </c>
      <c r="R1050">
        <f t="shared" si="33"/>
        <v>0</v>
      </c>
    </row>
    <row r="1051" spans="1:18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8353</v>
      </c>
      <c r="P1051" t="s">
        <v>8354</v>
      </c>
      <c r="Q1051" s="16">
        <f t="shared" si="32"/>
        <v>42382.431076388893</v>
      </c>
      <c r="R1051">
        <f t="shared" si="33"/>
        <v>0</v>
      </c>
    </row>
    <row r="1052" spans="1:18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8353</v>
      </c>
      <c r="P1052" t="s">
        <v>8354</v>
      </c>
      <c r="Q1052" s="16">
        <f t="shared" si="32"/>
        <v>42231.7971875</v>
      </c>
      <c r="R1052">
        <f t="shared" si="33"/>
        <v>0</v>
      </c>
    </row>
    <row r="1053" spans="1:18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8353</v>
      </c>
      <c r="P1053" t="s">
        <v>8354</v>
      </c>
      <c r="Q1053" s="16">
        <f t="shared" si="32"/>
        <v>41850.014178240745</v>
      </c>
      <c r="R1053">
        <f t="shared" si="33"/>
        <v>0</v>
      </c>
    </row>
    <row r="1054" spans="1:18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8353</v>
      </c>
      <c r="P1054" t="s">
        <v>8354</v>
      </c>
      <c r="Q1054" s="16">
        <f t="shared" si="32"/>
        <v>42483.797395833331</v>
      </c>
      <c r="R1054">
        <f t="shared" si="33"/>
        <v>0</v>
      </c>
    </row>
    <row r="1055" spans="1:18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8353</v>
      </c>
      <c r="P1055" t="s">
        <v>8354</v>
      </c>
      <c r="Q1055" s="16">
        <f t="shared" si="32"/>
        <v>42775.172824074078</v>
      </c>
      <c r="R1055">
        <f t="shared" si="33"/>
        <v>0</v>
      </c>
    </row>
    <row r="1056" spans="1:18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8353</v>
      </c>
      <c r="P1056" t="s">
        <v>8354</v>
      </c>
      <c r="Q1056" s="16">
        <f t="shared" si="32"/>
        <v>41831.851840277777</v>
      </c>
      <c r="R1056">
        <f t="shared" si="33"/>
        <v>0</v>
      </c>
    </row>
    <row r="1057" spans="1:18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8353</v>
      </c>
      <c r="P1057" t="s">
        <v>8354</v>
      </c>
      <c r="Q1057" s="16">
        <f t="shared" si="32"/>
        <v>42406.992418981477</v>
      </c>
      <c r="R1057">
        <f t="shared" si="33"/>
        <v>0</v>
      </c>
    </row>
    <row r="1058" spans="1:18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8353</v>
      </c>
      <c r="P1058" t="s">
        <v>8354</v>
      </c>
      <c r="Q1058" s="16">
        <f t="shared" si="32"/>
        <v>42058.719641203701</v>
      </c>
      <c r="R1058">
        <f t="shared" si="33"/>
        <v>0</v>
      </c>
    </row>
    <row r="1059" spans="1:18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8353</v>
      </c>
      <c r="P1059" t="s">
        <v>8354</v>
      </c>
      <c r="Q1059" s="16">
        <f t="shared" si="32"/>
        <v>42678.871331018519</v>
      </c>
      <c r="R1059">
        <f t="shared" si="33"/>
        <v>0</v>
      </c>
    </row>
    <row r="1060" spans="1:18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8353</v>
      </c>
      <c r="P1060" t="s">
        <v>8354</v>
      </c>
      <c r="Q1060" s="16">
        <f t="shared" si="32"/>
        <v>42047.900960648149</v>
      </c>
      <c r="R1060">
        <f t="shared" si="33"/>
        <v>0</v>
      </c>
    </row>
    <row r="1061" spans="1:18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8353</v>
      </c>
      <c r="P1061" t="s">
        <v>8354</v>
      </c>
      <c r="Q1061" s="16">
        <f t="shared" si="32"/>
        <v>42046.79</v>
      </c>
      <c r="R1061">
        <f t="shared" si="33"/>
        <v>0</v>
      </c>
    </row>
    <row r="1062" spans="1:18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8353</v>
      </c>
      <c r="P1062" t="s">
        <v>8354</v>
      </c>
      <c r="Q1062" s="16">
        <f t="shared" si="32"/>
        <v>42079.913113425922</v>
      </c>
      <c r="R1062">
        <f t="shared" si="33"/>
        <v>0</v>
      </c>
    </row>
    <row r="1063" spans="1:18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8353</v>
      </c>
      <c r="P1063" t="s">
        <v>8354</v>
      </c>
      <c r="Q1063" s="16">
        <f t="shared" si="32"/>
        <v>42432.276712962965</v>
      </c>
      <c r="R1063">
        <f t="shared" si="33"/>
        <v>0</v>
      </c>
    </row>
    <row r="1064" spans="1:18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8353</v>
      </c>
      <c r="P1064" t="s">
        <v>8354</v>
      </c>
      <c r="Q1064" s="16">
        <f t="shared" si="32"/>
        <v>42556.807187500002</v>
      </c>
      <c r="R1064">
        <f t="shared" si="33"/>
        <v>0</v>
      </c>
    </row>
    <row r="1065" spans="1:18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8353</v>
      </c>
      <c r="P1065" t="s">
        <v>8354</v>
      </c>
      <c r="Q1065" s="16">
        <f t="shared" si="32"/>
        <v>42583.030810185184</v>
      </c>
      <c r="R1065">
        <f t="shared" si="33"/>
        <v>0</v>
      </c>
    </row>
    <row r="1066" spans="1:18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8355</v>
      </c>
      <c r="P1066" t="s">
        <v>8356</v>
      </c>
      <c r="Q1066" s="16">
        <f t="shared" si="32"/>
        <v>41417.228043981479</v>
      </c>
      <c r="R1066">
        <f t="shared" si="33"/>
        <v>0</v>
      </c>
    </row>
    <row r="1067" spans="1:18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8355</v>
      </c>
      <c r="P1067" t="s">
        <v>8356</v>
      </c>
      <c r="Q1067" s="16">
        <f t="shared" si="32"/>
        <v>41661.381041666667</v>
      </c>
      <c r="R1067">
        <f t="shared" si="33"/>
        <v>0</v>
      </c>
    </row>
    <row r="1068" spans="1:18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8355</v>
      </c>
      <c r="P1068" t="s">
        <v>8356</v>
      </c>
      <c r="Q1068" s="16">
        <f t="shared" si="32"/>
        <v>41445.962754629625</v>
      </c>
      <c r="R1068">
        <f t="shared" si="33"/>
        <v>0</v>
      </c>
    </row>
    <row r="1069" spans="1:18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8355</v>
      </c>
      <c r="P1069" t="s">
        <v>8356</v>
      </c>
      <c r="Q1069" s="16">
        <f t="shared" si="32"/>
        <v>41599.855682870373</v>
      </c>
      <c r="R1069">
        <f t="shared" si="33"/>
        <v>0</v>
      </c>
    </row>
    <row r="1070" spans="1:18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8355</v>
      </c>
      <c r="P1070" t="s">
        <v>8356</v>
      </c>
      <c r="Q1070" s="16">
        <f t="shared" si="32"/>
        <v>42440.371111111112</v>
      </c>
      <c r="R1070">
        <f t="shared" si="33"/>
        <v>0</v>
      </c>
    </row>
    <row r="1071" spans="1:18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8355</v>
      </c>
      <c r="P1071" t="s">
        <v>8356</v>
      </c>
      <c r="Q1071" s="16">
        <f t="shared" si="32"/>
        <v>41572.229849537034</v>
      </c>
      <c r="R1071">
        <f t="shared" si="33"/>
        <v>0</v>
      </c>
    </row>
    <row r="1072" spans="1:18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8355</v>
      </c>
      <c r="P1072" t="s">
        <v>8356</v>
      </c>
      <c r="Q1072" s="16">
        <f t="shared" si="32"/>
        <v>41163.011828703704</v>
      </c>
      <c r="R1072">
        <f t="shared" si="33"/>
        <v>0</v>
      </c>
    </row>
    <row r="1073" spans="1:18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8355</v>
      </c>
      <c r="P1073" t="s">
        <v>8356</v>
      </c>
      <c r="Q1073" s="16">
        <f t="shared" si="32"/>
        <v>42295.753391203703</v>
      </c>
      <c r="R1073">
        <f t="shared" si="33"/>
        <v>0</v>
      </c>
    </row>
    <row r="1074" spans="1:18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8355</v>
      </c>
      <c r="P1074" t="s">
        <v>8356</v>
      </c>
      <c r="Q1074" s="16">
        <f t="shared" si="32"/>
        <v>41645.832141203704</v>
      </c>
      <c r="R1074">
        <f t="shared" si="33"/>
        <v>0</v>
      </c>
    </row>
    <row r="1075" spans="1:18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8355</v>
      </c>
      <c r="P1075" t="s">
        <v>8356</v>
      </c>
      <c r="Q1075" s="16">
        <f t="shared" si="32"/>
        <v>40802.964594907404</v>
      </c>
      <c r="R1075">
        <f t="shared" si="33"/>
        <v>0</v>
      </c>
    </row>
    <row r="1076" spans="1:18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8355</v>
      </c>
      <c r="P1076" t="s">
        <v>8356</v>
      </c>
      <c r="Q1076" s="16">
        <f t="shared" si="32"/>
        <v>41613.172974537039</v>
      </c>
      <c r="R1076">
        <f t="shared" si="33"/>
        <v>0</v>
      </c>
    </row>
    <row r="1077" spans="1:18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8355</v>
      </c>
      <c r="P1077" t="s">
        <v>8356</v>
      </c>
      <c r="Q1077" s="16">
        <f t="shared" si="32"/>
        <v>41005.904120370367</v>
      </c>
      <c r="R1077">
        <f t="shared" si="33"/>
        <v>0</v>
      </c>
    </row>
    <row r="1078" spans="1:18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8355</v>
      </c>
      <c r="P1078" t="s">
        <v>8356</v>
      </c>
      <c r="Q1078" s="16">
        <f t="shared" si="32"/>
        <v>41838.377893518518</v>
      </c>
      <c r="R1078">
        <f t="shared" si="33"/>
        <v>0</v>
      </c>
    </row>
    <row r="1079" spans="1:18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8355</v>
      </c>
      <c r="P1079" t="s">
        <v>8356</v>
      </c>
      <c r="Q1079" s="16">
        <f t="shared" si="32"/>
        <v>42353.16679398148</v>
      </c>
      <c r="R1079">
        <f t="shared" si="33"/>
        <v>0</v>
      </c>
    </row>
    <row r="1080" spans="1:18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8355</v>
      </c>
      <c r="P1080" t="s">
        <v>8356</v>
      </c>
      <c r="Q1080" s="16">
        <f t="shared" si="32"/>
        <v>40701.195844907408</v>
      </c>
      <c r="R1080">
        <f t="shared" si="33"/>
        <v>0</v>
      </c>
    </row>
    <row r="1081" spans="1:18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8355</v>
      </c>
      <c r="P1081" t="s">
        <v>8356</v>
      </c>
      <c r="Q1081" s="16">
        <f t="shared" si="32"/>
        <v>42479.566388888888</v>
      </c>
      <c r="R1081">
        <f t="shared" si="33"/>
        <v>0</v>
      </c>
    </row>
    <row r="1082" spans="1:18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8355</v>
      </c>
      <c r="P1082" t="s">
        <v>8356</v>
      </c>
      <c r="Q1082" s="16">
        <f t="shared" si="32"/>
        <v>41740.138113425928</v>
      </c>
      <c r="R1082">
        <f t="shared" si="33"/>
        <v>0</v>
      </c>
    </row>
    <row r="1083" spans="1:18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8355</v>
      </c>
      <c r="P1083" t="s">
        <v>8356</v>
      </c>
      <c r="Q1083" s="16">
        <f t="shared" si="32"/>
        <v>42002.926990740743</v>
      </c>
      <c r="R1083">
        <f t="shared" si="33"/>
        <v>0</v>
      </c>
    </row>
    <row r="1084" spans="1:18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8355</v>
      </c>
      <c r="P1084" t="s">
        <v>8356</v>
      </c>
      <c r="Q1084" s="16">
        <f t="shared" si="32"/>
        <v>41101.906111111108</v>
      </c>
      <c r="R1084">
        <f t="shared" si="33"/>
        <v>0</v>
      </c>
    </row>
    <row r="1085" spans="1:18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8355</v>
      </c>
      <c r="P1085" t="s">
        <v>8356</v>
      </c>
      <c r="Q1085" s="16">
        <f t="shared" si="32"/>
        <v>41793.659525462965</v>
      </c>
      <c r="R1085">
        <f t="shared" si="33"/>
        <v>0</v>
      </c>
    </row>
    <row r="1086" spans="1:18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8355</v>
      </c>
      <c r="P1086" t="s">
        <v>8356</v>
      </c>
      <c r="Q1086" s="16">
        <f t="shared" si="32"/>
        <v>41829.912083333329</v>
      </c>
      <c r="R1086">
        <f t="shared" si="33"/>
        <v>0</v>
      </c>
    </row>
    <row r="1087" spans="1:18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8355</v>
      </c>
      <c r="P1087" t="s">
        <v>8356</v>
      </c>
      <c r="Q1087" s="16">
        <f t="shared" si="32"/>
        <v>42413.671006944445</v>
      </c>
      <c r="R1087">
        <f t="shared" si="33"/>
        <v>0</v>
      </c>
    </row>
    <row r="1088" spans="1:18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8355</v>
      </c>
      <c r="P1088" t="s">
        <v>8356</v>
      </c>
      <c r="Q1088" s="16">
        <f t="shared" si="32"/>
        <v>41845.866793981484</v>
      </c>
      <c r="R1088">
        <f t="shared" si="33"/>
        <v>0</v>
      </c>
    </row>
    <row r="1089" spans="1:18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8355</v>
      </c>
      <c r="P1089" t="s">
        <v>8356</v>
      </c>
      <c r="Q1089" s="16">
        <f t="shared" si="32"/>
        <v>41775.713969907403</v>
      </c>
      <c r="R1089">
        <f t="shared" si="33"/>
        <v>0</v>
      </c>
    </row>
    <row r="1090" spans="1:18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8355</v>
      </c>
      <c r="P1090" t="s">
        <v>8356</v>
      </c>
      <c r="Q1090" s="16">
        <f t="shared" si="32"/>
        <v>41723.799386574072</v>
      </c>
      <c r="R1090">
        <f t="shared" si="33"/>
        <v>0</v>
      </c>
    </row>
    <row r="1091" spans="1:18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8355</v>
      </c>
      <c r="P1091" t="s">
        <v>8356</v>
      </c>
      <c r="Q1091" s="16">
        <f t="shared" ref="Q1091:Q1154" si="34">J1091/86400 + DATE(1970,1,1)</f>
        <v>42151.189525462964</v>
      </c>
      <c r="R1091">
        <f t="shared" ref="R1091:R1154" si="35">SUBTOTAL(103,A1091)</f>
        <v>0</v>
      </c>
    </row>
    <row r="1092" spans="1:18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8355</v>
      </c>
      <c r="P1092" t="s">
        <v>8356</v>
      </c>
      <c r="Q1092" s="16">
        <f t="shared" si="34"/>
        <v>42123.185798611114</v>
      </c>
      <c r="R1092">
        <f t="shared" si="35"/>
        <v>0</v>
      </c>
    </row>
    <row r="1093" spans="1:18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8355</v>
      </c>
      <c r="P1093" t="s">
        <v>8356</v>
      </c>
      <c r="Q1093" s="16">
        <f t="shared" si="34"/>
        <v>42440.820277777777</v>
      </c>
      <c r="R1093">
        <f t="shared" si="35"/>
        <v>0</v>
      </c>
    </row>
    <row r="1094" spans="1:18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8355</v>
      </c>
      <c r="P1094" t="s">
        <v>8356</v>
      </c>
      <c r="Q1094" s="16">
        <f t="shared" si="34"/>
        <v>41250.025902777779</v>
      </c>
      <c r="R1094">
        <f t="shared" si="35"/>
        <v>0</v>
      </c>
    </row>
    <row r="1095" spans="1:18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8355</v>
      </c>
      <c r="P1095" t="s">
        <v>8356</v>
      </c>
      <c r="Q1095" s="16">
        <f t="shared" si="34"/>
        <v>42396.973807870367</v>
      </c>
      <c r="R1095">
        <f t="shared" si="35"/>
        <v>0</v>
      </c>
    </row>
    <row r="1096" spans="1:18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8355</v>
      </c>
      <c r="P1096" t="s">
        <v>8356</v>
      </c>
      <c r="Q1096" s="16">
        <f t="shared" si="34"/>
        <v>40795.71334490741</v>
      </c>
      <c r="R1096">
        <f t="shared" si="35"/>
        <v>0</v>
      </c>
    </row>
    <row r="1097" spans="1:18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8355</v>
      </c>
      <c r="P1097" t="s">
        <v>8356</v>
      </c>
      <c r="Q1097" s="16">
        <f t="shared" si="34"/>
        <v>41486.537268518521</v>
      </c>
      <c r="R1097">
        <f t="shared" si="35"/>
        <v>0</v>
      </c>
    </row>
    <row r="1098" spans="1:18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8355</v>
      </c>
      <c r="P1098" t="s">
        <v>8356</v>
      </c>
      <c r="Q1098" s="16">
        <f t="shared" si="34"/>
        <v>41885.51798611111</v>
      </c>
      <c r="R1098">
        <f t="shared" si="35"/>
        <v>0</v>
      </c>
    </row>
    <row r="1099" spans="1:18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8355</v>
      </c>
      <c r="P1099" t="s">
        <v>8356</v>
      </c>
      <c r="Q1099" s="16">
        <f t="shared" si="34"/>
        <v>41660.792557870373</v>
      </c>
      <c r="R1099">
        <f t="shared" si="35"/>
        <v>0</v>
      </c>
    </row>
    <row r="1100" spans="1:18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8355</v>
      </c>
      <c r="P1100" t="s">
        <v>8356</v>
      </c>
      <c r="Q1100" s="16">
        <f t="shared" si="34"/>
        <v>41712.762673611112</v>
      </c>
      <c r="R1100">
        <f t="shared" si="35"/>
        <v>0</v>
      </c>
    </row>
    <row r="1101" spans="1:18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8355</v>
      </c>
      <c r="P1101" t="s">
        <v>8356</v>
      </c>
      <c r="Q1101" s="16">
        <f t="shared" si="34"/>
        <v>42107.836435185185</v>
      </c>
      <c r="R1101">
        <f t="shared" si="35"/>
        <v>0</v>
      </c>
    </row>
    <row r="1102" spans="1:18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8355</v>
      </c>
      <c r="P1102" t="s">
        <v>8356</v>
      </c>
      <c r="Q1102" s="16">
        <f t="shared" si="34"/>
        <v>42384.110775462963</v>
      </c>
      <c r="R1102">
        <f t="shared" si="35"/>
        <v>0</v>
      </c>
    </row>
    <row r="1103" spans="1:18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8355</v>
      </c>
      <c r="P1103" t="s">
        <v>8356</v>
      </c>
      <c r="Q1103" s="16">
        <f t="shared" si="34"/>
        <v>42538.77243055556</v>
      </c>
      <c r="R1103">
        <f t="shared" si="35"/>
        <v>0</v>
      </c>
    </row>
    <row r="1104" spans="1:18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8355</v>
      </c>
      <c r="P1104" t="s">
        <v>8356</v>
      </c>
      <c r="Q1104" s="16">
        <f t="shared" si="34"/>
        <v>41577.045428240745</v>
      </c>
      <c r="R1104">
        <f t="shared" si="35"/>
        <v>0</v>
      </c>
    </row>
    <row r="1105" spans="1:18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8355</v>
      </c>
      <c r="P1105" t="s">
        <v>8356</v>
      </c>
      <c r="Q1105" s="16">
        <f t="shared" si="34"/>
        <v>42479.22210648148</v>
      </c>
      <c r="R1105">
        <f t="shared" si="35"/>
        <v>0</v>
      </c>
    </row>
    <row r="1106" spans="1:18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8355</v>
      </c>
      <c r="P1106" t="s">
        <v>8356</v>
      </c>
      <c r="Q1106" s="16">
        <f t="shared" si="34"/>
        <v>41771.40996527778</v>
      </c>
      <c r="R1106">
        <f t="shared" si="35"/>
        <v>0</v>
      </c>
    </row>
    <row r="1107" spans="1:18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8355</v>
      </c>
      <c r="P1107" t="s">
        <v>8356</v>
      </c>
      <c r="Q1107" s="16">
        <f t="shared" si="34"/>
        <v>41692.135729166665</v>
      </c>
      <c r="R1107">
        <f t="shared" si="35"/>
        <v>0</v>
      </c>
    </row>
    <row r="1108" spans="1:18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8355</v>
      </c>
      <c r="P1108" t="s">
        <v>8356</v>
      </c>
      <c r="Q1108" s="16">
        <f t="shared" si="34"/>
        <v>40973.740451388891</v>
      </c>
      <c r="R1108">
        <f t="shared" si="35"/>
        <v>0</v>
      </c>
    </row>
    <row r="1109" spans="1:18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8355</v>
      </c>
      <c r="P1109" t="s">
        <v>8356</v>
      </c>
      <c r="Q1109" s="16">
        <f t="shared" si="34"/>
        <v>41813.861388888887</v>
      </c>
      <c r="R1109">
        <f t="shared" si="35"/>
        <v>0</v>
      </c>
    </row>
    <row r="1110" spans="1:18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8355</v>
      </c>
      <c r="P1110" t="s">
        <v>8356</v>
      </c>
      <c r="Q1110" s="16">
        <f t="shared" si="34"/>
        <v>40952.636979166666</v>
      </c>
      <c r="R1110">
        <f t="shared" si="35"/>
        <v>0</v>
      </c>
    </row>
    <row r="1111" spans="1:18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8355</v>
      </c>
      <c r="P1111" t="s">
        <v>8356</v>
      </c>
      <c r="Q1111" s="16">
        <f t="shared" si="34"/>
        <v>42662.752199074079</v>
      </c>
      <c r="R1111">
        <f t="shared" si="35"/>
        <v>0</v>
      </c>
    </row>
    <row r="1112" spans="1:18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8355</v>
      </c>
      <c r="P1112" t="s">
        <v>8356</v>
      </c>
      <c r="Q1112" s="16">
        <f t="shared" si="34"/>
        <v>41220.933124999996</v>
      </c>
      <c r="R1112">
        <f t="shared" si="35"/>
        <v>0</v>
      </c>
    </row>
    <row r="1113" spans="1:18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8355</v>
      </c>
      <c r="P1113" t="s">
        <v>8356</v>
      </c>
      <c r="Q1113" s="16">
        <f t="shared" si="34"/>
        <v>42347.203587962962</v>
      </c>
      <c r="R1113">
        <f t="shared" si="35"/>
        <v>0</v>
      </c>
    </row>
    <row r="1114" spans="1:18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8355</v>
      </c>
      <c r="P1114" t="s">
        <v>8356</v>
      </c>
      <c r="Q1114" s="16">
        <f t="shared" si="34"/>
        <v>41963.759386574078</v>
      </c>
      <c r="R1114">
        <f t="shared" si="35"/>
        <v>0</v>
      </c>
    </row>
    <row r="1115" spans="1:18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8355</v>
      </c>
      <c r="P1115" t="s">
        <v>8356</v>
      </c>
      <c r="Q1115" s="16">
        <f t="shared" si="34"/>
        <v>41835.977083333331</v>
      </c>
      <c r="R1115">
        <f t="shared" si="35"/>
        <v>0</v>
      </c>
    </row>
    <row r="1116" spans="1:18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8355</v>
      </c>
      <c r="P1116" t="s">
        <v>8356</v>
      </c>
      <c r="Q1116" s="16">
        <f t="shared" si="34"/>
        <v>41526.345914351856</v>
      </c>
      <c r="R1116">
        <f t="shared" si="35"/>
        <v>0</v>
      </c>
    </row>
    <row r="1117" spans="1:18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8355</v>
      </c>
      <c r="P1117" t="s">
        <v>8356</v>
      </c>
      <c r="Q1117" s="16">
        <f t="shared" si="34"/>
        <v>42429.695543981477</v>
      </c>
      <c r="R1117">
        <f t="shared" si="35"/>
        <v>0</v>
      </c>
    </row>
    <row r="1118" spans="1:18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8355</v>
      </c>
      <c r="P1118" t="s">
        <v>8356</v>
      </c>
      <c r="Q1118" s="16">
        <f t="shared" si="34"/>
        <v>41009.847314814819</v>
      </c>
      <c r="R1118">
        <f t="shared" si="35"/>
        <v>0</v>
      </c>
    </row>
    <row r="1119" spans="1:18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8355</v>
      </c>
      <c r="P1119" t="s">
        <v>8356</v>
      </c>
      <c r="Q1119" s="16">
        <f t="shared" si="34"/>
        <v>42333.598530092597</v>
      </c>
      <c r="R1119">
        <f t="shared" si="35"/>
        <v>0</v>
      </c>
    </row>
    <row r="1120" spans="1:18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8355</v>
      </c>
      <c r="P1120" t="s">
        <v>8356</v>
      </c>
      <c r="Q1120" s="16">
        <f t="shared" si="34"/>
        <v>41704.16642361111</v>
      </c>
      <c r="R1120">
        <f t="shared" si="35"/>
        <v>0</v>
      </c>
    </row>
    <row r="1121" spans="1:18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8355</v>
      </c>
      <c r="P1121" t="s">
        <v>8356</v>
      </c>
      <c r="Q1121" s="16">
        <f t="shared" si="34"/>
        <v>41722.792407407411</v>
      </c>
      <c r="R1121">
        <f t="shared" si="35"/>
        <v>0</v>
      </c>
    </row>
    <row r="1122" spans="1:18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8355</v>
      </c>
      <c r="P1122" t="s">
        <v>8356</v>
      </c>
      <c r="Q1122" s="16">
        <f t="shared" si="34"/>
        <v>40799.872685185182</v>
      </c>
      <c r="R1122">
        <f t="shared" si="35"/>
        <v>0</v>
      </c>
    </row>
    <row r="1123" spans="1:18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8355</v>
      </c>
      <c r="P1123" t="s">
        <v>8356</v>
      </c>
      <c r="Q1123" s="16">
        <f t="shared" si="34"/>
        <v>42412.934212962966</v>
      </c>
      <c r="R1123">
        <f t="shared" si="35"/>
        <v>0</v>
      </c>
    </row>
    <row r="1124" spans="1:18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8355</v>
      </c>
      <c r="P1124" t="s">
        <v>8356</v>
      </c>
      <c r="Q1124" s="16">
        <f t="shared" si="34"/>
        <v>41410.703993055555</v>
      </c>
      <c r="R1124">
        <f t="shared" si="35"/>
        <v>0</v>
      </c>
    </row>
    <row r="1125" spans="1:18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8355</v>
      </c>
      <c r="P1125" t="s">
        <v>8356</v>
      </c>
      <c r="Q1125" s="16">
        <f t="shared" si="34"/>
        <v>41718.5237037037</v>
      </c>
      <c r="R1125">
        <f t="shared" si="35"/>
        <v>0</v>
      </c>
    </row>
    <row r="1126" spans="1:18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8355</v>
      </c>
      <c r="P1126" t="s">
        <v>8357</v>
      </c>
      <c r="Q1126" s="16">
        <f t="shared" si="34"/>
        <v>42094.667256944449</v>
      </c>
      <c r="R1126">
        <f t="shared" si="35"/>
        <v>0</v>
      </c>
    </row>
    <row r="1127" spans="1:18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8355</v>
      </c>
      <c r="P1127" t="s">
        <v>8357</v>
      </c>
      <c r="Q1127" s="16">
        <f t="shared" si="34"/>
        <v>42212.624189814815</v>
      </c>
      <c r="R1127">
        <f t="shared" si="35"/>
        <v>0</v>
      </c>
    </row>
    <row r="1128" spans="1:18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8355</v>
      </c>
      <c r="P1128" t="s">
        <v>8357</v>
      </c>
      <c r="Q1128" s="16">
        <f t="shared" si="34"/>
        <v>42535.327476851853</v>
      </c>
      <c r="R1128">
        <f t="shared" si="35"/>
        <v>0</v>
      </c>
    </row>
    <row r="1129" spans="1:18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8355</v>
      </c>
      <c r="P1129" t="s">
        <v>8357</v>
      </c>
      <c r="Q1129" s="16">
        <f t="shared" si="34"/>
        <v>41926.854166666664</v>
      </c>
      <c r="R1129">
        <f t="shared" si="35"/>
        <v>0</v>
      </c>
    </row>
    <row r="1130" spans="1:18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8355</v>
      </c>
      <c r="P1130" t="s">
        <v>8357</v>
      </c>
      <c r="Q1130" s="16">
        <f t="shared" si="34"/>
        <v>41828.649502314816</v>
      </c>
      <c r="R1130">
        <f t="shared" si="35"/>
        <v>0</v>
      </c>
    </row>
    <row r="1131" spans="1:18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8355</v>
      </c>
      <c r="P1131" t="s">
        <v>8357</v>
      </c>
      <c r="Q1131" s="16">
        <f t="shared" si="34"/>
        <v>42496.264965277776</v>
      </c>
      <c r="R1131">
        <f t="shared" si="35"/>
        <v>0</v>
      </c>
    </row>
    <row r="1132" spans="1:18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8355</v>
      </c>
      <c r="P1132" t="s">
        <v>8357</v>
      </c>
      <c r="Q1132" s="16">
        <f t="shared" si="34"/>
        <v>41908.996527777781</v>
      </c>
      <c r="R1132">
        <f t="shared" si="35"/>
        <v>0</v>
      </c>
    </row>
    <row r="1133" spans="1:18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8355</v>
      </c>
      <c r="P1133" t="s">
        <v>8357</v>
      </c>
      <c r="Q1133" s="16">
        <f t="shared" si="34"/>
        <v>42332.908194444448</v>
      </c>
      <c r="R1133">
        <f t="shared" si="35"/>
        <v>0</v>
      </c>
    </row>
    <row r="1134" spans="1:18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8355</v>
      </c>
      <c r="P1134" t="s">
        <v>8357</v>
      </c>
      <c r="Q1134" s="16">
        <f t="shared" si="34"/>
        <v>42706.115405092598</v>
      </c>
      <c r="R1134">
        <f t="shared" si="35"/>
        <v>0</v>
      </c>
    </row>
    <row r="1135" spans="1:18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8355</v>
      </c>
      <c r="P1135" t="s">
        <v>8357</v>
      </c>
      <c r="Q1135" s="16">
        <f t="shared" si="34"/>
        <v>41821.407187500001</v>
      </c>
      <c r="R1135">
        <f t="shared" si="35"/>
        <v>0</v>
      </c>
    </row>
    <row r="1136" spans="1:18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8355</v>
      </c>
      <c r="P1136" t="s">
        <v>8357</v>
      </c>
      <c r="Q1136" s="16">
        <f t="shared" si="34"/>
        <v>41958.285046296296</v>
      </c>
      <c r="R1136">
        <f t="shared" si="35"/>
        <v>0</v>
      </c>
    </row>
    <row r="1137" spans="1:18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8355</v>
      </c>
      <c r="P1137" t="s">
        <v>8357</v>
      </c>
      <c r="Q1137" s="16">
        <f t="shared" si="34"/>
        <v>42558.98951388889</v>
      </c>
      <c r="R1137">
        <f t="shared" si="35"/>
        <v>0</v>
      </c>
    </row>
    <row r="1138" spans="1:18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8355</v>
      </c>
      <c r="P1138" t="s">
        <v>8357</v>
      </c>
      <c r="Q1138" s="16">
        <f t="shared" si="34"/>
        <v>42327.671631944446</v>
      </c>
      <c r="R1138">
        <f t="shared" si="35"/>
        <v>0</v>
      </c>
    </row>
    <row r="1139" spans="1:18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8355</v>
      </c>
      <c r="P1139" t="s">
        <v>8357</v>
      </c>
      <c r="Q1139" s="16">
        <f t="shared" si="34"/>
        <v>42453.819687499999</v>
      </c>
      <c r="R1139">
        <f t="shared" si="35"/>
        <v>0</v>
      </c>
    </row>
    <row r="1140" spans="1:18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8355</v>
      </c>
      <c r="P1140" t="s">
        <v>8357</v>
      </c>
      <c r="Q1140" s="16">
        <f t="shared" si="34"/>
        <v>42736.9066087963</v>
      </c>
      <c r="R1140">
        <f t="shared" si="35"/>
        <v>0</v>
      </c>
    </row>
    <row r="1141" spans="1:18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8355</v>
      </c>
      <c r="P1141" t="s">
        <v>8357</v>
      </c>
      <c r="Q1141" s="16">
        <f t="shared" si="34"/>
        <v>41975.34752314815</v>
      </c>
      <c r="R1141">
        <f t="shared" si="35"/>
        <v>0</v>
      </c>
    </row>
    <row r="1142" spans="1:18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8355</v>
      </c>
      <c r="P1142" t="s">
        <v>8357</v>
      </c>
      <c r="Q1142" s="16">
        <f t="shared" si="34"/>
        <v>42192.462048611109</v>
      </c>
      <c r="R1142">
        <f t="shared" si="35"/>
        <v>0</v>
      </c>
    </row>
    <row r="1143" spans="1:18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8355</v>
      </c>
      <c r="P1143" t="s">
        <v>8357</v>
      </c>
      <c r="Q1143" s="16">
        <f t="shared" si="34"/>
        <v>42164.699652777781</v>
      </c>
      <c r="R1143">
        <f t="shared" si="35"/>
        <v>0</v>
      </c>
    </row>
    <row r="1144" spans="1:18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8355</v>
      </c>
      <c r="P1144" t="s">
        <v>8357</v>
      </c>
      <c r="Q1144" s="16">
        <f t="shared" si="34"/>
        <v>42022.006099537037</v>
      </c>
      <c r="R1144">
        <f t="shared" si="35"/>
        <v>0</v>
      </c>
    </row>
    <row r="1145" spans="1:18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8355</v>
      </c>
      <c r="P1145" t="s">
        <v>8357</v>
      </c>
      <c r="Q1145" s="16">
        <f t="shared" si="34"/>
        <v>42325.19358796296</v>
      </c>
      <c r="R1145">
        <f t="shared" si="35"/>
        <v>0</v>
      </c>
    </row>
    <row r="1146" spans="1:18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8358</v>
      </c>
      <c r="P1146" t="s">
        <v>8359</v>
      </c>
      <c r="Q1146" s="16">
        <f t="shared" si="34"/>
        <v>42093.181944444441</v>
      </c>
      <c r="R1146">
        <f t="shared" si="35"/>
        <v>0</v>
      </c>
    </row>
    <row r="1147" spans="1:18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8358</v>
      </c>
      <c r="P1147" t="s">
        <v>8359</v>
      </c>
      <c r="Q1147" s="16">
        <f t="shared" si="34"/>
        <v>41854.74759259259</v>
      </c>
      <c r="R1147">
        <f t="shared" si="35"/>
        <v>0</v>
      </c>
    </row>
    <row r="1148" spans="1:18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8358</v>
      </c>
      <c r="P1148" t="s">
        <v>8359</v>
      </c>
      <c r="Q1148" s="16">
        <f t="shared" si="34"/>
        <v>41723.9533912037</v>
      </c>
      <c r="R1148">
        <f t="shared" si="35"/>
        <v>0</v>
      </c>
    </row>
    <row r="1149" spans="1:18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8358</v>
      </c>
      <c r="P1149" t="s">
        <v>8359</v>
      </c>
      <c r="Q1149" s="16">
        <f t="shared" si="34"/>
        <v>41871.972025462965</v>
      </c>
      <c r="R1149">
        <f t="shared" si="35"/>
        <v>0</v>
      </c>
    </row>
    <row r="1150" spans="1:18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8358</v>
      </c>
      <c r="P1150" t="s">
        <v>8359</v>
      </c>
      <c r="Q1150" s="16">
        <f t="shared" si="34"/>
        <v>42675.171076388884</v>
      </c>
      <c r="R1150">
        <f t="shared" si="35"/>
        <v>0</v>
      </c>
    </row>
    <row r="1151" spans="1:18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8358</v>
      </c>
      <c r="P1151" t="s">
        <v>8359</v>
      </c>
      <c r="Q1151" s="16">
        <f t="shared" si="34"/>
        <v>42507.71025462963</v>
      </c>
      <c r="R1151">
        <f t="shared" si="35"/>
        <v>0</v>
      </c>
    </row>
    <row r="1152" spans="1:18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8358</v>
      </c>
      <c r="P1152" t="s">
        <v>8359</v>
      </c>
      <c r="Q1152" s="16">
        <f t="shared" si="34"/>
        <v>42317.954571759255</v>
      </c>
      <c r="R1152">
        <f t="shared" si="35"/>
        <v>0</v>
      </c>
    </row>
    <row r="1153" spans="1:18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8358</v>
      </c>
      <c r="P1153" t="s">
        <v>8359</v>
      </c>
      <c r="Q1153" s="16">
        <f t="shared" si="34"/>
        <v>42224.102581018524</v>
      </c>
      <c r="R1153">
        <f t="shared" si="35"/>
        <v>0</v>
      </c>
    </row>
    <row r="1154" spans="1:18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8358</v>
      </c>
      <c r="P1154" t="s">
        <v>8359</v>
      </c>
      <c r="Q1154" s="16">
        <f t="shared" si="34"/>
        <v>42109.709629629629</v>
      </c>
      <c r="R1154">
        <f t="shared" si="35"/>
        <v>0</v>
      </c>
    </row>
    <row r="1155" spans="1:18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8358</v>
      </c>
      <c r="P1155" t="s">
        <v>8359</v>
      </c>
      <c r="Q1155" s="16">
        <f t="shared" ref="Q1155:Q1218" si="36">J1155/86400 + DATE(1970,1,1)</f>
        <v>42143.714178240742</v>
      </c>
      <c r="R1155">
        <f t="shared" ref="R1155:R1218" si="37">SUBTOTAL(103,A1155)</f>
        <v>0</v>
      </c>
    </row>
    <row r="1156" spans="1:18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8358</v>
      </c>
      <c r="P1156" t="s">
        <v>8359</v>
      </c>
      <c r="Q1156" s="16">
        <f t="shared" si="36"/>
        <v>42223.108865740738</v>
      </c>
      <c r="R1156">
        <f t="shared" si="37"/>
        <v>0</v>
      </c>
    </row>
    <row r="1157" spans="1:18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8358</v>
      </c>
      <c r="P1157" t="s">
        <v>8359</v>
      </c>
      <c r="Q1157" s="16">
        <f t="shared" si="36"/>
        <v>41835.763981481483</v>
      </c>
      <c r="R1157">
        <f t="shared" si="37"/>
        <v>0</v>
      </c>
    </row>
    <row r="1158" spans="1:18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8358</v>
      </c>
      <c r="P1158" t="s">
        <v>8359</v>
      </c>
      <c r="Q1158" s="16">
        <f t="shared" si="36"/>
        <v>42029.07131944444</v>
      </c>
      <c r="R1158">
        <f t="shared" si="37"/>
        <v>0</v>
      </c>
    </row>
    <row r="1159" spans="1:18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8358</v>
      </c>
      <c r="P1159" t="s">
        <v>8359</v>
      </c>
      <c r="Q1159" s="16">
        <f t="shared" si="36"/>
        <v>41918.628240740742</v>
      </c>
      <c r="R1159">
        <f t="shared" si="37"/>
        <v>0</v>
      </c>
    </row>
    <row r="1160" spans="1:18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8358</v>
      </c>
      <c r="P1160" t="s">
        <v>8359</v>
      </c>
      <c r="Q1160" s="16">
        <f t="shared" si="36"/>
        <v>41952.09175925926</v>
      </c>
      <c r="R1160">
        <f t="shared" si="37"/>
        <v>0</v>
      </c>
    </row>
    <row r="1161" spans="1:18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8358</v>
      </c>
      <c r="P1161" t="s">
        <v>8359</v>
      </c>
      <c r="Q1161" s="16">
        <f t="shared" si="36"/>
        <v>42154.726446759261</v>
      </c>
      <c r="R1161">
        <f t="shared" si="37"/>
        <v>0</v>
      </c>
    </row>
    <row r="1162" spans="1:18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8358</v>
      </c>
      <c r="P1162" t="s">
        <v>8359</v>
      </c>
      <c r="Q1162" s="16">
        <f t="shared" si="36"/>
        <v>42061.154930555553</v>
      </c>
      <c r="R1162">
        <f t="shared" si="37"/>
        <v>0</v>
      </c>
    </row>
    <row r="1163" spans="1:18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8358</v>
      </c>
      <c r="P1163" t="s">
        <v>8359</v>
      </c>
      <c r="Q1163" s="16">
        <f t="shared" si="36"/>
        <v>42122.629502314812</v>
      </c>
      <c r="R1163">
        <f t="shared" si="37"/>
        <v>0</v>
      </c>
    </row>
    <row r="1164" spans="1:18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8358</v>
      </c>
      <c r="P1164" t="s">
        <v>8359</v>
      </c>
      <c r="Q1164" s="16">
        <f t="shared" si="36"/>
        <v>41876.683611111112</v>
      </c>
      <c r="R1164">
        <f t="shared" si="37"/>
        <v>0</v>
      </c>
    </row>
    <row r="1165" spans="1:18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8358</v>
      </c>
      <c r="P1165" t="s">
        <v>8359</v>
      </c>
      <c r="Q1165" s="16">
        <f t="shared" si="36"/>
        <v>41830.723611111112</v>
      </c>
      <c r="R1165">
        <f t="shared" si="37"/>
        <v>0</v>
      </c>
    </row>
    <row r="1166" spans="1:18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8358</v>
      </c>
      <c r="P1166" t="s">
        <v>8359</v>
      </c>
      <c r="Q1166" s="16">
        <f t="shared" si="36"/>
        <v>42509.724328703705</v>
      </c>
      <c r="R1166">
        <f t="shared" si="37"/>
        <v>0</v>
      </c>
    </row>
    <row r="1167" spans="1:18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8358</v>
      </c>
      <c r="P1167" t="s">
        <v>8359</v>
      </c>
      <c r="Q1167" s="16">
        <f t="shared" si="36"/>
        <v>41792.214467592596</v>
      </c>
      <c r="R1167">
        <f t="shared" si="37"/>
        <v>0</v>
      </c>
    </row>
    <row r="1168" spans="1:18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8358</v>
      </c>
      <c r="P1168" t="s">
        <v>8359</v>
      </c>
      <c r="Q1168" s="16">
        <f t="shared" si="36"/>
        <v>42150.485439814816</v>
      </c>
      <c r="R1168">
        <f t="shared" si="37"/>
        <v>0</v>
      </c>
    </row>
    <row r="1169" spans="1:18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8358</v>
      </c>
      <c r="P1169" t="s">
        <v>8359</v>
      </c>
      <c r="Q1169" s="16">
        <f t="shared" si="36"/>
        <v>41863.734895833331</v>
      </c>
      <c r="R1169">
        <f t="shared" si="37"/>
        <v>0</v>
      </c>
    </row>
    <row r="1170" spans="1:18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8358</v>
      </c>
      <c r="P1170" t="s">
        <v>8359</v>
      </c>
      <c r="Q1170" s="16">
        <f t="shared" si="36"/>
        <v>42605.053993055553</v>
      </c>
      <c r="R1170">
        <f t="shared" si="37"/>
        <v>0</v>
      </c>
    </row>
    <row r="1171" spans="1:18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8358</v>
      </c>
      <c r="P1171" t="s">
        <v>8359</v>
      </c>
      <c r="Q1171" s="16">
        <f t="shared" si="36"/>
        <v>42027.353738425925</v>
      </c>
      <c r="R1171">
        <f t="shared" si="37"/>
        <v>0</v>
      </c>
    </row>
    <row r="1172" spans="1:18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8358</v>
      </c>
      <c r="P1172" t="s">
        <v>8359</v>
      </c>
      <c r="Q1172" s="16">
        <f t="shared" si="36"/>
        <v>42124.893182870372</v>
      </c>
      <c r="R1172">
        <f t="shared" si="37"/>
        <v>0</v>
      </c>
    </row>
    <row r="1173" spans="1:18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8358</v>
      </c>
      <c r="P1173" t="s">
        <v>8359</v>
      </c>
      <c r="Q1173" s="16">
        <f t="shared" si="36"/>
        <v>41938.804710648146</v>
      </c>
      <c r="R1173">
        <f t="shared" si="37"/>
        <v>0</v>
      </c>
    </row>
    <row r="1174" spans="1:18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8358</v>
      </c>
      <c r="P1174" t="s">
        <v>8359</v>
      </c>
      <c r="Q1174" s="16">
        <f t="shared" si="36"/>
        <v>41841.682314814811</v>
      </c>
      <c r="R1174">
        <f t="shared" si="37"/>
        <v>0</v>
      </c>
    </row>
    <row r="1175" spans="1:18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8358</v>
      </c>
      <c r="P1175" t="s">
        <v>8359</v>
      </c>
      <c r="Q1175" s="16">
        <f t="shared" si="36"/>
        <v>42184.185844907406</v>
      </c>
      <c r="R1175">
        <f t="shared" si="37"/>
        <v>0</v>
      </c>
    </row>
    <row r="1176" spans="1:18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8358</v>
      </c>
      <c r="P1176" t="s">
        <v>8359</v>
      </c>
      <c r="Q1176" s="16">
        <f t="shared" si="36"/>
        <v>42468.84174768519</v>
      </c>
      <c r="R1176">
        <f t="shared" si="37"/>
        <v>0</v>
      </c>
    </row>
    <row r="1177" spans="1:18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8358</v>
      </c>
      <c r="P1177" t="s">
        <v>8359</v>
      </c>
      <c r="Q1177" s="16">
        <f t="shared" si="36"/>
        <v>42170.728460648148</v>
      </c>
      <c r="R1177">
        <f t="shared" si="37"/>
        <v>0</v>
      </c>
    </row>
    <row r="1178" spans="1:18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8358</v>
      </c>
      <c r="P1178" t="s">
        <v>8359</v>
      </c>
      <c r="Q1178" s="16">
        <f t="shared" si="36"/>
        <v>42746.019652777773</v>
      </c>
      <c r="R1178">
        <f t="shared" si="37"/>
        <v>0</v>
      </c>
    </row>
    <row r="1179" spans="1:18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8358</v>
      </c>
      <c r="P1179" t="s">
        <v>8359</v>
      </c>
      <c r="Q1179" s="16">
        <f t="shared" si="36"/>
        <v>41897.660833333335</v>
      </c>
      <c r="R1179">
        <f t="shared" si="37"/>
        <v>0</v>
      </c>
    </row>
    <row r="1180" spans="1:18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8358</v>
      </c>
      <c r="P1180" t="s">
        <v>8359</v>
      </c>
      <c r="Q1180" s="16">
        <f t="shared" si="36"/>
        <v>41837.905694444446</v>
      </c>
      <c r="R1180">
        <f t="shared" si="37"/>
        <v>0</v>
      </c>
    </row>
    <row r="1181" spans="1:18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8358</v>
      </c>
      <c r="P1181" t="s">
        <v>8359</v>
      </c>
      <c r="Q1181" s="16">
        <f t="shared" si="36"/>
        <v>42275.720219907409</v>
      </c>
      <c r="R1181">
        <f t="shared" si="37"/>
        <v>0</v>
      </c>
    </row>
    <row r="1182" spans="1:18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8358</v>
      </c>
      <c r="P1182" t="s">
        <v>8359</v>
      </c>
      <c r="Q1182" s="16">
        <f t="shared" si="36"/>
        <v>41781.806875000002</v>
      </c>
      <c r="R1182">
        <f t="shared" si="37"/>
        <v>0</v>
      </c>
    </row>
    <row r="1183" spans="1:18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8358</v>
      </c>
      <c r="P1183" t="s">
        <v>8359</v>
      </c>
      <c r="Q1183" s="16">
        <f t="shared" si="36"/>
        <v>42034.339363425926</v>
      </c>
      <c r="R1183">
        <f t="shared" si="37"/>
        <v>0</v>
      </c>
    </row>
    <row r="1184" spans="1:18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8358</v>
      </c>
      <c r="P1184" t="s">
        <v>8359</v>
      </c>
      <c r="Q1184" s="16">
        <f t="shared" si="36"/>
        <v>42728.827407407407</v>
      </c>
      <c r="R1184">
        <f t="shared" si="37"/>
        <v>0</v>
      </c>
    </row>
    <row r="1185" spans="1:18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8358</v>
      </c>
      <c r="P1185" t="s">
        <v>8359</v>
      </c>
      <c r="Q1185" s="16">
        <f t="shared" si="36"/>
        <v>42656.86137731481</v>
      </c>
      <c r="R1185">
        <f t="shared" si="37"/>
        <v>0</v>
      </c>
    </row>
    <row r="1186" spans="1:18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8360</v>
      </c>
      <c r="P1186" t="s">
        <v>8361</v>
      </c>
      <c r="Q1186" s="16">
        <f t="shared" si="36"/>
        <v>42741.599664351852</v>
      </c>
      <c r="R1186">
        <f t="shared" si="37"/>
        <v>0</v>
      </c>
    </row>
    <row r="1187" spans="1:18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8360</v>
      </c>
      <c r="P1187" t="s">
        <v>8361</v>
      </c>
      <c r="Q1187" s="16">
        <f t="shared" si="36"/>
        <v>42130.865150462967</v>
      </c>
      <c r="R1187">
        <f t="shared" si="37"/>
        <v>0</v>
      </c>
    </row>
    <row r="1188" spans="1:18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8360</v>
      </c>
      <c r="P1188" t="s">
        <v>8361</v>
      </c>
      <c r="Q1188" s="16">
        <f t="shared" si="36"/>
        <v>42123.86336805555</v>
      </c>
      <c r="R1188">
        <f t="shared" si="37"/>
        <v>0</v>
      </c>
    </row>
    <row r="1189" spans="1:18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8360</v>
      </c>
      <c r="P1189" t="s">
        <v>8361</v>
      </c>
      <c r="Q1189" s="16">
        <f t="shared" si="36"/>
        <v>42109.894942129627</v>
      </c>
      <c r="R1189">
        <f t="shared" si="37"/>
        <v>0</v>
      </c>
    </row>
    <row r="1190" spans="1:18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8360</v>
      </c>
      <c r="P1190" t="s">
        <v>8361</v>
      </c>
      <c r="Q1190" s="16">
        <f t="shared" si="36"/>
        <v>42711.700694444444</v>
      </c>
      <c r="R1190">
        <f t="shared" si="37"/>
        <v>0</v>
      </c>
    </row>
    <row r="1191" spans="1:18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8360</v>
      </c>
      <c r="P1191" t="s">
        <v>8361</v>
      </c>
      <c r="Q1191" s="16">
        <f t="shared" si="36"/>
        <v>42529.979108796295</v>
      </c>
      <c r="R1191">
        <f t="shared" si="37"/>
        <v>0</v>
      </c>
    </row>
    <row r="1192" spans="1:18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8360</v>
      </c>
      <c r="P1192" t="s">
        <v>8361</v>
      </c>
      <c r="Q1192" s="16">
        <f t="shared" si="36"/>
        <v>41852.665798611109</v>
      </c>
      <c r="R1192">
        <f t="shared" si="37"/>
        <v>0</v>
      </c>
    </row>
    <row r="1193" spans="1:18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8360</v>
      </c>
      <c r="P1193" t="s">
        <v>8361</v>
      </c>
      <c r="Q1193" s="16">
        <f t="shared" si="36"/>
        <v>42419.603703703702</v>
      </c>
      <c r="R1193">
        <f t="shared" si="37"/>
        <v>0</v>
      </c>
    </row>
    <row r="1194" spans="1:18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8360</v>
      </c>
      <c r="P1194" t="s">
        <v>8361</v>
      </c>
      <c r="Q1194" s="16">
        <f t="shared" si="36"/>
        <v>42747.506689814814</v>
      </c>
      <c r="R1194">
        <f t="shared" si="37"/>
        <v>0</v>
      </c>
    </row>
    <row r="1195" spans="1:18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8360</v>
      </c>
      <c r="P1195" t="s">
        <v>8361</v>
      </c>
      <c r="Q1195" s="16">
        <f t="shared" si="36"/>
        <v>42409.776076388887</v>
      </c>
      <c r="R1195">
        <f t="shared" si="37"/>
        <v>0</v>
      </c>
    </row>
    <row r="1196" spans="1:18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8360</v>
      </c>
      <c r="P1196" t="s">
        <v>8361</v>
      </c>
      <c r="Q1196" s="16">
        <f t="shared" si="36"/>
        <v>42072.488182870366</v>
      </c>
      <c r="R1196">
        <f t="shared" si="37"/>
        <v>0</v>
      </c>
    </row>
    <row r="1197" spans="1:18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8360</v>
      </c>
      <c r="P1197" t="s">
        <v>8361</v>
      </c>
      <c r="Q1197" s="16">
        <f t="shared" si="36"/>
        <v>42298.34783564815</v>
      </c>
      <c r="R1197">
        <f t="shared" si="37"/>
        <v>0</v>
      </c>
    </row>
    <row r="1198" spans="1:18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8360</v>
      </c>
      <c r="P1198" t="s">
        <v>8361</v>
      </c>
      <c r="Q1198" s="16">
        <f t="shared" si="36"/>
        <v>42326.818738425922</v>
      </c>
      <c r="R1198">
        <f t="shared" si="37"/>
        <v>0</v>
      </c>
    </row>
    <row r="1199" spans="1:18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8360</v>
      </c>
      <c r="P1199" t="s">
        <v>8361</v>
      </c>
      <c r="Q1199" s="16">
        <f t="shared" si="36"/>
        <v>42503.66474537037</v>
      </c>
      <c r="R1199">
        <f t="shared" si="37"/>
        <v>0</v>
      </c>
    </row>
    <row r="1200" spans="1:18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8360</v>
      </c>
      <c r="P1200" t="s">
        <v>8361</v>
      </c>
      <c r="Q1200" s="16">
        <f t="shared" si="36"/>
        <v>42333.619050925925</v>
      </c>
      <c r="R1200">
        <f t="shared" si="37"/>
        <v>0</v>
      </c>
    </row>
    <row r="1201" spans="1:18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8360</v>
      </c>
      <c r="P1201" t="s">
        <v>8361</v>
      </c>
      <c r="Q1201" s="16">
        <f t="shared" si="36"/>
        <v>42161.770833333328</v>
      </c>
      <c r="R1201">
        <f t="shared" si="37"/>
        <v>0</v>
      </c>
    </row>
    <row r="1202" spans="1:18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8360</v>
      </c>
      <c r="P1202" t="s">
        <v>8361</v>
      </c>
      <c r="Q1202" s="16">
        <f t="shared" si="36"/>
        <v>42089.477500000001</v>
      </c>
      <c r="R1202">
        <f t="shared" si="37"/>
        <v>0</v>
      </c>
    </row>
    <row r="1203" spans="1:18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8360</v>
      </c>
      <c r="P1203" t="s">
        <v>8361</v>
      </c>
      <c r="Q1203" s="16">
        <f t="shared" si="36"/>
        <v>42536.60701388889</v>
      </c>
      <c r="R1203">
        <f t="shared" si="37"/>
        <v>0</v>
      </c>
    </row>
    <row r="1204" spans="1:18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8360</v>
      </c>
      <c r="P1204" t="s">
        <v>8361</v>
      </c>
      <c r="Q1204" s="16">
        <f t="shared" si="36"/>
        <v>42152.288819444446</v>
      </c>
      <c r="R1204">
        <f t="shared" si="37"/>
        <v>0</v>
      </c>
    </row>
    <row r="1205" spans="1:18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8360</v>
      </c>
      <c r="P1205" t="s">
        <v>8361</v>
      </c>
      <c r="Q1205" s="16">
        <f t="shared" si="36"/>
        <v>42125.614895833336</v>
      </c>
      <c r="R1205">
        <f t="shared" si="37"/>
        <v>0</v>
      </c>
    </row>
    <row r="1206" spans="1:18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8360</v>
      </c>
      <c r="P1206" t="s">
        <v>8361</v>
      </c>
      <c r="Q1206" s="16">
        <f t="shared" si="36"/>
        <v>42297.748067129629</v>
      </c>
      <c r="R1206">
        <f t="shared" si="37"/>
        <v>0</v>
      </c>
    </row>
    <row r="1207" spans="1:18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8360</v>
      </c>
      <c r="P1207" t="s">
        <v>8361</v>
      </c>
      <c r="Q1207" s="16">
        <f t="shared" si="36"/>
        <v>42138.506377314814</v>
      </c>
      <c r="R1207">
        <f t="shared" si="37"/>
        <v>0</v>
      </c>
    </row>
    <row r="1208" spans="1:18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8360</v>
      </c>
      <c r="P1208" t="s">
        <v>8361</v>
      </c>
      <c r="Q1208" s="16">
        <f t="shared" si="36"/>
        <v>42772.776076388887</v>
      </c>
      <c r="R1208">
        <f t="shared" si="37"/>
        <v>0</v>
      </c>
    </row>
    <row r="1209" spans="1:18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8360</v>
      </c>
      <c r="P1209" t="s">
        <v>8361</v>
      </c>
      <c r="Q1209" s="16">
        <f t="shared" si="36"/>
        <v>42430.430243055554</v>
      </c>
      <c r="R1209">
        <f t="shared" si="37"/>
        <v>0</v>
      </c>
    </row>
    <row r="1210" spans="1:18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8360</v>
      </c>
      <c r="P1210" t="s">
        <v>8361</v>
      </c>
      <c r="Q1210" s="16">
        <f t="shared" si="36"/>
        <v>42423.709074074075</v>
      </c>
      <c r="R1210">
        <f t="shared" si="37"/>
        <v>0</v>
      </c>
    </row>
    <row r="1211" spans="1:18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8360</v>
      </c>
      <c r="P1211" t="s">
        <v>8361</v>
      </c>
      <c r="Q1211" s="16">
        <f t="shared" si="36"/>
        <v>42761.846122685187</v>
      </c>
      <c r="R1211">
        <f t="shared" si="37"/>
        <v>0</v>
      </c>
    </row>
    <row r="1212" spans="1:18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8360</v>
      </c>
      <c r="P1212" t="s">
        <v>8361</v>
      </c>
      <c r="Q1212" s="16">
        <f t="shared" si="36"/>
        <v>42132.941805555558</v>
      </c>
      <c r="R1212">
        <f t="shared" si="37"/>
        <v>0</v>
      </c>
    </row>
    <row r="1213" spans="1:18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8360</v>
      </c>
      <c r="P1213" t="s">
        <v>8361</v>
      </c>
      <c r="Q1213" s="16">
        <f t="shared" si="36"/>
        <v>42515.866446759261</v>
      </c>
      <c r="R1213">
        <f t="shared" si="37"/>
        <v>0</v>
      </c>
    </row>
    <row r="1214" spans="1:18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8360</v>
      </c>
      <c r="P1214" t="s">
        <v>8361</v>
      </c>
      <c r="Q1214" s="16">
        <f t="shared" si="36"/>
        <v>42318.950173611112</v>
      </c>
      <c r="R1214">
        <f t="shared" si="37"/>
        <v>0</v>
      </c>
    </row>
    <row r="1215" spans="1:18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8360</v>
      </c>
      <c r="P1215" t="s">
        <v>8361</v>
      </c>
      <c r="Q1215" s="16">
        <f t="shared" si="36"/>
        <v>42731.755787037036</v>
      </c>
      <c r="R1215">
        <f t="shared" si="37"/>
        <v>0</v>
      </c>
    </row>
    <row r="1216" spans="1:18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8360</v>
      </c>
      <c r="P1216" t="s">
        <v>8361</v>
      </c>
      <c r="Q1216" s="16">
        <f t="shared" si="36"/>
        <v>42104.840335648143</v>
      </c>
      <c r="R1216">
        <f t="shared" si="37"/>
        <v>0</v>
      </c>
    </row>
    <row r="1217" spans="1:18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8360</v>
      </c>
      <c r="P1217" t="s">
        <v>8361</v>
      </c>
      <c r="Q1217" s="16">
        <f t="shared" si="36"/>
        <v>41759.923101851848</v>
      </c>
      <c r="R1217">
        <f t="shared" si="37"/>
        <v>0</v>
      </c>
    </row>
    <row r="1218" spans="1:18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8360</v>
      </c>
      <c r="P1218" t="s">
        <v>8361</v>
      </c>
      <c r="Q1218" s="16">
        <f t="shared" si="36"/>
        <v>42247.616400462968</v>
      </c>
      <c r="R1218">
        <f t="shared" si="37"/>
        <v>0</v>
      </c>
    </row>
    <row r="1219" spans="1:18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8360</v>
      </c>
      <c r="P1219" t="s">
        <v>8361</v>
      </c>
      <c r="Q1219" s="16">
        <f t="shared" ref="Q1219:Q1282" si="38">J1219/86400 + DATE(1970,1,1)</f>
        <v>42535.809490740736</v>
      </c>
      <c r="R1219">
        <f t="shared" ref="R1219:R1282" si="39">SUBTOTAL(103,A1219)</f>
        <v>0</v>
      </c>
    </row>
    <row r="1220" spans="1:18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8360</v>
      </c>
      <c r="P1220" t="s">
        <v>8361</v>
      </c>
      <c r="Q1220" s="16">
        <f t="shared" si="38"/>
        <v>42278.662037037036</v>
      </c>
      <c r="R1220">
        <f t="shared" si="39"/>
        <v>0</v>
      </c>
    </row>
    <row r="1221" spans="1:18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8360</v>
      </c>
      <c r="P1221" t="s">
        <v>8361</v>
      </c>
      <c r="Q1221" s="16">
        <f t="shared" si="38"/>
        <v>42633.461956018524</v>
      </c>
      <c r="R1221">
        <f t="shared" si="39"/>
        <v>0</v>
      </c>
    </row>
    <row r="1222" spans="1:18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8360</v>
      </c>
      <c r="P1222" t="s">
        <v>8361</v>
      </c>
      <c r="Q1222" s="16">
        <f t="shared" si="38"/>
        <v>42211.628611111111</v>
      </c>
      <c r="R1222">
        <f t="shared" si="39"/>
        <v>0</v>
      </c>
    </row>
    <row r="1223" spans="1:18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8360</v>
      </c>
      <c r="P1223" t="s">
        <v>8361</v>
      </c>
      <c r="Q1223" s="16">
        <f t="shared" si="38"/>
        <v>42680.47555555556</v>
      </c>
      <c r="R1223">
        <f t="shared" si="39"/>
        <v>0</v>
      </c>
    </row>
    <row r="1224" spans="1:18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8360</v>
      </c>
      <c r="P1224" t="s">
        <v>8361</v>
      </c>
      <c r="Q1224" s="16">
        <f t="shared" si="38"/>
        <v>42430.720451388886</v>
      </c>
      <c r="R1224">
        <f t="shared" si="39"/>
        <v>0</v>
      </c>
    </row>
    <row r="1225" spans="1:18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8360</v>
      </c>
      <c r="P1225" t="s">
        <v>8361</v>
      </c>
      <c r="Q1225" s="16">
        <f t="shared" si="38"/>
        <v>42654.177187499998</v>
      </c>
      <c r="R1225">
        <f t="shared" si="39"/>
        <v>0</v>
      </c>
    </row>
    <row r="1226" spans="1:18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8347</v>
      </c>
      <c r="P1226" t="s">
        <v>8362</v>
      </c>
      <c r="Q1226" s="16">
        <f t="shared" si="38"/>
        <v>41736.549791666665</v>
      </c>
      <c r="R1226">
        <f t="shared" si="39"/>
        <v>0</v>
      </c>
    </row>
    <row r="1227" spans="1:18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8347</v>
      </c>
      <c r="P1227" t="s">
        <v>8362</v>
      </c>
      <c r="Q1227" s="16">
        <f t="shared" si="38"/>
        <v>41509.905995370369</v>
      </c>
      <c r="R1227">
        <f t="shared" si="39"/>
        <v>0</v>
      </c>
    </row>
    <row r="1228" spans="1:18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8347</v>
      </c>
      <c r="P1228" t="s">
        <v>8362</v>
      </c>
      <c r="Q1228" s="16">
        <f t="shared" si="38"/>
        <v>41715.874780092592</v>
      </c>
      <c r="R1228">
        <f t="shared" si="39"/>
        <v>0</v>
      </c>
    </row>
    <row r="1229" spans="1:18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8347</v>
      </c>
      <c r="P1229" t="s">
        <v>8362</v>
      </c>
      <c r="Q1229" s="16">
        <f t="shared" si="38"/>
        <v>41827.919166666667</v>
      </c>
      <c r="R1229">
        <f t="shared" si="39"/>
        <v>0</v>
      </c>
    </row>
    <row r="1230" spans="1:18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8347</v>
      </c>
      <c r="P1230" t="s">
        <v>8362</v>
      </c>
      <c r="Q1230" s="16">
        <f t="shared" si="38"/>
        <v>40754.729259259257</v>
      </c>
      <c r="R1230">
        <f t="shared" si="39"/>
        <v>0</v>
      </c>
    </row>
    <row r="1231" spans="1:18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8347</v>
      </c>
      <c r="P1231" t="s">
        <v>8362</v>
      </c>
      <c r="Q1231" s="16">
        <f t="shared" si="38"/>
        <v>40985.459803240738</v>
      </c>
      <c r="R1231">
        <f t="shared" si="39"/>
        <v>0</v>
      </c>
    </row>
    <row r="1232" spans="1:18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8347</v>
      </c>
      <c r="P1232" t="s">
        <v>8362</v>
      </c>
      <c r="Q1232" s="16">
        <f t="shared" si="38"/>
        <v>40568.972569444442</v>
      </c>
      <c r="R1232">
        <f t="shared" si="39"/>
        <v>0</v>
      </c>
    </row>
    <row r="1233" spans="1:18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8347</v>
      </c>
      <c r="P1233" t="s">
        <v>8362</v>
      </c>
      <c r="Q1233" s="16">
        <f t="shared" si="38"/>
        <v>42193.941759259258</v>
      </c>
      <c r="R1233">
        <f t="shared" si="39"/>
        <v>0</v>
      </c>
    </row>
    <row r="1234" spans="1:18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8347</v>
      </c>
      <c r="P1234" t="s">
        <v>8362</v>
      </c>
      <c r="Q1234" s="16">
        <f t="shared" si="38"/>
        <v>41506.848032407404</v>
      </c>
      <c r="R1234">
        <f t="shared" si="39"/>
        <v>0</v>
      </c>
    </row>
    <row r="1235" spans="1:18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8347</v>
      </c>
      <c r="P1235" t="s">
        <v>8362</v>
      </c>
      <c r="Q1235" s="16">
        <f t="shared" si="38"/>
        <v>40939.948773148149</v>
      </c>
      <c r="R1235">
        <f t="shared" si="39"/>
        <v>0</v>
      </c>
    </row>
    <row r="1236" spans="1:18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8347</v>
      </c>
      <c r="P1236" t="s">
        <v>8362</v>
      </c>
      <c r="Q1236" s="16">
        <f t="shared" si="38"/>
        <v>42007.788680555561</v>
      </c>
      <c r="R1236">
        <f t="shared" si="39"/>
        <v>0</v>
      </c>
    </row>
    <row r="1237" spans="1:18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8347</v>
      </c>
      <c r="P1237" t="s">
        <v>8362</v>
      </c>
      <c r="Q1237" s="16">
        <f t="shared" si="38"/>
        <v>41583.135405092595</v>
      </c>
      <c r="R1237">
        <f t="shared" si="39"/>
        <v>0</v>
      </c>
    </row>
    <row r="1238" spans="1:18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8347</v>
      </c>
      <c r="P1238" t="s">
        <v>8362</v>
      </c>
      <c r="Q1238" s="16">
        <f t="shared" si="38"/>
        <v>41110.680138888885</v>
      </c>
      <c r="R1238">
        <f t="shared" si="39"/>
        <v>0</v>
      </c>
    </row>
    <row r="1239" spans="1:18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8347</v>
      </c>
      <c r="P1239" t="s">
        <v>8362</v>
      </c>
      <c r="Q1239" s="16">
        <f t="shared" si="38"/>
        <v>41125.283159722225</v>
      </c>
      <c r="R1239">
        <f t="shared" si="39"/>
        <v>0</v>
      </c>
    </row>
    <row r="1240" spans="1:18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8347</v>
      </c>
      <c r="P1240" t="s">
        <v>8362</v>
      </c>
      <c r="Q1240" s="16">
        <f t="shared" si="38"/>
        <v>40731.61037037037</v>
      </c>
      <c r="R1240">
        <f t="shared" si="39"/>
        <v>0</v>
      </c>
    </row>
    <row r="1241" spans="1:18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8347</v>
      </c>
      <c r="P1241" t="s">
        <v>8362</v>
      </c>
      <c r="Q1241" s="16">
        <f t="shared" si="38"/>
        <v>40883.962581018517</v>
      </c>
      <c r="R1241">
        <f t="shared" si="39"/>
        <v>0</v>
      </c>
    </row>
    <row r="1242" spans="1:18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8347</v>
      </c>
      <c r="P1242" t="s">
        <v>8362</v>
      </c>
      <c r="Q1242" s="16">
        <f t="shared" si="38"/>
        <v>41409.040011574078</v>
      </c>
      <c r="R1242">
        <f t="shared" si="39"/>
        <v>0</v>
      </c>
    </row>
    <row r="1243" spans="1:18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8347</v>
      </c>
      <c r="P1243" t="s">
        <v>8362</v>
      </c>
      <c r="Q1243" s="16">
        <f t="shared" si="38"/>
        <v>41923.837731481479</v>
      </c>
      <c r="R1243">
        <f t="shared" si="39"/>
        <v>0</v>
      </c>
    </row>
    <row r="1244" spans="1:18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8347</v>
      </c>
      <c r="P1244" t="s">
        <v>8362</v>
      </c>
      <c r="Q1244" s="16">
        <f t="shared" si="38"/>
        <v>40782.165532407409</v>
      </c>
      <c r="R1244">
        <f t="shared" si="39"/>
        <v>0</v>
      </c>
    </row>
    <row r="1245" spans="1:18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8347</v>
      </c>
      <c r="P1245" t="s">
        <v>8362</v>
      </c>
      <c r="Q1245" s="16">
        <f t="shared" si="38"/>
        <v>40671.879293981481</v>
      </c>
      <c r="R1245">
        <f t="shared" si="39"/>
        <v>0</v>
      </c>
    </row>
    <row r="1246" spans="1:18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8347</v>
      </c>
      <c r="P1246" t="s">
        <v>8348</v>
      </c>
      <c r="Q1246" s="16">
        <f t="shared" si="38"/>
        <v>41355.825497685189</v>
      </c>
      <c r="R1246">
        <f t="shared" si="39"/>
        <v>0</v>
      </c>
    </row>
    <row r="1247" spans="1:18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8347</v>
      </c>
      <c r="P1247" t="s">
        <v>8348</v>
      </c>
      <c r="Q1247" s="16">
        <f t="shared" si="38"/>
        <v>41774.59993055556</v>
      </c>
      <c r="R1247">
        <f t="shared" si="39"/>
        <v>0</v>
      </c>
    </row>
    <row r="1248" spans="1:18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8347</v>
      </c>
      <c r="P1248" t="s">
        <v>8348</v>
      </c>
      <c r="Q1248" s="16">
        <f t="shared" si="38"/>
        <v>40838.043391203704</v>
      </c>
      <c r="R1248">
        <f t="shared" si="39"/>
        <v>0</v>
      </c>
    </row>
    <row r="1249" spans="1:18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8347</v>
      </c>
      <c r="P1249" t="s">
        <v>8348</v>
      </c>
      <c r="Q1249" s="16">
        <f t="shared" si="38"/>
        <v>41370.292303240742</v>
      </c>
      <c r="R1249">
        <f t="shared" si="39"/>
        <v>0</v>
      </c>
    </row>
    <row r="1250" spans="1:18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8347</v>
      </c>
      <c r="P1250" t="s">
        <v>8348</v>
      </c>
      <c r="Q1250" s="16">
        <f t="shared" si="38"/>
        <v>41767.656863425924</v>
      </c>
      <c r="R1250">
        <f t="shared" si="39"/>
        <v>0</v>
      </c>
    </row>
    <row r="1251" spans="1:18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8347</v>
      </c>
      <c r="P1251" t="s">
        <v>8348</v>
      </c>
      <c r="Q1251" s="16">
        <f t="shared" si="38"/>
        <v>41067.740868055553</v>
      </c>
      <c r="R1251">
        <f t="shared" si="39"/>
        <v>0</v>
      </c>
    </row>
    <row r="1252" spans="1:18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8347</v>
      </c>
      <c r="P1252" t="s">
        <v>8348</v>
      </c>
      <c r="Q1252" s="16">
        <f t="shared" si="38"/>
        <v>41843.64271990741</v>
      </c>
      <c r="R1252">
        <f t="shared" si="39"/>
        <v>0</v>
      </c>
    </row>
    <row r="1253" spans="1:18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8347</v>
      </c>
      <c r="P1253" t="s">
        <v>8348</v>
      </c>
      <c r="Q1253" s="16">
        <f t="shared" si="38"/>
        <v>40751.814432870371</v>
      </c>
      <c r="R1253">
        <f t="shared" si="39"/>
        <v>0</v>
      </c>
    </row>
    <row r="1254" spans="1:18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8347</v>
      </c>
      <c r="P1254" t="s">
        <v>8348</v>
      </c>
      <c r="Q1254" s="16">
        <f t="shared" si="38"/>
        <v>41543.988067129627</v>
      </c>
      <c r="R1254">
        <f t="shared" si="39"/>
        <v>0</v>
      </c>
    </row>
    <row r="1255" spans="1:18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8347</v>
      </c>
      <c r="P1255" t="s">
        <v>8348</v>
      </c>
      <c r="Q1255" s="16">
        <f t="shared" si="38"/>
        <v>41855.783645833333</v>
      </c>
      <c r="R1255">
        <f t="shared" si="39"/>
        <v>0</v>
      </c>
    </row>
    <row r="1256" spans="1:18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8347</v>
      </c>
      <c r="P1256" t="s">
        <v>8348</v>
      </c>
      <c r="Q1256" s="16">
        <f t="shared" si="38"/>
        <v>40487.621365740742</v>
      </c>
      <c r="R1256">
        <f t="shared" si="39"/>
        <v>0</v>
      </c>
    </row>
    <row r="1257" spans="1:18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8347</v>
      </c>
      <c r="P1257" t="s">
        <v>8348</v>
      </c>
      <c r="Q1257" s="16">
        <f t="shared" si="38"/>
        <v>41579.845509259263</v>
      </c>
      <c r="R1257">
        <f t="shared" si="39"/>
        <v>0</v>
      </c>
    </row>
    <row r="1258" spans="1:18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8347</v>
      </c>
      <c r="P1258" t="s">
        <v>8348</v>
      </c>
      <c r="Q1258" s="16">
        <f t="shared" si="38"/>
        <v>40921.919340277775</v>
      </c>
      <c r="R1258">
        <f t="shared" si="39"/>
        <v>0</v>
      </c>
    </row>
    <row r="1259" spans="1:18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8347</v>
      </c>
      <c r="P1259" t="s">
        <v>8348</v>
      </c>
      <c r="Q1259" s="16">
        <f t="shared" si="38"/>
        <v>40587.085532407407</v>
      </c>
      <c r="R1259">
        <f t="shared" si="39"/>
        <v>0</v>
      </c>
    </row>
    <row r="1260" spans="1:18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8347</v>
      </c>
      <c r="P1260" t="s">
        <v>8348</v>
      </c>
      <c r="Q1260" s="16">
        <f t="shared" si="38"/>
        <v>41487.611250000002</v>
      </c>
      <c r="R1260">
        <f t="shared" si="39"/>
        <v>0</v>
      </c>
    </row>
    <row r="1261" spans="1:18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8347</v>
      </c>
      <c r="P1261" t="s">
        <v>8348</v>
      </c>
      <c r="Q1261" s="16">
        <f t="shared" si="38"/>
        <v>41766.970648148148</v>
      </c>
      <c r="R1261">
        <f t="shared" si="39"/>
        <v>0</v>
      </c>
    </row>
    <row r="1262" spans="1:18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8347</v>
      </c>
      <c r="P1262" t="s">
        <v>8348</v>
      </c>
      <c r="Q1262" s="16">
        <f t="shared" si="38"/>
        <v>41666.842824074076</v>
      </c>
      <c r="R1262">
        <f t="shared" si="39"/>
        <v>0</v>
      </c>
    </row>
    <row r="1263" spans="1:18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8347</v>
      </c>
      <c r="P1263" t="s">
        <v>8348</v>
      </c>
      <c r="Q1263" s="16">
        <f t="shared" si="38"/>
        <v>41638.342905092592</v>
      </c>
      <c r="R1263">
        <f t="shared" si="39"/>
        <v>0</v>
      </c>
    </row>
    <row r="1264" spans="1:18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8347</v>
      </c>
      <c r="P1264" t="s">
        <v>8348</v>
      </c>
      <c r="Q1264" s="16">
        <f t="shared" si="38"/>
        <v>41656.762638888889</v>
      </c>
      <c r="R1264">
        <f t="shared" si="39"/>
        <v>0</v>
      </c>
    </row>
    <row r="1265" spans="1:18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8347</v>
      </c>
      <c r="P1265" t="s">
        <v>8348</v>
      </c>
      <c r="Q1265" s="16">
        <f t="shared" si="38"/>
        <v>41692.084143518521</v>
      </c>
      <c r="R1265">
        <f t="shared" si="39"/>
        <v>0</v>
      </c>
    </row>
    <row r="1266" spans="1:18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8347</v>
      </c>
      <c r="P1266" t="s">
        <v>8348</v>
      </c>
      <c r="Q1266" s="16">
        <f t="shared" si="38"/>
        <v>41547.662997685184</v>
      </c>
      <c r="R1266">
        <f t="shared" si="39"/>
        <v>0</v>
      </c>
    </row>
    <row r="1267" spans="1:18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8347</v>
      </c>
      <c r="P1267" t="s">
        <v>8348</v>
      </c>
      <c r="Q1267" s="16">
        <f t="shared" si="38"/>
        <v>40465.655266203699</v>
      </c>
      <c r="R1267">
        <f t="shared" si="39"/>
        <v>0</v>
      </c>
    </row>
    <row r="1268" spans="1:18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8347</v>
      </c>
      <c r="P1268" t="s">
        <v>8348</v>
      </c>
      <c r="Q1268" s="16">
        <f t="shared" si="38"/>
        <v>41620.87667824074</v>
      </c>
      <c r="R1268">
        <f t="shared" si="39"/>
        <v>0</v>
      </c>
    </row>
    <row r="1269" spans="1:18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8347</v>
      </c>
      <c r="P1269" t="s">
        <v>8348</v>
      </c>
      <c r="Q1269" s="16">
        <f t="shared" si="38"/>
        <v>41449.585162037038</v>
      </c>
      <c r="R1269">
        <f t="shared" si="39"/>
        <v>0</v>
      </c>
    </row>
    <row r="1270" spans="1:18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8347</v>
      </c>
      <c r="P1270" t="s">
        <v>8348</v>
      </c>
      <c r="Q1270" s="16">
        <f t="shared" si="38"/>
        <v>41507.845451388886</v>
      </c>
      <c r="R1270">
        <f t="shared" si="39"/>
        <v>0</v>
      </c>
    </row>
    <row r="1271" spans="1:18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8347</v>
      </c>
      <c r="P1271" t="s">
        <v>8348</v>
      </c>
      <c r="Q1271" s="16">
        <f t="shared" si="38"/>
        <v>42445.823055555556</v>
      </c>
      <c r="R1271">
        <f t="shared" si="39"/>
        <v>0</v>
      </c>
    </row>
    <row r="1272" spans="1:18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8347</v>
      </c>
      <c r="P1272" t="s">
        <v>8348</v>
      </c>
      <c r="Q1272" s="16">
        <f t="shared" si="38"/>
        <v>40933.85696759259</v>
      </c>
      <c r="R1272">
        <f t="shared" si="39"/>
        <v>0</v>
      </c>
    </row>
    <row r="1273" spans="1:18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8347</v>
      </c>
      <c r="P1273" t="s">
        <v>8348</v>
      </c>
      <c r="Q1273" s="16">
        <f t="shared" si="38"/>
        <v>41561.683553240742</v>
      </c>
      <c r="R1273">
        <f t="shared" si="39"/>
        <v>0</v>
      </c>
    </row>
    <row r="1274" spans="1:18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8347</v>
      </c>
      <c r="P1274" t="s">
        <v>8348</v>
      </c>
      <c r="Q1274" s="16">
        <f t="shared" si="38"/>
        <v>40274.745127314818</v>
      </c>
      <c r="R1274">
        <f t="shared" si="39"/>
        <v>0</v>
      </c>
    </row>
    <row r="1275" spans="1:18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8347</v>
      </c>
      <c r="P1275" t="s">
        <v>8348</v>
      </c>
      <c r="Q1275" s="16">
        <f t="shared" si="38"/>
        <v>41852.730219907404</v>
      </c>
      <c r="R1275">
        <f t="shared" si="39"/>
        <v>0</v>
      </c>
    </row>
    <row r="1276" spans="1:18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8347</v>
      </c>
      <c r="P1276" t="s">
        <v>8348</v>
      </c>
      <c r="Q1276" s="16">
        <f t="shared" si="38"/>
        <v>41116.690104166664</v>
      </c>
      <c r="R1276">
        <f t="shared" si="39"/>
        <v>0</v>
      </c>
    </row>
    <row r="1277" spans="1:18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8347</v>
      </c>
      <c r="P1277" t="s">
        <v>8348</v>
      </c>
      <c r="Q1277" s="16">
        <f t="shared" si="38"/>
        <v>41458.867905092593</v>
      </c>
      <c r="R1277">
        <f t="shared" si="39"/>
        <v>0</v>
      </c>
    </row>
    <row r="1278" spans="1:18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8347</v>
      </c>
      <c r="P1278" t="s">
        <v>8348</v>
      </c>
      <c r="Q1278" s="16">
        <f t="shared" si="38"/>
        <v>40007.704247685186</v>
      </c>
      <c r="R1278">
        <f t="shared" si="39"/>
        <v>0</v>
      </c>
    </row>
    <row r="1279" spans="1:18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8347</v>
      </c>
      <c r="P1279" t="s">
        <v>8348</v>
      </c>
      <c r="Q1279" s="16">
        <f t="shared" si="38"/>
        <v>41121.561886574076</v>
      </c>
      <c r="R1279">
        <f t="shared" si="39"/>
        <v>0</v>
      </c>
    </row>
    <row r="1280" spans="1:18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8347</v>
      </c>
      <c r="P1280" t="s">
        <v>8348</v>
      </c>
      <c r="Q1280" s="16">
        <f t="shared" si="38"/>
        <v>41786.555162037039</v>
      </c>
      <c r="R1280">
        <f t="shared" si="39"/>
        <v>0</v>
      </c>
    </row>
    <row r="1281" spans="1:18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8347</v>
      </c>
      <c r="P1281" t="s">
        <v>8348</v>
      </c>
      <c r="Q1281" s="16">
        <f t="shared" si="38"/>
        <v>41682.099189814813</v>
      </c>
      <c r="R1281">
        <f t="shared" si="39"/>
        <v>0</v>
      </c>
    </row>
    <row r="1282" spans="1:18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8347</v>
      </c>
      <c r="P1282" t="s">
        <v>8348</v>
      </c>
      <c r="Q1282" s="16">
        <f t="shared" si="38"/>
        <v>40513.757569444446</v>
      </c>
      <c r="R1282">
        <f t="shared" si="39"/>
        <v>0</v>
      </c>
    </row>
    <row r="1283" spans="1:18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8347</v>
      </c>
      <c r="P1283" t="s">
        <v>8348</v>
      </c>
      <c r="Q1283" s="16">
        <f t="shared" ref="Q1283:Q1346" si="40">J1283/86400 + DATE(1970,1,1)</f>
        <v>41463.743472222224</v>
      </c>
      <c r="R1283">
        <f t="shared" ref="R1283:R1346" si="41">SUBTOTAL(103,A1283)</f>
        <v>0</v>
      </c>
    </row>
    <row r="1284" spans="1:18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8347</v>
      </c>
      <c r="P1284" t="s">
        <v>8348</v>
      </c>
      <c r="Q1284" s="16">
        <f t="shared" si="40"/>
        <v>41586.475173611107</v>
      </c>
      <c r="R1284">
        <f t="shared" si="41"/>
        <v>0</v>
      </c>
    </row>
    <row r="1285" spans="1:18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8347</v>
      </c>
      <c r="P1285" t="s">
        <v>8348</v>
      </c>
      <c r="Q1285" s="16">
        <f t="shared" si="40"/>
        <v>41320.717465277776</v>
      </c>
      <c r="R1285">
        <f t="shared" si="41"/>
        <v>0</v>
      </c>
    </row>
    <row r="1286" spans="1:18" ht="28.8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8339</v>
      </c>
      <c r="P1286" t="s">
        <v>8340</v>
      </c>
      <c r="Q1286" s="16">
        <f t="shared" si="40"/>
        <v>42712.23474537037</v>
      </c>
      <c r="R1286">
        <f t="shared" si="41"/>
        <v>1</v>
      </c>
    </row>
    <row r="1287" spans="1:18" ht="28.8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8339</v>
      </c>
      <c r="P1287" t="s">
        <v>8340</v>
      </c>
      <c r="Q1287" s="16">
        <f t="shared" si="40"/>
        <v>42160.583043981482</v>
      </c>
      <c r="R1287">
        <f t="shared" si="41"/>
        <v>1</v>
      </c>
    </row>
    <row r="1288" spans="1:18" ht="28.8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8339</v>
      </c>
      <c r="P1288" t="s">
        <v>8340</v>
      </c>
      <c r="Q1288" s="16">
        <f t="shared" si="40"/>
        <v>42039.384571759263</v>
      </c>
      <c r="R1288">
        <f t="shared" si="41"/>
        <v>1</v>
      </c>
    </row>
    <row r="1289" spans="1:18" ht="43.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8339</v>
      </c>
      <c r="P1289" t="s">
        <v>8340</v>
      </c>
      <c r="Q1289" s="16">
        <f t="shared" si="40"/>
        <v>42107.621018518519</v>
      </c>
      <c r="R1289">
        <f t="shared" si="41"/>
        <v>1</v>
      </c>
    </row>
    <row r="1290" spans="1:18" ht="28.8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8339</v>
      </c>
      <c r="P1290" t="s">
        <v>8340</v>
      </c>
      <c r="Q1290" s="16">
        <f t="shared" si="40"/>
        <v>42561.154664351852</v>
      </c>
      <c r="R1290">
        <f t="shared" si="41"/>
        <v>1</v>
      </c>
    </row>
    <row r="1291" spans="1:18" ht="28.8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8339</v>
      </c>
      <c r="P1291" t="s">
        <v>8340</v>
      </c>
      <c r="Q1291" s="16">
        <f t="shared" si="40"/>
        <v>42709.134780092594</v>
      </c>
      <c r="R1291">
        <f t="shared" si="41"/>
        <v>1</v>
      </c>
    </row>
    <row r="1292" spans="1:1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8339</v>
      </c>
      <c r="P1292" t="s">
        <v>8340</v>
      </c>
      <c r="Q1292" s="16">
        <f t="shared" si="40"/>
        <v>42086.614942129629</v>
      </c>
      <c r="R1292">
        <f t="shared" si="41"/>
        <v>1</v>
      </c>
    </row>
    <row r="1293" spans="1:18" ht="28.8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8339</v>
      </c>
      <c r="P1293" t="s">
        <v>8340</v>
      </c>
      <c r="Q1293" s="16">
        <f t="shared" si="40"/>
        <v>42064.652673611112</v>
      </c>
      <c r="R1293">
        <f t="shared" si="41"/>
        <v>1</v>
      </c>
    </row>
    <row r="1294" spans="1:18" ht="28.8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8339</v>
      </c>
      <c r="P1294" t="s">
        <v>8340</v>
      </c>
      <c r="Q1294" s="16">
        <f t="shared" si="40"/>
        <v>42256.764212962968</v>
      </c>
      <c r="R1294">
        <f t="shared" si="41"/>
        <v>1</v>
      </c>
    </row>
    <row r="1295" spans="1:18" ht="28.8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8339</v>
      </c>
      <c r="P1295" t="s">
        <v>8340</v>
      </c>
      <c r="Q1295" s="16">
        <f t="shared" si="40"/>
        <v>42292.701053240744</v>
      </c>
      <c r="R1295">
        <f t="shared" si="41"/>
        <v>1</v>
      </c>
    </row>
    <row r="1296" spans="1:18" ht="28.8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8339</v>
      </c>
      <c r="P1296" t="s">
        <v>8340</v>
      </c>
      <c r="Q1296" s="16">
        <f t="shared" si="40"/>
        <v>42278.453668981485</v>
      </c>
      <c r="R1296">
        <f t="shared" si="41"/>
        <v>1</v>
      </c>
    </row>
    <row r="1297" spans="1:18" ht="28.8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8339</v>
      </c>
      <c r="P1297" t="s">
        <v>8340</v>
      </c>
      <c r="Q1297" s="16">
        <f t="shared" si="40"/>
        <v>42184.572881944448</v>
      </c>
      <c r="R1297">
        <f t="shared" si="41"/>
        <v>1</v>
      </c>
    </row>
    <row r="1298" spans="1:18" ht="28.8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8339</v>
      </c>
      <c r="P1298" t="s">
        <v>8340</v>
      </c>
      <c r="Q1298" s="16">
        <f t="shared" si="40"/>
        <v>42423.050613425927</v>
      </c>
      <c r="R1298">
        <f t="shared" si="41"/>
        <v>1</v>
      </c>
    </row>
    <row r="1299" spans="1:18" ht="28.8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8339</v>
      </c>
      <c r="P1299" t="s">
        <v>8340</v>
      </c>
      <c r="Q1299" s="16">
        <f t="shared" si="40"/>
        <v>42461.747199074074</v>
      </c>
      <c r="R1299">
        <f t="shared" si="41"/>
        <v>1</v>
      </c>
    </row>
    <row r="1300" spans="1:18" ht="28.8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8339</v>
      </c>
      <c r="P1300" t="s">
        <v>8340</v>
      </c>
      <c r="Q1300" s="16">
        <f t="shared" si="40"/>
        <v>42458.680925925924</v>
      </c>
      <c r="R1300">
        <f t="shared" si="41"/>
        <v>1</v>
      </c>
    </row>
    <row r="1301" spans="1:18" ht="28.8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8339</v>
      </c>
      <c r="P1301" t="s">
        <v>8340</v>
      </c>
      <c r="Q1301" s="16">
        <f t="shared" si="40"/>
        <v>42169.814340277779</v>
      </c>
      <c r="R1301">
        <f t="shared" si="41"/>
        <v>1</v>
      </c>
    </row>
    <row r="1302" spans="1:18" ht="28.8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8339</v>
      </c>
      <c r="P1302" t="s">
        <v>8340</v>
      </c>
      <c r="Q1302" s="16">
        <f t="shared" si="40"/>
        <v>42483.675208333334</v>
      </c>
      <c r="R1302">
        <f t="shared" si="41"/>
        <v>1</v>
      </c>
    </row>
    <row r="1303" spans="1:18" ht="28.8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8339</v>
      </c>
      <c r="P1303" t="s">
        <v>8340</v>
      </c>
      <c r="Q1303" s="16">
        <f t="shared" si="40"/>
        <v>42195.749745370369</v>
      </c>
      <c r="R1303">
        <f t="shared" si="41"/>
        <v>1</v>
      </c>
    </row>
    <row r="1304" spans="1:18" ht="28.8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8339</v>
      </c>
      <c r="P1304" t="s">
        <v>8340</v>
      </c>
      <c r="Q1304" s="16">
        <f t="shared" si="40"/>
        <v>42675.057997685188</v>
      </c>
      <c r="R1304">
        <f t="shared" si="41"/>
        <v>1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8339</v>
      </c>
      <c r="P1305" t="s">
        <v>8340</v>
      </c>
      <c r="Q1305" s="16">
        <f t="shared" si="40"/>
        <v>42566.441203703704</v>
      </c>
      <c r="R1305">
        <f t="shared" si="41"/>
        <v>1</v>
      </c>
    </row>
    <row r="1306" spans="1:18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8341</v>
      </c>
      <c r="P1306" t="s">
        <v>8343</v>
      </c>
      <c r="Q1306" s="16">
        <f t="shared" si="40"/>
        <v>42747.194502314815</v>
      </c>
      <c r="R1306">
        <f t="shared" si="41"/>
        <v>0</v>
      </c>
    </row>
    <row r="1307" spans="1:18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8341</v>
      </c>
      <c r="P1307" t="s">
        <v>8343</v>
      </c>
      <c r="Q1307" s="16">
        <f t="shared" si="40"/>
        <v>42543.665601851855</v>
      </c>
      <c r="R1307">
        <f t="shared" si="41"/>
        <v>0</v>
      </c>
    </row>
    <row r="1308" spans="1:18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8341</v>
      </c>
      <c r="P1308" t="s">
        <v>8343</v>
      </c>
      <c r="Q1308" s="16">
        <f t="shared" si="40"/>
        <v>41947.457569444443</v>
      </c>
      <c r="R1308">
        <f t="shared" si="41"/>
        <v>0</v>
      </c>
    </row>
    <row r="1309" spans="1:18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8341</v>
      </c>
      <c r="P1309" t="s">
        <v>8343</v>
      </c>
      <c r="Q1309" s="16">
        <f t="shared" si="40"/>
        <v>42387.503229166672</v>
      </c>
      <c r="R1309">
        <f t="shared" si="41"/>
        <v>0</v>
      </c>
    </row>
    <row r="1310" spans="1:18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8341</v>
      </c>
      <c r="P1310" t="s">
        <v>8343</v>
      </c>
      <c r="Q1310" s="16">
        <f t="shared" si="40"/>
        <v>42611.613564814819</v>
      </c>
      <c r="R1310">
        <f t="shared" si="41"/>
        <v>0</v>
      </c>
    </row>
    <row r="1311" spans="1:18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8341</v>
      </c>
      <c r="P1311" t="s">
        <v>8343</v>
      </c>
      <c r="Q1311" s="16">
        <f t="shared" si="40"/>
        <v>42257.882731481484</v>
      </c>
      <c r="R1311">
        <f t="shared" si="41"/>
        <v>0</v>
      </c>
    </row>
    <row r="1312" spans="1:18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8341</v>
      </c>
      <c r="P1312" t="s">
        <v>8343</v>
      </c>
      <c r="Q1312" s="16">
        <f t="shared" si="40"/>
        <v>42556.667245370365</v>
      </c>
      <c r="R1312">
        <f t="shared" si="41"/>
        <v>0</v>
      </c>
    </row>
    <row r="1313" spans="1:18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8341</v>
      </c>
      <c r="P1313" t="s">
        <v>8343</v>
      </c>
      <c r="Q1313" s="16">
        <f t="shared" si="40"/>
        <v>42669.802303240736</v>
      </c>
      <c r="R1313">
        <f t="shared" si="41"/>
        <v>0</v>
      </c>
    </row>
    <row r="1314" spans="1:18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8341</v>
      </c>
      <c r="P1314" t="s">
        <v>8343</v>
      </c>
      <c r="Q1314" s="16">
        <f t="shared" si="40"/>
        <v>42082.702800925923</v>
      </c>
      <c r="R1314">
        <f t="shared" si="41"/>
        <v>0</v>
      </c>
    </row>
    <row r="1315" spans="1:18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8341</v>
      </c>
      <c r="P1315" t="s">
        <v>8343</v>
      </c>
      <c r="Q1315" s="16">
        <f t="shared" si="40"/>
        <v>42402.709652777776</v>
      </c>
      <c r="R1315">
        <f t="shared" si="41"/>
        <v>0</v>
      </c>
    </row>
    <row r="1316" spans="1:18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8341</v>
      </c>
      <c r="P1316" t="s">
        <v>8343</v>
      </c>
      <c r="Q1316" s="16">
        <f t="shared" si="40"/>
        <v>42604.669675925921</v>
      </c>
      <c r="R1316">
        <f t="shared" si="41"/>
        <v>0</v>
      </c>
    </row>
    <row r="1317" spans="1:18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8341</v>
      </c>
      <c r="P1317" t="s">
        <v>8343</v>
      </c>
      <c r="Q1317" s="16">
        <f t="shared" si="40"/>
        <v>42278.498240740737</v>
      </c>
      <c r="R1317">
        <f t="shared" si="41"/>
        <v>0</v>
      </c>
    </row>
    <row r="1318" spans="1:18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8341</v>
      </c>
      <c r="P1318" t="s">
        <v>8343</v>
      </c>
      <c r="Q1318" s="16">
        <f t="shared" si="40"/>
        <v>42393.961909722224</v>
      </c>
      <c r="R1318">
        <f t="shared" si="41"/>
        <v>0</v>
      </c>
    </row>
    <row r="1319" spans="1:18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8341</v>
      </c>
      <c r="P1319" t="s">
        <v>8343</v>
      </c>
      <c r="Q1319" s="16">
        <f t="shared" si="40"/>
        <v>42520.235486111109</v>
      </c>
      <c r="R1319">
        <f t="shared" si="41"/>
        <v>0</v>
      </c>
    </row>
    <row r="1320" spans="1:18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8341</v>
      </c>
      <c r="P1320" t="s">
        <v>8343</v>
      </c>
      <c r="Q1320" s="16">
        <f t="shared" si="40"/>
        <v>41985.043657407412</v>
      </c>
      <c r="R1320">
        <f t="shared" si="41"/>
        <v>0</v>
      </c>
    </row>
    <row r="1321" spans="1:18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8341</v>
      </c>
      <c r="P1321" t="s">
        <v>8343</v>
      </c>
      <c r="Q1321" s="16">
        <f t="shared" si="40"/>
        <v>41816.812094907407</v>
      </c>
      <c r="R1321">
        <f t="shared" si="41"/>
        <v>0</v>
      </c>
    </row>
    <row r="1322" spans="1:18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8341</v>
      </c>
      <c r="P1322" t="s">
        <v>8343</v>
      </c>
      <c r="Q1322" s="16">
        <f t="shared" si="40"/>
        <v>42705.690347222218</v>
      </c>
      <c r="R1322">
        <f t="shared" si="41"/>
        <v>0</v>
      </c>
    </row>
    <row r="1323" spans="1:18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8341</v>
      </c>
      <c r="P1323" t="s">
        <v>8343</v>
      </c>
      <c r="Q1323" s="16">
        <f t="shared" si="40"/>
        <v>42697.74927083333</v>
      </c>
      <c r="R1323">
        <f t="shared" si="41"/>
        <v>0</v>
      </c>
    </row>
    <row r="1324" spans="1:18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8341</v>
      </c>
      <c r="P1324" t="s">
        <v>8343</v>
      </c>
      <c r="Q1324" s="16">
        <f t="shared" si="40"/>
        <v>42115.656539351854</v>
      </c>
      <c r="R1324">
        <f t="shared" si="41"/>
        <v>0</v>
      </c>
    </row>
    <row r="1325" spans="1:18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8341</v>
      </c>
      <c r="P1325" t="s">
        <v>8343</v>
      </c>
      <c r="Q1325" s="16">
        <f t="shared" si="40"/>
        <v>42451.698449074072</v>
      </c>
      <c r="R1325">
        <f t="shared" si="41"/>
        <v>0</v>
      </c>
    </row>
    <row r="1326" spans="1:18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8341</v>
      </c>
      <c r="P1326" t="s">
        <v>8343</v>
      </c>
      <c r="Q1326" s="16">
        <f t="shared" si="40"/>
        <v>42626.633703703701</v>
      </c>
      <c r="R1326">
        <f t="shared" si="41"/>
        <v>0</v>
      </c>
    </row>
    <row r="1327" spans="1:18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8341</v>
      </c>
      <c r="P1327" t="s">
        <v>8343</v>
      </c>
      <c r="Q1327" s="16">
        <f t="shared" si="40"/>
        <v>42704.086053240739</v>
      </c>
      <c r="R1327">
        <f t="shared" si="41"/>
        <v>0</v>
      </c>
    </row>
    <row r="1328" spans="1:18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8341</v>
      </c>
      <c r="P1328" t="s">
        <v>8343</v>
      </c>
      <c r="Q1328" s="16">
        <f t="shared" si="40"/>
        <v>41974.791990740741</v>
      </c>
      <c r="R1328">
        <f t="shared" si="41"/>
        <v>0</v>
      </c>
    </row>
    <row r="1329" spans="1:18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8341</v>
      </c>
      <c r="P1329" t="s">
        <v>8343</v>
      </c>
      <c r="Q1329" s="16">
        <f t="shared" si="40"/>
        <v>42123.678645833337</v>
      </c>
      <c r="R1329">
        <f t="shared" si="41"/>
        <v>0</v>
      </c>
    </row>
    <row r="1330" spans="1:18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8341</v>
      </c>
      <c r="P1330" t="s">
        <v>8343</v>
      </c>
      <c r="Q1330" s="16">
        <f t="shared" si="40"/>
        <v>42612.642754629633</v>
      </c>
      <c r="R1330">
        <f t="shared" si="41"/>
        <v>0</v>
      </c>
    </row>
    <row r="1331" spans="1:18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8341</v>
      </c>
      <c r="P1331" t="s">
        <v>8343</v>
      </c>
      <c r="Q1331" s="16">
        <f t="shared" si="40"/>
        <v>41935.221585648149</v>
      </c>
      <c r="R1331">
        <f t="shared" si="41"/>
        <v>0</v>
      </c>
    </row>
    <row r="1332" spans="1:18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8341</v>
      </c>
      <c r="P1332" t="s">
        <v>8343</v>
      </c>
      <c r="Q1332" s="16">
        <f t="shared" si="40"/>
        <v>42522.276724537034</v>
      </c>
      <c r="R1332">
        <f t="shared" si="41"/>
        <v>0</v>
      </c>
    </row>
    <row r="1333" spans="1:18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8341</v>
      </c>
      <c r="P1333" t="s">
        <v>8343</v>
      </c>
      <c r="Q1333" s="16">
        <f t="shared" si="40"/>
        <v>42569.50409722222</v>
      </c>
      <c r="R1333">
        <f t="shared" si="41"/>
        <v>0</v>
      </c>
    </row>
    <row r="1334" spans="1:18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8341</v>
      </c>
      <c r="P1334" t="s">
        <v>8343</v>
      </c>
      <c r="Q1334" s="16">
        <f t="shared" si="40"/>
        <v>42732.060277777782</v>
      </c>
      <c r="R1334">
        <f t="shared" si="41"/>
        <v>0</v>
      </c>
    </row>
    <row r="1335" spans="1:18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8341</v>
      </c>
      <c r="P1335" t="s">
        <v>8343</v>
      </c>
      <c r="Q1335" s="16">
        <f t="shared" si="40"/>
        <v>41806.106770833336</v>
      </c>
      <c r="R1335">
        <f t="shared" si="41"/>
        <v>0</v>
      </c>
    </row>
    <row r="1336" spans="1:18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8341</v>
      </c>
      <c r="P1336" t="s">
        <v>8343</v>
      </c>
      <c r="Q1336" s="16">
        <f t="shared" si="40"/>
        <v>42410.774155092593</v>
      </c>
      <c r="R1336">
        <f t="shared" si="41"/>
        <v>0</v>
      </c>
    </row>
    <row r="1337" spans="1:18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8341</v>
      </c>
      <c r="P1337" t="s">
        <v>8343</v>
      </c>
      <c r="Q1337" s="16">
        <f t="shared" si="40"/>
        <v>42313.936365740738</v>
      </c>
      <c r="R1337">
        <f t="shared" si="41"/>
        <v>0</v>
      </c>
    </row>
    <row r="1338" spans="1:18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8341</v>
      </c>
      <c r="P1338" t="s">
        <v>8343</v>
      </c>
      <c r="Q1338" s="16">
        <f t="shared" si="40"/>
        <v>41955.863750000004</v>
      </c>
      <c r="R1338">
        <f t="shared" si="41"/>
        <v>0</v>
      </c>
    </row>
    <row r="1339" spans="1:18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8341</v>
      </c>
      <c r="P1339" t="s">
        <v>8343</v>
      </c>
      <c r="Q1339" s="16">
        <f t="shared" si="40"/>
        <v>42767.577303240745</v>
      </c>
      <c r="R1339">
        <f t="shared" si="41"/>
        <v>0</v>
      </c>
    </row>
    <row r="1340" spans="1:18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8341</v>
      </c>
      <c r="P1340" t="s">
        <v>8343</v>
      </c>
      <c r="Q1340" s="16">
        <f t="shared" si="40"/>
        <v>42188.803622685184</v>
      </c>
      <c r="R1340">
        <f t="shared" si="41"/>
        <v>0</v>
      </c>
    </row>
    <row r="1341" spans="1:18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8341</v>
      </c>
      <c r="P1341" t="s">
        <v>8343</v>
      </c>
      <c r="Q1341" s="16">
        <f t="shared" si="40"/>
        <v>41936.647164351853</v>
      </c>
      <c r="R1341">
        <f t="shared" si="41"/>
        <v>0</v>
      </c>
    </row>
    <row r="1342" spans="1:18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8341</v>
      </c>
      <c r="P1342" t="s">
        <v>8343</v>
      </c>
      <c r="Q1342" s="16">
        <f t="shared" si="40"/>
        <v>41836.595520833333</v>
      </c>
      <c r="R1342">
        <f t="shared" si="41"/>
        <v>0</v>
      </c>
    </row>
    <row r="1343" spans="1:18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8341</v>
      </c>
      <c r="P1343" t="s">
        <v>8343</v>
      </c>
      <c r="Q1343" s="16">
        <f t="shared" si="40"/>
        <v>42612.624039351853</v>
      </c>
      <c r="R1343">
        <f t="shared" si="41"/>
        <v>0</v>
      </c>
    </row>
    <row r="1344" spans="1:18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8341</v>
      </c>
      <c r="P1344" t="s">
        <v>8343</v>
      </c>
      <c r="Q1344" s="16">
        <f t="shared" si="40"/>
        <v>42172.816423611112</v>
      </c>
      <c r="R1344">
        <f t="shared" si="41"/>
        <v>0</v>
      </c>
    </row>
    <row r="1345" spans="1:18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8341</v>
      </c>
      <c r="P1345" t="s">
        <v>8343</v>
      </c>
      <c r="Q1345" s="16">
        <f t="shared" si="40"/>
        <v>42542.526423611111</v>
      </c>
      <c r="R1345">
        <f t="shared" si="41"/>
        <v>0</v>
      </c>
    </row>
    <row r="1346" spans="1:18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8344</v>
      </c>
      <c r="P1346" t="s">
        <v>8345</v>
      </c>
      <c r="Q1346" s="16">
        <f t="shared" si="40"/>
        <v>42522.789803240739</v>
      </c>
      <c r="R1346">
        <f t="shared" si="41"/>
        <v>0</v>
      </c>
    </row>
    <row r="1347" spans="1:18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8344</v>
      </c>
      <c r="P1347" t="s">
        <v>8345</v>
      </c>
      <c r="Q1347" s="16">
        <f t="shared" ref="Q1347:Q1410" si="42">J1347/86400 + DATE(1970,1,1)</f>
        <v>41799.814340277779</v>
      </c>
      <c r="R1347">
        <f t="shared" ref="R1347:R1410" si="43">SUBTOTAL(103,A1347)</f>
        <v>0</v>
      </c>
    </row>
    <row r="1348" spans="1:18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8344</v>
      </c>
      <c r="P1348" t="s">
        <v>8345</v>
      </c>
      <c r="Q1348" s="16">
        <f t="shared" si="42"/>
        <v>41422.075821759259</v>
      </c>
      <c r="R1348">
        <f t="shared" si="43"/>
        <v>0</v>
      </c>
    </row>
    <row r="1349" spans="1:18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8344</v>
      </c>
      <c r="P1349" t="s">
        <v>8345</v>
      </c>
      <c r="Q1349" s="16">
        <f t="shared" si="42"/>
        <v>42040.638020833328</v>
      </c>
      <c r="R1349">
        <f t="shared" si="43"/>
        <v>0</v>
      </c>
    </row>
    <row r="1350" spans="1:18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8344</v>
      </c>
      <c r="P1350" t="s">
        <v>8345</v>
      </c>
      <c r="Q1350" s="16">
        <f t="shared" si="42"/>
        <v>41963.506168981483</v>
      </c>
      <c r="R1350">
        <f t="shared" si="43"/>
        <v>0</v>
      </c>
    </row>
    <row r="1351" spans="1:18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8344</v>
      </c>
      <c r="P1351" t="s">
        <v>8345</v>
      </c>
      <c r="Q1351" s="16">
        <f t="shared" si="42"/>
        <v>42317.33258101852</v>
      </c>
      <c r="R1351">
        <f t="shared" si="43"/>
        <v>0</v>
      </c>
    </row>
    <row r="1352" spans="1:18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8344</v>
      </c>
      <c r="P1352" t="s">
        <v>8345</v>
      </c>
      <c r="Q1352" s="16">
        <f t="shared" si="42"/>
        <v>42334.013124999998</v>
      </c>
      <c r="R1352">
        <f t="shared" si="43"/>
        <v>0</v>
      </c>
    </row>
    <row r="1353" spans="1:18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8344</v>
      </c>
      <c r="P1353" t="s">
        <v>8345</v>
      </c>
      <c r="Q1353" s="16">
        <f t="shared" si="42"/>
        <v>42382.74009259259</v>
      </c>
      <c r="R1353">
        <f t="shared" si="43"/>
        <v>0</v>
      </c>
    </row>
    <row r="1354" spans="1:18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8344</v>
      </c>
      <c r="P1354" t="s">
        <v>8345</v>
      </c>
      <c r="Q1354" s="16">
        <f t="shared" si="42"/>
        <v>42200.578310185185</v>
      </c>
      <c r="R1354">
        <f t="shared" si="43"/>
        <v>0</v>
      </c>
    </row>
    <row r="1355" spans="1:18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8344</v>
      </c>
      <c r="P1355" t="s">
        <v>8345</v>
      </c>
      <c r="Q1355" s="16">
        <f t="shared" si="42"/>
        <v>41309.11791666667</v>
      </c>
      <c r="R1355">
        <f t="shared" si="43"/>
        <v>0</v>
      </c>
    </row>
    <row r="1356" spans="1:18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8344</v>
      </c>
      <c r="P1356" t="s">
        <v>8345</v>
      </c>
      <c r="Q1356" s="16">
        <f t="shared" si="42"/>
        <v>42502.807627314818</v>
      </c>
      <c r="R1356">
        <f t="shared" si="43"/>
        <v>0</v>
      </c>
    </row>
    <row r="1357" spans="1:18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8344</v>
      </c>
      <c r="P1357" t="s">
        <v>8345</v>
      </c>
      <c r="Q1357" s="16">
        <f t="shared" si="42"/>
        <v>41213.254687499997</v>
      </c>
      <c r="R1357">
        <f t="shared" si="43"/>
        <v>0</v>
      </c>
    </row>
    <row r="1358" spans="1:18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8344</v>
      </c>
      <c r="P1358" t="s">
        <v>8345</v>
      </c>
      <c r="Q1358" s="16">
        <f t="shared" si="42"/>
        <v>41430.038888888885</v>
      </c>
      <c r="R1358">
        <f t="shared" si="43"/>
        <v>0</v>
      </c>
    </row>
    <row r="1359" spans="1:18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8344</v>
      </c>
      <c r="P1359" t="s">
        <v>8345</v>
      </c>
      <c r="Q1359" s="16">
        <f t="shared" si="42"/>
        <v>41304.962233796294</v>
      </c>
      <c r="R1359">
        <f t="shared" si="43"/>
        <v>0</v>
      </c>
    </row>
    <row r="1360" spans="1:18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8344</v>
      </c>
      <c r="P1360" t="s">
        <v>8345</v>
      </c>
      <c r="Q1360" s="16">
        <f t="shared" si="42"/>
        <v>40689.570868055554</v>
      </c>
      <c r="R1360">
        <f t="shared" si="43"/>
        <v>0</v>
      </c>
    </row>
    <row r="1361" spans="1:18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8344</v>
      </c>
      <c r="P1361" t="s">
        <v>8345</v>
      </c>
      <c r="Q1361" s="16">
        <f t="shared" si="42"/>
        <v>40668.814699074072</v>
      </c>
      <c r="R1361">
        <f t="shared" si="43"/>
        <v>0</v>
      </c>
    </row>
    <row r="1362" spans="1:18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8344</v>
      </c>
      <c r="P1362" t="s">
        <v>8345</v>
      </c>
      <c r="Q1362" s="16">
        <f t="shared" si="42"/>
        <v>41095.900694444441</v>
      </c>
      <c r="R1362">
        <f t="shared" si="43"/>
        <v>0</v>
      </c>
    </row>
    <row r="1363" spans="1:18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8344</v>
      </c>
      <c r="P1363" t="s">
        <v>8345</v>
      </c>
      <c r="Q1363" s="16">
        <f t="shared" si="42"/>
        <v>41781.717268518521</v>
      </c>
      <c r="R1363">
        <f t="shared" si="43"/>
        <v>0</v>
      </c>
    </row>
    <row r="1364" spans="1:18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8344</v>
      </c>
      <c r="P1364" t="s">
        <v>8345</v>
      </c>
      <c r="Q1364" s="16">
        <f t="shared" si="42"/>
        <v>41464.934386574074</v>
      </c>
      <c r="R1364">
        <f t="shared" si="43"/>
        <v>0</v>
      </c>
    </row>
    <row r="1365" spans="1:18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8344</v>
      </c>
      <c r="P1365" t="s">
        <v>8345</v>
      </c>
      <c r="Q1365" s="16">
        <f t="shared" si="42"/>
        <v>42396.8440625</v>
      </c>
      <c r="R1365">
        <f t="shared" si="43"/>
        <v>0</v>
      </c>
    </row>
    <row r="1366" spans="1:18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8347</v>
      </c>
      <c r="P1366" t="s">
        <v>8348</v>
      </c>
      <c r="Q1366" s="16">
        <f t="shared" si="42"/>
        <v>41951.6956712963</v>
      </c>
      <c r="R1366">
        <f t="shared" si="43"/>
        <v>0</v>
      </c>
    </row>
    <row r="1367" spans="1:18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8347</v>
      </c>
      <c r="P1367" t="s">
        <v>8348</v>
      </c>
      <c r="Q1367" s="16">
        <f t="shared" si="42"/>
        <v>42049.733240740738</v>
      </c>
      <c r="R1367">
        <f t="shared" si="43"/>
        <v>0</v>
      </c>
    </row>
    <row r="1368" spans="1:18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8347</v>
      </c>
      <c r="P1368" t="s">
        <v>8348</v>
      </c>
      <c r="Q1368" s="16">
        <f t="shared" si="42"/>
        <v>41924.996099537035</v>
      </c>
      <c r="R1368">
        <f t="shared" si="43"/>
        <v>0</v>
      </c>
    </row>
    <row r="1369" spans="1:18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8347</v>
      </c>
      <c r="P1369" t="s">
        <v>8348</v>
      </c>
      <c r="Q1369" s="16">
        <f t="shared" si="42"/>
        <v>42292.002893518518</v>
      </c>
      <c r="R1369">
        <f t="shared" si="43"/>
        <v>0</v>
      </c>
    </row>
    <row r="1370" spans="1:18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8347</v>
      </c>
      <c r="P1370" t="s">
        <v>8348</v>
      </c>
      <c r="Q1370" s="16">
        <f t="shared" si="42"/>
        <v>42146.190902777773</v>
      </c>
      <c r="R1370">
        <f t="shared" si="43"/>
        <v>0</v>
      </c>
    </row>
    <row r="1371" spans="1:18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8347</v>
      </c>
      <c r="P1371" t="s">
        <v>8348</v>
      </c>
      <c r="Q1371" s="16">
        <f t="shared" si="42"/>
        <v>41710.594282407408</v>
      </c>
      <c r="R1371">
        <f t="shared" si="43"/>
        <v>0</v>
      </c>
    </row>
    <row r="1372" spans="1:18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8347</v>
      </c>
      <c r="P1372" t="s">
        <v>8348</v>
      </c>
      <c r="Q1372" s="16">
        <f t="shared" si="42"/>
        <v>41548.00335648148</v>
      </c>
      <c r="R1372">
        <f t="shared" si="43"/>
        <v>0</v>
      </c>
    </row>
    <row r="1373" spans="1:18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8347</v>
      </c>
      <c r="P1373" t="s">
        <v>8348</v>
      </c>
      <c r="Q1373" s="16">
        <f t="shared" si="42"/>
        <v>42101.758587962962</v>
      </c>
      <c r="R1373">
        <f t="shared" si="43"/>
        <v>0</v>
      </c>
    </row>
    <row r="1374" spans="1:18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8347</v>
      </c>
      <c r="P1374" t="s">
        <v>8348</v>
      </c>
      <c r="Q1374" s="16">
        <f t="shared" si="42"/>
        <v>41072.739953703705</v>
      </c>
      <c r="R1374">
        <f t="shared" si="43"/>
        <v>0</v>
      </c>
    </row>
    <row r="1375" spans="1:18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8347</v>
      </c>
      <c r="P1375" t="s">
        <v>8348</v>
      </c>
      <c r="Q1375" s="16">
        <f t="shared" si="42"/>
        <v>42704.95177083333</v>
      </c>
      <c r="R1375">
        <f t="shared" si="43"/>
        <v>0</v>
      </c>
    </row>
    <row r="1376" spans="1:18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8347</v>
      </c>
      <c r="P1376" t="s">
        <v>8348</v>
      </c>
      <c r="Q1376" s="16">
        <f t="shared" si="42"/>
        <v>42424.161898148144</v>
      </c>
      <c r="R1376">
        <f t="shared" si="43"/>
        <v>0</v>
      </c>
    </row>
    <row r="1377" spans="1:18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8347</v>
      </c>
      <c r="P1377" t="s">
        <v>8348</v>
      </c>
      <c r="Q1377" s="16">
        <f t="shared" si="42"/>
        <v>42720.066192129627</v>
      </c>
      <c r="R1377">
        <f t="shared" si="43"/>
        <v>0</v>
      </c>
    </row>
    <row r="1378" spans="1:18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8347</v>
      </c>
      <c r="P1378" t="s">
        <v>8348</v>
      </c>
      <c r="Q1378" s="16">
        <f t="shared" si="42"/>
        <v>42677.669050925921</v>
      </c>
      <c r="R1378">
        <f t="shared" si="43"/>
        <v>0</v>
      </c>
    </row>
    <row r="1379" spans="1:18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8347</v>
      </c>
      <c r="P1379" t="s">
        <v>8348</v>
      </c>
      <c r="Q1379" s="16">
        <f t="shared" si="42"/>
        <v>42747.219560185185</v>
      </c>
      <c r="R1379">
        <f t="shared" si="43"/>
        <v>0</v>
      </c>
    </row>
    <row r="1380" spans="1:18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8347</v>
      </c>
      <c r="P1380" t="s">
        <v>8348</v>
      </c>
      <c r="Q1380" s="16">
        <f t="shared" si="42"/>
        <v>42568.759375000001</v>
      </c>
      <c r="R1380">
        <f t="shared" si="43"/>
        <v>0</v>
      </c>
    </row>
    <row r="1381" spans="1:18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8347</v>
      </c>
      <c r="P1381" t="s">
        <v>8348</v>
      </c>
      <c r="Q1381" s="16">
        <f t="shared" si="42"/>
        <v>42130.491620370369</v>
      </c>
      <c r="R1381">
        <f t="shared" si="43"/>
        <v>0</v>
      </c>
    </row>
    <row r="1382" spans="1:18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8347</v>
      </c>
      <c r="P1382" t="s">
        <v>8348</v>
      </c>
      <c r="Q1382" s="16">
        <f t="shared" si="42"/>
        <v>42141.762800925921</v>
      </c>
      <c r="R1382">
        <f t="shared" si="43"/>
        <v>0</v>
      </c>
    </row>
    <row r="1383" spans="1:18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8347</v>
      </c>
      <c r="P1383" t="s">
        <v>8348</v>
      </c>
      <c r="Q1383" s="16">
        <f t="shared" si="42"/>
        <v>42703.214409722219</v>
      </c>
      <c r="R1383">
        <f t="shared" si="43"/>
        <v>0</v>
      </c>
    </row>
    <row r="1384" spans="1:18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8347</v>
      </c>
      <c r="P1384" t="s">
        <v>8348</v>
      </c>
      <c r="Q1384" s="16">
        <f t="shared" si="42"/>
        <v>41370.800185185188</v>
      </c>
      <c r="R1384">
        <f t="shared" si="43"/>
        <v>0</v>
      </c>
    </row>
    <row r="1385" spans="1:18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8347</v>
      </c>
      <c r="P1385" t="s">
        <v>8348</v>
      </c>
      <c r="Q1385" s="16">
        <f t="shared" si="42"/>
        <v>42707.074976851851</v>
      </c>
      <c r="R1385">
        <f t="shared" si="43"/>
        <v>0</v>
      </c>
    </row>
    <row r="1386" spans="1:18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8347</v>
      </c>
      <c r="P1386" t="s">
        <v>8348</v>
      </c>
      <c r="Q1386" s="16">
        <f t="shared" si="42"/>
        <v>42160.735208333332</v>
      </c>
      <c r="R1386">
        <f t="shared" si="43"/>
        <v>0</v>
      </c>
    </row>
    <row r="1387" spans="1:18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8347</v>
      </c>
      <c r="P1387" t="s">
        <v>8348</v>
      </c>
      <c r="Q1387" s="16">
        <f t="shared" si="42"/>
        <v>42433.688900462963</v>
      </c>
      <c r="R1387">
        <f t="shared" si="43"/>
        <v>0</v>
      </c>
    </row>
    <row r="1388" spans="1:18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8347</v>
      </c>
      <c r="P1388" t="s">
        <v>8348</v>
      </c>
      <c r="Q1388" s="16">
        <f t="shared" si="42"/>
        <v>42184.646863425922</v>
      </c>
      <c r="R1388">
        <f t="shared" si="43"/>
        <v>0</v>
      </c>
    </row>
    <row r="1389" spans="1:18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8347</v>
      </c>
      <c r="P1389" t="s">
        <v>8348</v>
      </c>
      <c r="Q1389" s="16">
        <f t="shared" si="42"/>
        <v>42126.92123842593</v>
      </c>
      <c r="R1389">
        <f t="shared" si="43"/>
        <v>0</v>
      </c>
    </row>
    <row r="1390" spans="1:18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8347</v>
      </c>
      <c r="P1390" t="s">
        <v>8348</v>
      </c>
      <c r="Q1390" s="16">
        <f t="shared" si="42"/>
        <v>42634.614780092597</v>
      </c>
      <c r="R1390">
        <f t="shared" si="43"/>
        <v>0</v>
      </c>
    </row>
    <row r="1391" spans="1:18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8347</v>
      </c>
      <c r="P1391" t="s">
        <v>8348</v>
      </c>
      <c r="Q1391" s="16">
        <f t="shared" si="42"/>
        <v>42565.480983796297</v>
      </c>
      <c r="R1391">
        <f t="shared" si="43"/>
        <v>0</v>
      </c>
    </row>
    <row r="1392" spans="1:18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8347</v>
      </c>
      <c r="P1392" t="s">
        <v>8348</v>
      </c>
      <c r="Q1392" s="16">
        <f t="shared" si="42"/>
        <v>42087.803310185191</v>
      </c>
      <c r="R1392">
        <f t="shared" si="43"/>
        <v>0</v>
      </c>
    </row>
    <row r="1393" spans="1:18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8347</v>
      </c>
      <c r="P1393" t="s">
        <v>8348</v>
      </c>
      <c r="Q1393" s="16">
        <f t="shared" si="42"/>
        <v>42193.650671296295</v>
      </c>
      <c r="R1393">
        <f t="shared" si="43"/>
        <v>0</v>
      </c>
    </row>
    <row r="1394" spans="1:18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8347</v>
      </c>
      <c r="P1394" t="s">
        <v>8348</v>
      </c>
      <c r="Q1394" s="16">
        <f t="shared" si="42"/>
        <v>42401.154930555553</v>
      </c>
      <c r="R1394">
        <f t="shared" si="43"/>
        <v>0</v>
      </c>
    </row>
    <row r="1395" spans="1:18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8347</v>
      </c>
      <c r="P1395" t="s">
        <v>8348</v>
      </c>
      <c r="Q1395" s="16">
        <f t="shared" si="42"/>
        <v>42553.681979166664</v>
      </c>
      <c r="R1395">
        <f t="shared" si="43"/>
        <v>0</v>
      </c>
    </row>
    <row r="1396" spans="1:18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8347</v>
      </c>
      <c r="P1396" t="s">
        <v>8348</v>
      </c>
      <c r="Q1396" s="16">
        <f t="shared" si="42"/>
        <v>42752.144976851851</v>
      </c>
      <c r="R1396">
        <f t="shared" si="43"/>
        <v>0</v>
      </c>
    </row>
    <row r="1397" spans="1:18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8347</v>
      </c>
      <c r="P1397" t="s">
        <v>8348</v>
      </c>
      <c r="Q1397" s="16">
        <f t="shared" si="42"/>
        <v>42719.90834490741</v>
      </c>
      <c r="R1397">
        <f t="shared" si="43"/>
        <v>0</v>
      </c>
    </row>
    <row r="1398" spans="1:18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8347</v>
      </c>
      <c r="P1398" t="s">
        <v>8348</v>
      </c>
      <c r="Q1398" s="16">
        <f t="shared" si="42"/>
        <v>42018.99863425926</v>
      </c>
      <c r="R1398">
        <f t="shared" si="43"/>
        <v>0</v>
      </c>
    </row>
    <row r="1399" spans="1:18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8347</v>
      </c>
      <c r="P1399" t="s">
        <v>8348</v>
      </c>
      <c r="Q1399" s="16">
        <f t="shared" si="42"/>
        <v>42640.917939814812</v>
      </c>
      <c r="R1399">
        <f t="shared" si="43"/>
        <v>0</v>
      </c>
    </row>
    <row r="1400" spans="1:18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8347</v>
      </c>
      <c r="P1400" t="s">
        <v>8348</v>
      </c>
      <c r="Q1400" s="16">
        <f t="shared" si="42"/>
        <v>42526.874236111107</v>
      </c>
      <c r="R1400">
        <f t="shared" si="43"/>
        <v>0</v>
      </c>
    </row>
    <row r="1401" spans="1:18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8347</v>
      </c>
      <c r="P1401" t="s">
        <v>8348</v>
      </c>
      <c r="Q1401" s="16">
        <f t="shared" si="42"/>
        <v>41889.004317129627</v>
      </c>
      <c r="R1401">
        <f t="shared" si="43"/>
        <v>0</v>
      </c>
    </row>
    <row r="1402" spans="1:18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8347</v>
      </c>
      <c r="P1402" t="s">
        <v>8348</v>
      </c>
      <c r="Q1402" s="16">
        <f t="shared" si="42"/>
        <v>42498.341122685189</v>
      </c>
      <c r="R1402">
        <f t="shared" si="43"/>
        <v>0</v>
      </c>
    </row>
    <row r="1403" spans="1:18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8347</v>
      </c>
      <c r="P1403" t="s">
        <v>8348</v>
      </c>
      <c r="Q1403" s="16">
        <f t="shared" si="42"/>
        <v>41399.99622685185</v>
      </c>
      <c r="R1403">
        <f t="shared" si="43"/>
        <v>0</v>
      </c>
    </row>
    <row r="1404" spans="1:18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8347</v>
      </c>
      <c r="P1404" t="s">
        <v>8348</v>
      </c>
      <c r="Q1404" s="16">
        <f t="shared" si="42"/>
        <v>42065.053368055553</v>
      </c>
      <c r="R1404">
        <f t="shared" si="43"/>
        <v>0</v>
      </c>
    </row>
    <row r="1405" spans="1:18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8347</v>
      </c>
      <c r="P1405" t="s">
        <v>8348</v>
      </c>
      <c r="Q1405" s="16">
        <f t="shared" si="42"/>
        <v>41451.062905092593</v>
      </c>
      <c r="R1405">
        <f t="shared" si="43"/>
        <v>0</v>
      </c>
    </row>
    <row r="1406" spans="1:18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8344</v>
      </c>
      <c r="P1406" t="s">
        <v>8363</v>
      </c>
      <c r="Q1406" s="16">
        <f t="shared" si="42"/>
        <v>42032.510243055556</v>
      </c>
      <c r="R1406">
        <f t="shared" si="43"/>
        <v>0</v>
      </c>
    </row>
    <row r="1407" spans="1:18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8344</v>
      </c>
      <c r="P1407" t="s">
        <v>8363</v>
      </c>
      <c r="Q1407" s="16">
        <f t="shared" si="42"/>
        <v>41941.680567129632</v>
      </c>
      <c r="R1407">
        <f t="shared" si="43"/>
        <v>0</v>
      </c>
    </row>
    <row r="1408" spans="1:18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8344</v>
      </c>
      <c r="P1408" t="s">
        <v>8363</v>
      </c>
      <c r="Q1408" s="16">
        <f t="shared" si="42"/>
        <v>42297.432951388888</v>
      </c>
      <c r="R1408">
        <f t="shared" si="43"/>
        <v>0</v>
      </c>
    </row>
    <row r="1409" spans="1:18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8344</v>
      </c>
      <c r="P1409" t="s">
        <v>8363</v>
      </c>
      <c r="Q1409" s="16">
        <f t="shared" si="42"/>
        <v>41838.536782407406</v>
      </c>
      <c r="R1409">
        <f t="shared" si="43"/>
        <v>0</v>
      </c>
    </row>
    <row r="1410" spans="1:18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8344</v>
      </c>
      <c r="P1410" t="s">
        <v>8363</v>
      </c>
      <c r="Q1410" s="16">
        <f t="shared" si="42"/>
        <v>42291.872175925921</v>
      </c>
      <c r="R1410">
        <f t="shared" si="43"/>
        <v>0</v>
      </c>
    </row>
    <row r="1411" spans="1:18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8344</v>
      </c>
      <c r="P1411" t="s">
        <v>8363</v>
      </c>
      <c r="Q1411" s="16">
        <f t="shared" ref="Q1411:Q1474" si="44">J1411/86400 + DATE(1970,1,1)</f>
        <v>41945.133506944447</v>
      </c>
      <c r="R1411">
        <f t="shared" ref="R1411:R1474" si="45">SUBTOTAL(103,A1411)</f>
        <v>0</v>
      </c>
    </row>
    <row r="1412" spans="1:18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8344</v>
      </c>
      <c r="P1412" t="s">
        <v>8363</v>
      </c>
      <c r="Q1412" s="16">
        <f t="shared" si="44"/>
        <v>42479.318518518514</v>
      </c>
      <c r="R1412">
        <f t="shared" si="45"/>
        <v>0</v>
      </c>
    </row>
    <row r="1413" spans="1:18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8344</v>
      </c>
      <c r="P1413" t="s">
        <v>8363</v>
      </c>
      <c r="Q1413" s="16">
        <f t="shared" si="44"/>
        <v>42013.059027777781</v>
      </c>
      <c r="R1413">
        <f t="shared" si="45"/>
        <v>0</v>
      </c>
    </row>
    <row r="1414" spans="1:18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8344</v>
      </c>
      <c r="P1414" t="s">
        <v>8363</v>
      </c>
      <c r="Q1414" s="16">
        <f t="shared" si="44"/>
        <v>41947.063645833332</v>
      </c>
      <c r="R1414">
        <f t="shared" si="45"/>
        <v>0</v>
      </c>
    </row>
    <row r="1415" spans="1:18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8344</v>
      </c>
      <c r="P1415" t="s">
        <v>8363</v>
      </c>
      <c r="Q1415" s="16">
        <f t="shared" si="44"/>
        <v>42360.437152777777</v>
      </c>
      <c r="R1415">
        <f t="shared" si="45"/>
        <v>0</v>
      </c>
    </row>
    <row r="1416" spans="1:18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8344</v>
      </c>
      <c r="P1416" t="s">
        <v>8363</v>
      </c>
      <c r="Q1416" s="16">
        <f t="shared" si="44"/>
        <v>42708.25309027778</v>
      </c>
      <c r="R1416">
        <f t="shared" si="45"/>
        <v>0</v>
      </c>
    </row>
    <row r="1417" spans="1:18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8344</v>
      </c>
      <c r="P1417" t="s">
        <v>8363</v>
      </c>
      <c r="Q1417" s="16">
        <f t="shared" si="44"/>
        <v>42192.675821759258</v>
      </c>
      <c r="R1417">
        <f t="shared" si="45"/>
        <v>0</v>
      </c>
    </row>
    <row r="1418" spans="1:18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8344</v>
      </c>
      <c r="P1418" t="s">
        <v>8363</v>
      </c>
      <c r="Q1418" s="16">
        <f t="shared" si="44"/>
        <v>42299.926145833335</v>
      </c>
      <c r="R1418">
        <f t="shared" si="45"/>
        <v>0</v>
      </c>
    </row>
    <row r="1419" spans="1:18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8344</v>
      </c>
      <c r="P1419" t="s">
        <v>8363</v>
      </c>
      <c r="Q1419" s="16">
        <f t="shared" si="44"/>
        <v>42232.15016203704</v>
      </c>
      <c r="R1419">
        <f t="shared" si="45"/>
        <v>0</v>
      </c>
    </row>
    <row r="1420" spans="1:18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8344</v>
      </c>
      <c r="P1420" t="s">
        <v>8363</v>
      </c>
      <c r="Q1420" s="16">
        <f t="shared" si="44"/>
        <v>42395.456412037034</v>
      </c>
      <c r="R1420">
        <f t="shared" si="45"/>
        <v>0</v>
      </c>
    </row>
    <row r="1421" spans="1:18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8344</v>
      </c>
      <c r="P1421" t="s">
        <v>8363</v>
      </c>
      <c r="Q1421" s="16">
        <f t="shared" si="44"/>
        <v>42622.456238425926</v>
      </c>
      <c r="R1421">
        <f t="shared" si="45"/>
        <v>0</v>
      </c>
    </row>
    <row r="1422" spans="1:18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8344</v>
      </c>
      <c r="P1422" t="s">
        <v>8363</v>
      </c>
      <c r="Q1422" s="16">
        <f t="shared" si="44"/>
        <v>42524.667662037042</v>
      </c>
      <c r="R1422">
        <f t="shared" si="45"/>
        <v>0</v>
      </c>
    </row>
    <row r="1423" spans="1:18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8344</v>
      </c>
      <c r="P1423" t="s">
        <v>8363</v>
      </c>
      <c r="Q1423" s="16">
        <f t="shared" si="44"/>
        <v>42013.915613425925</v>
      </c>
      <c r="R1423">
        <f t="shared" si="45"/>
        <v>0</v>
      </c>
    </row>
    <row r="1424" spans="1:18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8344</v>
      </c>
      <c r="P1424" t="s">
        <v>8363</v>
      </c>
      <c r="Q1424" s="16">
        <f t="shared" si="44"/>
        <v>42604.239629629628</v>
      </c>
      <c r="R1424">
        <f t="shared" si="45"/>
        <v>0</v>
      </c>
    </row>
    <row r="1425" spans="1:18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8344</v>
      </c>
      <c r="P1425" t="s">
        <v>8363</v>
      </c>
      <c r="Q1425" s="16">
        <f t="shared" si="44"/>
        <v>42340.360312500001</v>
      </c>
      <c r="R1425">
        <f t="shared" si="45"/>
        <v>0</v>
      </c>
    </row>
    <row r="1426" spans="1:18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8344</v>
      </c>
      <c r="P1426" t="s">
        <v>8363</v>
      </c>
      <c r="Q1426" s="16">
        <f t="shared" si="44"/>
        <v>42676.717615740738</v>
      </c>
      <c r="R1426">
        <f t="shared" si="45"/>
        <v>0</v>
      </c>
    </row>
    <row r="1427" spans="1:18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8344</v>
      </c>
      <c r="P1427" t="s">
        <v>8363</v>
      </c>
      <c r="Q1427" s="16">
        <f t="shared" si="44"/>
        <v>42093.131469907406</v>
      </c>
      <c r="R1427">
        <f t="shared" si="45"/>
        <v>0</v>
      </c>
    </row>
    <row r="1428" spans="1:18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8344</v>
      </c>
      <c r="P1428" t="s">
        <v>8363</v>
      </c>
      <c r="Q1428" s="16">
        <f t="shared" si="44"/>
        <v>42180.390277777777</v>
      </c>
      <c r="R1428">
        <f t="shared" si="45"/>
        <v>0</v>
      </c>
    </row>
    <row r="1429" spans="1:18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8344</v>
      </c>
      <c r="P1429" t="s">
        <v>8363</v>
      </c>
      <c r="Q1429" s="16">
        <f t="shared" si="44"/>
        <v>42601.851678240739</v>
      </c>
      <c r="R1429">
        <f t="shared" si="45"/>
        <v>0</v>
      </c>
    </row>
    <row r="1430" spans="1:18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8344</v>
      </c>
      <c r="P1430" t="s">
        <v>8363</v>
      </c>
      <c r="Q1430" s="16">
        <f t="shared" si="44"/>
        <v>42432.379826388889</v>
      </c>
      <c r="R1430">
        <f t="shared" si="45"/>
        <v>0</v>
      </c>
    </row>
    <row r="1431" spans="1:18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8344</v>
      </c>
      <c r="P1431" t="s">
        <v>8363</v>
      </c>
      <c r="Q1431" s="16">
        <f t="shared" si="44"/>
        <v>42074.060671296298</v>
      </c>
      <c r="R1431">
        <f t="shared" si="45"/>
        <v>0</v>
      </c>
    </row>
    <row r="1432" spans="1:18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8344</v>
      </c>
      <c r="P1432" t="s">
        <v>8363</v>
      </c>
      <c r="Q1432" s="16">
        <f t="shared" si="44"/>
        <v>41961.813518518524</v>
      </c>
      <c r="R1432">
        <f t="shared" si="45"/>
        <v>0</v>
      </c>
    </row>
    <row r="1433" spans="1:18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8344</v>
      </c>
      <c r="P1433" t="s">
        <v>8363</v>
      </c>
      <c r="Q1433" s="16">
        <f t="shared" si="44"/>
        <v>42304.210833333331</v>
      </c>
      <c r="R1433">
        <f t="shared" si="45"/>
        <v>0</v>
      </c>
    </row>
    <row r="1434" spans="1:18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8344</v>
      </c>
      <c r="P1434" t="s">
        <v>8363</v>
      </c>
      <c r="Q1434" s="16">
        <f t="shared" si="44"/>
        <v>42175.780416666668</v>
      </c>
      <c r="R1434">
        <f t="shared" si="45"/>
        <v>0</v>
      </c>
    </row>
    <row r="1435" spans="1:18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8344</v>
      </c>
      <c r="P1435" t="s">
        <v>8363</v>
      </c>
      <c r="Q1435" s="16">
        <f t="shared" si="44"/>
        <v>42673.625868055555</v>
      </c>
      <c r="R1435">
        <f t="shared" si="45"/>
        <v>0</v>
      </c>
    </row>
    <row r="1436" spans="1:18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8344</v>
      </c>
      <c r="P1436" t="s">
        <v>8363</v>
      </c>
      <c r="Q1436" s="16">
        <f t="shared" si="44"/>
        <v>42142.767106481479</v>
      </c>
      <c r="R1436">
        <f t="shared" si="45"/>
        <v>0</v>
      </c>
    </row>
    <row r="1437" spans="1:18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8344</v>
      </c>
      <c r="P1437" t="s">
        <v>8363</v>
      </c>
      <c r="Q1437" s="16">
        <f t="shared" si="44"/>
        <v>42258.780324074076</v>
      </c>
      <c r="R1437">
        <f t="shared" si="45"/>
        <v>0</v>
      </c>
    </row>
    <row r="1438" spans="1:18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8344</v>
      </c>
      <c r="P1438" t="s">
        <v>8363</v>
      </c>
      <c r="Q1438" s="16">
        <f t="shared" si="44"/>
        <v>42391.35019675926</v>
      </c>
      <c r="R1438">
        <f t="shared" si="45"/>
        <v>0</v>
      </c>
    </row>
    <row r="1439" spans="1:18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8344</v>
      </c>
      <c r="P1439" t="s">
        <v>8363</v>
      </c>
      <c r="Q1439" s="16">
        <f t="shared" si="44"/>
        <v>41796.531701388885</v>
      </c>
      <c r="R1439">
        <f t="shared" si="45"/>
        <v>0</v>
      </c>
    </row>
    <row r="1440" spans="1:18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8344</v>
      </c>
      <c r="P1440" t="s">
        <v>8363</v>
      </c>
      <c r="Q1440" s="16">
        <f t="shared" si="44"/>
        <v>42457.871516203704</v>
      </c>
      <c r="R1440">
        <f t="shared" si="45"/>
        <v>0</v>
      </c>
    </row>
    <row r="1441" spans="1:18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8344</v>
      </c>
      <c r="P1441" t="s">
        <v>8363</v>
      </c>
      <c r="Q1441" s="16">
        <f t="shared" si="44"/>
        <v>42040.829872685186</v>
      </c>
      <c r="R1441">
        <f t="shared" si="45"/>
        <v>0</v>
      </c>
    </row>
    <row r="1442" spans="1:18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8344</v>
      </c>
      <c r="P1442" t="s">
        <v>8363</v>
      </c>
      <c r="Q1442" s="16">
        <f t="shared" si="44"/>
        <v>42486.748414351852</v>
      </c>
      <c r="R1442">
        <f t="shared" si="45"/>
        <v>0</v>
      </c>
    </row>
    <row r="1443" spans="1:18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8344</v>
      </c>
      <c r="P1443" t="s">
        <v>8363</v>
      </c>
      <c r="Q1443" s="16">
        <f t="shared" si="44"/>
        <v>42198.765844907408</v>
      </c>
      <c r="R1443">
        <f t="shared" si="45"/>
        <v>0</v>
      </c>
    </row>
    <row r="1444" spans="1:18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8344</v>
      </c>
      <c r="P1444" t="s">
        <v>8363</v>
      </c>
      <c r="Q1444" s="16">
        <f t="shared" si="44"/>
        <v>42485.64534722222</v>
      </c>
      <c r="R1444">
        <f t="shared" si="45"/>
        <v>0</v>
      </c>
    </row>
    <row r="1445" spans="1:18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8344</v>
      </c>
      <c r="P1445" t="s">
        <v>8363</v>
      </c>
      <c r="Q1445" s="16">
        <f t="shared" si="44"/>
        <v>42707.926030092596</v>
      </c>
      <c r="R1445">
        <f t="shared" si="45"/>
        <v>0</v>
      </c>
    </row>
    <row r="1446" spans="1:18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8344</v>
      </c>
      <c r="P1446" t="s">
        <v>8363</v>
      </c>
      <c r="Q1446" s="16">
        <f t="shared" si="44"/>
        <v>42199.873402777783</v>
      </c>
      <c r="R1446">
        <f t="shared" si="45"/>
        <v>0</v>
      </c>
    </row>
    <row r="1447" spans="1:18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8344</v>
      </c>
      <c r="P1447" t="s">
        <v>8363</v>
      </c>
      <c r="Q1447" s="16">
        <f t="shared" si="44"/>
        <v>42139.542303240742</v>
      </c>
      <c r="R1447">
        <f t="shared" si="45"/>
        <v>0</v>
      </c>
    </row>
    <row r="1448" spans="1:18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8344</v>
      </c>
      <c r="P1448" t="s">
        <v>8363</v>
      </c>
      <c r="Q1448" s="16">
        <f t="shared" si="44"/>
        <v>42461.447662037041</v>
      </c>
      <c r="R1448">
        <f t="shared" si="45"/>
        <v>0</v>
      </c>
    </row>
    <row r="1449" spans="1:18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8344</v>
      </c>
      <c r="P1449" t="s">
        <v>8363</v>
      </c>
      <c r="Q1449" s="16">
        <f t="shared" si="44"/>
        <v>42529.730717592596</v>
      </c>
      <c r="R1449">
        <f t="shared" si="45"/>
        <v>0</v>
      </c>
    </row>
    <row r="1450" spans="1:18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8344</v>
      </c>
      <c r="P1450" t="s">
        <v>8363</v>
      </c>
      <c r="Q1450" s="16">
        <f t="shared" si="44"/>
        <v>42115.936550925922</v>
      </c>
      <c r="R1450">
        <f t="shared" si="45"/>
        <v>0</v>
      </c>
    </row>
    <row r="1451" spans="1:18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8344</v>
      </c>
      <c r="P1451" t="s">
        <v>8363</v>
      </c>
      <c r="Q1451" s="16">
        <f t="shared" si="44"/>
        <v>42086.811400462961</v>
      </c>
      <c r="R1451">
        <f t="shared" si="45"/>
        <v>0</v>
      </c>
    </row>
    <row r="1452" spans="1:18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8344</v>
      </c>
      <c r="P1452" t="s">
        <v>8363</v>
      </c>
      <c r="Q1452" s="16">
        <f t="shared" si="44"/>
        <v>42390.171261574069</v>
      </c>
      <c r="R1452">
        <f t="shared" si="45"/>
        <v>0</v>
      </c>
    </row>
    <row r="1453" spans="1:18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8344</v>
      </c>
      <c r="P1453" t="s">
        <v>8363</v>
      </c>
      <c r="Q1453" s="16">
        <f t="shared" si="44"/>
        <v>41931.959016203706</v>
      </c>
      <c r="R1453">
        <f t="shared" si="45"/>
        <v>0</v>
      </c>
    </row>
    <row r="1454" spans="1:18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8344</v>
      </c>
      <c r="P1454" t="s">
        <v>8363</v>
      </c>
      <c r="Q1454" s="16">
        <f t="shared" si="44"/>
        <v>41818.703275462962</v>
      </c>
      <c r="R1454">
        <f t="shared" si="45"/>
        <v>0</v>
      </c>
    </row>
    <row r="1455" spans="1:18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8344</v>
      </c>
      <c r="P1455" t="s">
        <v>8363</v>
      </c>
      <c r="Q1455" s="16">
        <f t="shared" si="44"/>
        <v>42795.696145833332</v>
      </c>
      <c r="R1455">
        <f t="shared" si="45"/>
        <v>0</v>
      </c>
    </row>
    <row r="1456" spans="1:18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8344</v>
      </c>
      <c r="P1456" t="s">
        <v>8363</v>
      </c>
      <c r="Q1456" s="16">
        <f t="shared" si="44"/>
        <v>42463.866666666669</v>
      </c>
      <c r="R1456">
        <f t="shared" si="45"/>
        <v>0</v>
      </c>
    </row>
    <row r="1457" spans="1:18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8344</v>
      </c>
      <c r="P1457" t="s">
        <v>8363</v>
      </c>
      <c r="Q1457" s="16">
        <f t="shared" si="44"/>
        <v>41832.672685185185</v>
      </c>
      <c r="R1457">
        <f t="shared" si="45"/>
        <v>0</v>
      </c>
    </row>
    <row r="1458" spans="1:18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8344</v>
      </c>
      <c r="P1458" t="s">
        <v>8363</v>
      </c>
      <c r="Q1458" s="16">
        <f t="shared" si="44"/>
        <v>42708.668576388889</v>
      </c>
      <c r="R1458">
        <f t="shared" si="45"/>
        <v>0</v>
      </c>
    </row>
    <row r="1459" spans="1:18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8344</v>
      </c>
      <c r="P1459" t="s">
        <v>8363</v>
      </c>
      <c r="Q1459" s="16">
        <f t="shared" si="44"/>
        <v>42289.89634259259</v>
      </c>
      <c r="R1459">
        <f t="shared" si="45"/>
        <v>0</v>
      </c>
    </row>
    <row r="1460" spans="1:18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8344</v>
      </c>
      <c r="P1460" t="s">
        <v>8363</v>
      </c>
      <c r="Q1460" s="16">
        <f t="shared" si="44"/>
        <v>41831.705555555556</v>
      </c>
      <c r="R1460">
        <f t="shared" si="45"/>
        <v>0</v>
      </c>
    </row>
    <row r="1461" spans="1:18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8344</v>
      </c>
      <c r="P1461" t="s">
        <v>8363</v>
      </c>
      <c r="Q1461" s="16">
        <f t="shared" si="44"/>
        <v>42312.204814814817</v>
      </c>
      <c r="R1461">
        <f t="shared" si="45"/>
        <v>0</v>
      </c>
    </row>
    <row r="1462" spans="1:18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8344</v>
      </c>
      <c r="P1462" t="s">
        <v>8363</v>
      </c>
      <c r="Q1462" s="16">
        <f t="shared" si="44"/>
        <v>41915.896967592591</v>
      </c>
      <c r="R1462">
        <f t="shared" si="45"/>
        <v>0</v>
      </c>
    </row>
    <row r="1463" spans="1:18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8344</v>
      </c>
      <c r="P1463" t="s">
        <v>8364</v>
      </c>
      <c r="Q1463" s="16">
        <f t="shared" si="44"/>
        <v>41899.645300925928</v>
      </c>
      <c r="R1463">
        <f t="shared" si="45"/>
        <v>0</v>
      </c>
    </row>
    <row r="1464" spans="1:18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8344</v>
      </c>
      <c r="P1464" t="s">
        <v>8364</v>
      </c>
      <c r="Q1464" s="16">
        <f t="shared" si="44"/>
        <v>41344.662858796299</v>
      </c>
      <c r="R1464">
        <f t="shared" si="45"/>
        <v>0</v>
      </c>
    </row>
    <row r="1465" spans="1:18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8344</v>
      </c>
      <c r="P1465" t="s">
        <v>8364</v>
      </c>
      <c r="Q1465" s="16">
        <f t="shared" si="44"/>
        <v>41326.911319444444</v>
      </c>
      <c r="R1465">
        <f t="shared" si="45"/>
        <v>0</v>
      </c>
    </row>
    <row r="1466" spans="1:18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8344</v>
      </c>
      <c r="P1466" t="s">
        <v>8364</v>
      </c>
      <c r="Q1466" s="16">
        <f t="shared" si="44"/>
        <v>41291.661550925928</v>
      </c>
      <c r="R1466">
        <f t="shared" si="45"/>
        <v>0</v>
      </c>
    </row>
    <row r="1467" spans="1:18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8344</v>
      </c>
      <c r="P1467" t="s">
        <v>8364</v>
      </c>
      <c r="Q1467" s="16">
        <f t="shared" si="44"/>
        <v>40959.734398148146</v>
      </c>
      <c r="R1467">
        <f t="shared" si="45"/>
        <v>0</v>
      </c>
    </row>
    <row r="1468" spans="1:18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8344</v>
      </c>
      <c r="P1468" t="s">
        <v>8364</v>
      </c>
      <c r="Q1468" s="16">
        <f t="shared" si="44"/>
        <v>42340.172060185185</v>
      </c>
      <c r="R1468">
        <f t="shared" si="45"/>
        <v>0</v>
      </c>
    </row>
    <row r="1469" spans="1:18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8344</v>
      </c>
      <c r="P1469" t="s">
        <v>8364</v>
      </c>
      <c r="Q1469" s="16">
        <f t="shared" si="44"/>
        <v>40933.80190972222</v>
      </c>
      <c r="R1469">
        <f t="shared" si="45"/>
        <v>0</v>
      </c>
    </row>
    <row r="1470" spans="1:18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8344</v>
      </c>
      <c r="P1470" t="s">
        <v>8364</v>
      </c>
      <c r="Q1470" s="16">
        <f t="shared" si="44"/>
        <v>40646.014456018514</v>
      </c>
      <c r="R1470">
        <f t="shared" si="45"/>
        <v>0</v>
      </c>
    </row>
    <row r="1471" spans="1:18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8344</v>
      </c>
      <c r="P1471" t="s">
        <v>8364</v>
      </c>
      <c r="Q1471" s="16">
        <f t="shared" si="44"/>
        <v>41290.598483796297</v>
      </c>
      <c r="R1471">
        <f t="shared" si="45"/>
        <v>0</v>
      </c>
    </row>
    <row r="1472" spans="1:18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8344</v>
      </c>
      <c r="P1472" t="s">
        <v>8364</v>
      </c>
      <c r="Q1472" s="16">
        <f t="shared" si="44"/>
        <v>41250.827118055553</v>
      </c>
      <c r="R1472">
        <f t="shared" si="45"/>
        <v>0</v>
      </c>
    </row>
    <row r="1473" spans="1:18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8344</v>
      </c>
      <c r="P1473" t="s">
        <v>8364</v>
      </c>
      <c r="Q1473" s="16">
        <f t="shared" si="44"/>
        <v>42073.957569444443</v>
      </c>
      <c r="R1473">
        <f t="shared" si="45"/>
        <v>0</v>
      </c>
    </row>
    <row r="1474" spans="1:18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8344</v>
      </c>
      <c r="P1474" t="s">
        <v>8364</v>
      </c>
      <c r="Q1474" s="16">
        <f t="shared" si="44"/>
        <v>41533.542858796296</v>
      </c>
      <c r="R1474">
        <f t="shared" si="45"/>
        <v>0</v>
      </c>
    </row>
    <row r="1475" spans="1:18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8344</v>
      </c>
      <c r="P1475" t="s">
        <v>8364</v>
      </c>
      <c r="Q1475" s="16">
        <f t="shared" ref="Q1475:Q1538" si="46">J1475/86400 + DATE(1970,1,1)</f>
        <v>40939.979618055557</v>
      </c>
      <c r="R1475">
        <f t="shared" ref="R1475:R1538" si="47">SUBTOTAL(103,A1475)</f>
        <v>0</v>
      </c>
    </row>
    <row r="1476" spans="1:18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8344</v>
      </c>
      <c r="P1476" t="s">
        <v>8364</v>
      </c>
      <c r="Q1476" s="16">
        <f t="shared" si="46"/>
        <v>41500.72791666667</v>
      </c>
      <c r="R1476">
        <f t="shared" si="47"/>
        <v>0</v>
      </c>
    </row>
    <row r="1477" spans="1:18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8344</v>
      </c>
      <c r="P1477" t="s">
        <v>8364</v>
      </c>
      <c r="Q1477" s="16">
        <f t="shared" si="46"/>
        <v>41960.722951388889</v>
      </c>
      <c r="R1477">
        <f t="shared" si="47"/>
        <v>0</v>
      </c>
    </row>
    <row r="1478" spans="1:18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8344</v>
      </c>
      <c r="P1478" t="s">
        <v>8364</v>
      </c>
      <c r="Q1478" s="16">
        <f t="shared" si="46"/>
        <v>40766.041921296295</v>
      </c>
      <c r="R1478">
        <f t="shared" si="47"/>
        <v>0</v>
      </c>
    </row>
    <row r="1479" spans="1:18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8344</v>
      </c>
      <c r="P1479" t="s">
        <v>8364</v>
      </c>
      <c r="Q1479" s="16">
        <f t="shared" si="46"/>
        <v>40840.615787037037</v>
      </c>
      <c r="R1479">
        <f t="shared" si="47"/>
        <v>0</v>
      </c>
    </row>
    <row r="1480" spans="1:18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8344</v>
      </c>
      <c r="P1480" t="s">
        <v>8364</v>
      </c>
      <c r="Q1480" s="16">
        <f t="shared" si="46"/>
        <v>41394.871678240743</v>
      </c>
      <c r="R1480">
        <f t="shared" si="47"/>
        <v>0</v>
      </c>
    </row>
    <row r="1481" spans="1:18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8344</v>
      </c>
      <c r="P1481" t="s">
        <v>8364</v>
      </c>
      <c r="Q1481" s="16">
        <f t="shared" si="46"/>
        <v>41754.745243055557</v>
      </c>
      <c r="R1481">
        <f t="shared" si="47"/>
        <v>0</v>
      </c>
    </row>
    <row r="1482" spans="1:18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8344</v>
      </c>
      <c r="P1482" t="s">
        <v>8364</v>
      </c>
      <c r="Q1482" s="16">
        <f t="shared" si="46"/>
        <v>41464.934016203704</v>
      </c>
      <c r="R1482">
        <f t="shared" si="47"/>
        <v>0</v>
      </c>
    </row>
    <row r="1483" spans="1:18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8344</v>
      </c>
      <c r="P1483" t="s">
        <v>8346</v>
      </c>
      <c r="Q1483" s="16">
        <f t="shared" si="46"/>
        <v>41550.922974537039</v>
      </c>
      <c r="R1483">
        <f t="shared" si="47"/>
        <v>0</v>
      </c>
    </row>
    <row r="1484" spans="1:18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8344</v>
      </c>
      <c r="P1484" t="s">
        <v>8346</v>
      </c>
      <c r="Q1484" s="16">
        <f t="shared" si="46"/>
        <v>41136.858055555553</v>
      </c>
      <c r="R1484">
        <f t="shared" si="47"/>
        <v>0</v>
      </c>
    </row>
    <row r="1485" spans="1:18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8344</v>
      </c>
      <c r="P1485" t="s">
        <v>8346</v>
      </c>
      <c r="Q1485" s="16">
        <f t="shared" si="46"/>
        <v>42548.192997685182</v>
      </c>
      <c r="R1485">
        <f t="shared" si="47"/>
        <v>0</v>
      </c>
    </row>
    <row r="1486" spans="1:18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8344</v>
      </c>
      <c r="P1486" t="s">
        <v>8346</v>
      </c>
      <c r="Q1486" s="16">
        <f t="shared" si="46"/>
        <v>41053.200960648144</v>
      </c>
      <c r="R1486">
        <f t="shared" si="47"/>
        <v>0</v>
      </c>
    </row>
    <row r="1487" spans="1:18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8344</v>
      </c>
      <c r="P1487" t="s">
        <v>8346</v>
      </c>
      <c r="Q1487" s="16">
        <f t="shared" si="46"/>
        <v>42130.795983796299</v>
      </c>
      <c r="R1487">
        <f t="shared" si="47"/>
        <v>0</v>
      </c>
    </row>
    <row r="1488" spans="1:18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8344</v>
      </c>
      <c r="P1488" t="s">
        <v>8346</v>
      </c>
      <c r="Q1488" s="16">
        <f t="shared" si="46"/>
        <v>42032.168530092589</v>
      </c>
      <c r="R1488">
        <f t="shared" si="47"/>
        <v>0</v>
      </c>
    </row>
    <row r="1489" spans="1:18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8344</v>
      </c>
      <c r="P1489" t="s">
        <v>8346</v>
      </c>
      <c r="Q1489" s="16">
        <f t="shared" si="46"/>
        <v>42554.917488425926</v>
      </c>
      <c r="R1489">
        <f t="shared" si="47"/>
        <v>0</v>
      </c>
    </row>
    <row r="1490" spans="1:18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8344</v>
      </c>
      <c r="P1490" t="s">
        <v>8346</v>
      </c>
      <c r="Q1490" s="16">
        <f t="shared" si="46"/>
        <v>41614.563194444447</v>
      </c>
      <c r="R1490">
        <f t="shared" si="47"/>
        <v>0</v>
      </c>
    </row>
    <row r="1491" spans="1:18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8344</v>
      </c>
      <c r="P1491" t="s">
        <v>8346</v>
      </c>
      <c r="Q1491" s="16">
        <f t="shared" si="46"/>
        <v>41198.611712962964</v>
      </c>
      <c r="R1491">
        <f t="shared" si="47"/>
        <v>0</v>
      </c>
    </row>
    <row r="1492" spans="1:18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8344</v>
      </c>
      <c r="P1492" t="s">
        <v>8346</v>
      </c>
      <c r="Q1492" s="16">
        <f t="shared" si="46"/>
        <v>41520.561041666668</v>
      </c>
      <c r="R1492">
        <f t="shared" si="47"/>
        <v>0</v>
      </c>
    </row>
    <row r="1493" spans="1:18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8344</v>
      </c>
      <c r="P1493" t="s">
        <v>8346</v>
      </c>
      <c r="Q1493" s="16">
        <f t="shared" si="46"/>
        <v>41991.713460648149</v>
      </c>
      <c r="R1493">
        <f t="shared" si="47"/>
        <v>0</v>
      </c>
    </row>
    <row r="1494" spans="1:18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8344</v>
      </c>
      <c r="P1494" t="s">
        <v>8346</v>
      </c>
      <c r="Q1494" s="16">
        <f t="shared" si="46"/>
        <v>40682.884791666671</v>
      </c>
      <c r="R1494">
        <f t="shared" si="47"/>
        <v>0</v>
      </c>
    </row>
    <row r="1495" spans="1:18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8344</v>
      </c>
      <c r="P1495" t="s">
        <v>8346</v>
      </c>
      <c r="Q1495" s="16">
        <f t="shared" si="46"/>
        <v>41411.866608796292</v>
      </c>
      <c r="R1495">
        <f t="shared" si="47"/>
        <v>0</v>
      </c>
    </row>
    <row r="1496" spans="1:18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8344</v>
      </c>
      <c r="P1496" t="s">
        <v>8346</v>
      </c>
      <c r="Q1496" s="16">
        <f t="shared" si="46"/>
        <v>42067.722372685181</v>
      </c>
      <c r="R1496">
        <f t="shared" si="47"/>
        <v>0</v>
      </c>
    </row>
    <row r="1497" spans="1:18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8344</v>
      </c>
      <c r="P1497" t="s">
        <v>8346</v>
      </c>
      <c r="Q1497" s="16">
        <f t="shared" si="46"/>
        <v>40752.789710648147</v>
      </c>
      <c r="R1497">
        <f t="shared" si="47"/>
        <v>0</v>
      </c>
    </row>
    <row r="1498" spans="1:18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8344</v>
      </c>
      <c r="P1498" t="s">
        <v>8346</v>
      </c>
      <c r="Q1498" s="16">
        <f t="shared" si="46"/>
        <v>41838.475219907406</v>
      </c>
      <c r="R1498">
        <f t="shared" si="47"/>
        <v>0</v>
      </c>
    </row>
    <row r="1499" spans="1:18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8344</v>
      </c>
      <c r="P1499" t="s">
        <v>8346</v>
      </c>
      <c r="Q1499" s="16">
        <f t="shared" si="46"/>
        <v>41444.64261574074</v>
      </c>
      <c r="R1499">
        <f t="shared" si="47"/>
        <v>0</v>
      </c>
    </row>
    <row r="1500" spans="1:18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8344</v>
      </c>
      <c r="P1500" t="s">
        <v>8346</v>
      </c>
      <c r="Q1500" s="16">
        <f t="shared" si="46"/>
        <v>41840.983541666668</v>
      </c>
      <c r="R1500">
        <f t="shared" si="47"/>
        <v>0</v>
      </c>
    </row>
    <row r="1501" spans="1:18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8344</v>
      </c>
      <c r="P1501" t="s">
        <v>8346</v>
      </c>
      <c r="Q1501" s="16">
        <f t="shared" si="46"/>
        <v>42527.007326388892</v>
      </c>
      <c r="R1501">
        <f t="shared" si="47"/>
        <v>0</v>
      </c>
    </row>
    <row r="1502" spans="1:18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8344</v>
      </c>
      <c r="P1502" t="s">
        <v>8346</v>
      </c>
      <c r="Q1502" s="16">
        <f t="shared" si="46"/>
        <v>41365.904594907406</v>
      </c>
      <c r="R1502">
        <f t="shared" si="47"/>
        <v>0</v>
      </c>
    </row>
    <row r="1503" spans="1:18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8360</v>
      </c>
      <c r="P1503" t="s">
        <v>8361</v>
      </c>
      <c r="Q1503" s="16">
        <f t="shared" si="46"/>
        <v>42163.583599537036</v>
      </c>
      <c r="R1503">
        <f t="shared" si="47"/>
        <v>0</v>
      </c>
    </row>
    <row r="1504" spans="1:18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8360</v>
      </c>
      <c r="P1504" t="s">
        <v>8361</v>
      </c>
      <c r="Q1504" s="16">
        <f t="shared" si="46"/>
        <v>42426.542592592596</v>
      </c>
      <c r="R1504">
        <f t="shared" si="47"/>
        <v>0</v>
      </c>
    </row>
    <row r="1505" spans="1:18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8360</v>
      </c>
      <c r="P1505" t="s">
        <v>8361</v>
      </c>
      <c r="Q1505" s="16">
        <f t="shared" si="46"/>
        <v>42606.347233796296</v>
      </c>
      <c r="R1505">
        <f t="shared" si="47"/>
        <v>0</v>
      </c>
    </row>
    <row r="1506" spans="1:18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8360</v>
      </c>
      <c r="P1506" t="s">
        <v>8361</v>
      </c>
      <c r="Q1506" s="16">
        <f t="shared" si="46"/>
        <v>41772.657685185186</v>
      </c>
      <c r="R1506">
        <f t="shared" si="47"/>
        <v>0</v>
      </c>
    </row>
    <row r="1507" spans="1:18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8360</v>
      </c>
      <c r="P1507" t="s">
        <v>8361</v>
      </c>
      <c r="Q1507" s="16">
        <f t="shared" si="46"/>
        <v>42414.44332175926</v>
      </c>
      <c r="R1507">
        <f t="shared" si="47"/>
        <v>0</v>
      </c>
    </row>
    <row r="1508" spans="1:18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8360</v>
      </c>
      <c r="P1508" t="s">
        <v>8361</v>
      </c>
      <c r="Q1508" s="16">
        <f t="shared" si="46"/>
        <v>41814.785925925928</v>
      </c>
      <c r="R1508">
        <f t="shared" si="47"/>
        <v>0</v>
      </c>
    </row>
    <row r="1509" spans="1:18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8360</v>
      </c>
      <c r="P1509" t="s">
        <v>8361</v>
      </c>
      <c r="Q1509" s="16">
        <f t="shared" si="46"/>
        <v>40254.450335648144</v>
      </c>
      <c r="R1509">
        <f t="shared" si="47"/>
        <v>0</v>
      </c>
    </row>
    <row r="1510" spans="1:18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8360</v>
      </c>
      <c r="P1510" t="s">
        <v>8361</v>
      </c>
      <c r="Q1510" s="16">
        <f t="shared" si="46"/>
        <v>41786.614363425928</v>
      </c>
      <c r="R1510">
        <f t="shared" si="47"/>
        <v>0</v>
      </c>
    </row>
    <row r="1511" spans="1:18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8360</v>
      </c>
      <c r="P1511" t="s">
        <v>8361</v>
      </c>
      <c r="Q1511" s="16">
        <f t="shared" si="46"/>
        <v>42751.533391203702</v>
      </c>
      <c r="R1511">
        <f t="shared" si="47"/>
        <v>0</v>
      </c>
    </row>
    <row r="1512" spans="1:18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8360</v>
      </c>
      <c r="P1512" t="s">
        <v>8361</v>
      </c>
      <c r="Q1512" s="16">
        <f t="shared" si="46"/>
        <v>41809.385162037041</v>
      </c>
      <c r="R1512">
        <f t="shared" si="47"/>
        <v>0</v>
      </c>
    </row>
    <row r="1513" spans="1:18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8360</v>
      </c>
      <c r="P1513" t="s">
        <v>8361</v>
      </c>
      <c r="Q1513" s="16">
        <f t="shared" si="46"/>
        <v>42296.583379629628</v>
      </c>
      <c r="R1513">
        <f t="shared" si="47"/>
        <v>0</v>
      </c>
    </row>
    <row r="1514" spans="1:18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8360</v>
      </c>
      <c r="P1514" t="s">
        <v>8361</v>
      </c>
      <c r="Q1514" s="16">
        <f t="shared" si="46"/>
        <v>42741.684479166666</v>
      </c>
      <c r="R1514">
        <f t="shared" si="47"/>
        <v>0</v>
      </c>
    </row>
    <row r="1515" spans="1:18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8360</v>
      </c>
      <c r="P1515" t="s">
        <v>8361</v>
      </c>
      <c r="Q1515" s="16">
        <f t="shared" si="46"/>
        <v>41806.637337962966</v>
      </c>
      <c r="R1515">
        <f t="shared" si="47"/>
        <v>0</v>
      </c>
    </row>
    <row r="1516" spans="1:18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8360</v>
      </c>
      <c r="P1516" t="s">
        <v>8361</v>
      </c>
      <c r="Q1516" s="16">
        <f t="shared" si="46"/>
        <v>42234.597685185188</v>
      </c>
      <c r="R1516">
        <f t="shared" si="47"/>
        <v>0</v>
      </c>
    </row>
    <row r="1517" spans="1:18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8360</v>
      </c>
      <c r="P1517" t="s">
        <v>8361</v>
      </c>
      <c r="Q1517" s="16">
        <f t="shared" si="46"/>
        <v>42415.253437499996</v>
      </c>
      <c r="R1517">
        <f t="shared" si="47"/>
        <v>0</v>
      </c>
    </row>
    <row r="1518" spans="1:18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8360</v>
      </c>
      <c r="P1518" t="s">
        <v>8361</v>
      </c>
      <c r="Q1518" s="16">
        <f t="shared" si="46"/>
        <v>42619.466342592597</v>
      </c>
      <c r="R1518">
        <f t="shared" si="47"/>
        <v>0</v>
      </c>
    </row>
    <row r="1519" spans="1:18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8360</v>
      </c>
      <c r="P1519" t="s">
        <v>8361</v>
      </c>
      <c r="Q1519" s="16">
        <f t="shared" si="46"/>
        <v>41948.56658564815</v>
      </c>
      <c r="R1519">
        <f t="shared" si="47"/>
        <v>0</v>
      </c>
    </row>
    <row r="1520" spans="1:18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8360</v>
      </c>
      <c r="P1520" t="s">
        <v>8361</v>
      </c>
      <c r="Q1520" s="16">
        <f t="shared" si="46"/>
        <v>41760.8200462963</v>
      </c>
      <c r="R1520">
        <f t="shared" si="47"/>
        <v>0</v>
      </c>
    </row>
    <row r="1521" spans="1:18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8360</v>
      </c>
      <c r="P1521" t="s">
        <v>8361</v>
      </c>
      <c r="Q1521" s="16">
        <f t="shared" si="46"/>
        <v>41782.741701388892</v>
      </c>
      <c r="R1521">
        <f t="shared" si="47"/>
        <v>0</v>
      </c>
    </row>
    <row r="1522" spans="1:18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8360</v>
      </c>
      <c r="P1522" t="s">
        <v>8361</v>
      </c>
      <c r="Q1522" s="16">
        <f t="shared" si="46"/>
        <v>41955.857789351852</v>
      </c>
      <c r="R1522">
        <f t="shared" si="47"/>
        <v>0</v>
      </c>
    </row>
    <row r="1523" spans="1:18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8360</v>
      </c>
      <c r="P1523" t="s">
        <v>8361</v>
      </c>
      <c r="Q1523" s="16">
        <f t="shared" si="46"/>
        <v>42493.167719907404</v>
      </c>
      <c r="R1523">
        <f t="shared" si="47"/>
        <v>0</v>
      </c>
    </row>
    <row r="1524" spans="1:18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8360</v>
      </c>
      <c r="P1524" t="s">
        <v>8361</v>
      </c>
      <c r="Q1524" s="16">
        <f t="shared" si="46"/>
        <v>41899.830312500002</v>
      </c>
      <c r="R1524">
        <f t="shared" si="47"/>
        <v>0</v>
      </c>
    </row>
    <row r="1525" spans="1:18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8360</v>
      </c>
      <c r="P1525" t="s">
        <v>8361</v>
      </c>
      <c r="Q1525" s="16">
        <f t="shared" si="46"/>
        <v>41964.751342592594</v>
      </c>
      <c r="R1525">
        <f t="shared" si="47"/>
        <v>0</v>
      </c>
    </row>
    <row r="1526" spans="1:18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8360</v>
      </c>
      <c r="P1526" t="s">
        <v>8361</v>
      </c>
      <c r="Q1526" s="16">
        <f t="shared" si="46"/>
        <v>42756.501041666663</v>
      </c>
      <c r="R1526">
        <f t="shared" si="47"/>
        <v>0</v>
      </c>
    </row>
    <row r="1527" spans="1:18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8360</v>
      </c>
      <c r="P1527" t="s">
        <v>8361</v>
      </c>
      <c r="Q1527" s="16">
        <f t="shared" si="46"/>
        <v>42570.702986111108</v>
      </c>
      <c r="R1527">
        <f t="shared" si="47"/>
        <v>0</v>
      </c>
    </row>
    <row r="1528" spans="1:18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8360</v>
      </c>
      <c r="P1528" t="s">
        <v>8361</v>
      </c>
      <c r="Q1528" s="16">
        <f t="shared" si="46"/>
        <v>42339.276006944448</v>
      </c>
      <c r="R1528">
        <f t="shared" si="47"/>
        <v>0</v>
      </c>
    </row>
    <row r="1529" spans="1:18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8360</v>
      </c>
      <c r="P1529" t="s">
        <v>8361</v>
      </c>
      <c r="Q1529" s="16">
        <f t="shared" si="46"/>
        <v>42780.600532407407</v>
      </c>
      <c r="R1529">
        <f t="shared" si="47"/>
        <v>0</v>
      </c>
    </row>
    <row r="1530" spans="1:18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8360</v>
      </c>
      <c r="P1530" t="s">
        <v>8361</v>
      </c>
      <c r="Q1530" s="16">
        <f t="shared" si="46"/>
        <v>42736.732893518521</v>
      </c>
      <c r="R1530">
        <f t="shared" si="47"/>
        <v>0</v>
      </c>
    </row>
    <row r="1531" spans="1:18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8360</v>
      </c>
      <c r="P1531" t="s">
        <v>8361</v>
      </c>
      <c r="Q1531" s="16">
        <f t="shared" si="46"/>
        <v>42052.628703703704</v>
      </c>
      <c r="R1531">
        <f t="shared" si="47"/>
        <v>0</v>
      </c>
    </row>
    <row r="1532" spans="1:18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8360</v>
      </c>
      <c r="P1532" t="s">
        <v>8361</v>
      </c>
      <c r="Q1532" s="16">
        <f t="shared" si="46"/>
        <v>42275.76730324074</v>
      </c>
      <c r="R1532">
        <f t="shared" si="47"/>
        <v>0</v>
      </c>
    </row>
    <row r="1533" spans="1:18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8360</v>
      </c>
      <c r="P1533" t="s">
        <v>8361</v>
      </c>
      <c r="Q1533" s="16">
        <f t="shared" si="46"/>
        <v>41941.802384259259</v>
      </c>
      <c r="R1533">
        <f t="shared" si="47"/>
        <v>0</v>
      </c>
    </row>
    <row r="1534" spans="1:18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8360</v>
      </c>
      <c r="P1534" t="s">
        <v>8361</v>
      </c>
      <c r="Q1534" s="16">
        <f t="shared" si="46"/>
        <v>42391.475289351853</v>
      </c>
      <c r="R1534">
        <f t="shared" si="47"/>
        <v>0</v>
      </c>
    </row>
    <row r="1535" spans="1:18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8360</v>
      </c>
      <c r="P1535" t="s">
        <v>8361</v>
      </c>
      <c r="Q1535" s="16">
        <f t="shared" si="46"/>
        <v>42443.00204861111</v>
      </c>
      <c r="R1535">
        <f t="shared" si="47"/>
        <v>0</v>
      </c>
    </row>
    <row r="1536" spans="1:18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8360</v>
      </c>
      <c r="P1536" t="s">
        <v>8361</v>
      </c>
      <c r="Q1536" s="16">
        <f t="shared" si="46"/>
        <v>42221.674328703702</v>
      </c>
      <c r="R1536">
        <f t="shared" si="47"/>
        <v>0</v>
      </c>
    </row>
    <row r="1537" spans="1:18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8360</v>
      </c>
      <c r="P1537" t="s">
        <v>8361</v>
      </c>
      <c r="Q1537" s="16">
        <f t="shared" si="46"/>
        <v>42484.829062500001</v>
      </c>
      <c r="R1537">
        <f t="shared" si="47"/>
        <v>0</v>
      </c>
    </row>
    <row r="1538" spans="1:18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8360</v>
      </c>
      <c r="P1538" t="s">
        <v>8361</v>
      </c>
      <c r="Q1538" s="16">
        <f t="shared" si="46"/>
        <v>42213.802199074074</v>
      </c>
      <c r="R1538">
        <f t="shared" si="47"/>
        <v>0</v>
      </c>
    </row>
    <row r="1539" spans="1:18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8360</v>
      </c>
      <c r="P1539" t="s">
        <v>8361</v>
      </c>
      <c r="Q1539" s="16">
        <f t="shared" ref="Q1539:Q1602" si="48">J1539/86400 + DATE(1970,1,1)</f>
        <v>42552.315127314811</v>
      </c>
      <c r="R1539">
        <f t="shared" ref="R1539:R1602" si="49">SUBTOTAL(103,A1539)</f>
        <v>0</v>
      </c>
    </row>
    <row r="1540" spans="1:18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8360</v>
      </c>
      <c r="P1540" t="s">
        <v>8361</v>
      </c>
      <c r="Q1540" s="16">
        <f t="shared" si="48"/>
        <v>41981.782060185185</v>
      </c>
      <c r="R1540">
        <f t="shared" si="49"/>
        <v>0</v>
      </c>
    </row>
    <row r="1541" spans="1:18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8360</v>
      </c>
      <c r="P1541" t="s">
        <v>8361</v>
      </c>
      <c r="Q1541" s="16">
        <f t="shared" si="48"/>
        <v>42705.91920138889</v>
      </c>
      <c r="R1541">
        <f t="shared" si="49"/>
        <v>0</v>
      </c>
    </row>
    <row r="1542" spans="1:18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8360</v>
      </c>
      <c r="P1542" t="s">
        <v>8361</v>
      </c>
      <c r="Q1542" s="16">
        <f t="shared" si="48"/>
        <v>41939.00712962963</v>
      </c>
      <c r="R1542">
        <f t="shared" si="49"/>
        <v>0</v>
      </c>
    </row>
    <row r="1543" spans="1:18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8360</v>
      </c>
      <c r="P1543" t="s">
        <v>8365</v>
      </c>
      <c r="Q1543" s="16">
        <f t="shared" si="48"/>
        <v>41974.712245370371</v>
      </c>
      <c r="R1543">
        <f t="shared" si="49"/>
        <v>0</v>
      </c>
    </row>
    <row r="1544" spans="1:18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8360</v>
      </c>
      <c r="P1544" t="s">
        <v>8365</v>
      </c>
      <c r="Q1544" s="16">
        <f t="shared" si="48"/>
        <v>42170.996527777781</v>
      </c>
      <c r="R1544">
        <f t="shared" si="49"/>
        <v>0</v>
      </c>
    </row>
    <row r="1545" spans="1:18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8360</v>
      </c>
      <c r="P1545" t="s">
        <v>8365</v>
      </c>
      <c r="Q1545" s="16">
        <f t="shared" si="48"/>
        <v>41935.509652777779</v>
      </c>
      <c r="R1545">
        <f t="shared" si="49"/>
        <v>0</v>
      </c>
    </row>
    <row r="1546" spans="1:18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8360</v>
      </c>
      <c r="P1546" t="s">
        <v>8365</v>
      </c>
      <c r="Q1546" s="16">
        <f t="shared" si="48"/>
        <v>42053.051203703704</v>
      </c>
      <c r="R1546">
        <f t="shared" si="49"/>
        <v>0</v>
      </c>
    </row>
    <row r="1547" spans="1:18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8360</v>
      </c>
      <c r="P1547" t="s">
        <v>8365</v>
      </c>
      <c r="Q1547" s="16">
        <f t="shared" si="48"/>
        <v>42031.884652777779</v>
      </c>
      <c r="R1547">
        <f t="shared" si="49"/>
        <v>0</v>
      </c>
    </row>
    <row r="1548" spans="1:18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8360</v>
      </c>
      <c r="P1548" t="s">
        <v>8365</v>
      </c>
      <c r="Q1548" s="16">
        <f t="shared" si="48"/>
        <v>41839.212951388887</v>
      </c>
      <c r="R1548">
        <f t="shared" si="49"/>
        <v>0</v>
      </c>
    </row>
    <row r="1549" spans="1:18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8360</v>
      </c>
      <c r="P1549" t="s">
        <v>8365</v>
      </c>
      <c r="Q1549" s="16">
        <f t="shared" si="48"/>
        <v>42782.426875000005</v>
      </c>
      <c r="R1549">
        <f t="shared" si="49"/>
        <v>0</v>
      </c>
    </row>
    <row r="1550" spans="1:18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8360</v>
      </c>
      <c r="P1550" t="s">
        <v>8365</v>
      </c>
      <c r="Q1550" s="16">
        <f t="shared" si="48"/>
        <v>42286.88217592593</v>
      </c>
      <c r="R1550">
        <f t="shared" si="49"/>
        <v>0</v>
      </c>
    </row>
    <row r="1551" spans="1:18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8360</v>
      </c>
      <c r="P1551" t="s">
        <v>8365</v>
      </c>
      <c r="Q1551" s="16">
        <f t="shared" si="48"/>
        <v>42281.136099537034</v>
      </c>
      <c r="R1551">
        <f t="shared" si="49"/>
        <v>0</v>
      </c>
    </row>
    <row r="1552" spans="1:18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8360</v>
      </c>
      <c r="P1552" t="s">
        <v>8365</v>
      </c>
      <c r="Q1552" s="16">
        <f t="shared" si="48"/>
        <v>42472.449467592596</v>
      </c>
      <c r="R1552">
        <f t="shared" si="49"/>
        <v>0</v>
      </c>
    </row>
    <row r="1553" spans="1:18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8360</v>
      </c>
      <c r="P1553" t="s">
        <v>8365</v>
      </c>
      <c r="Q1553" s="16">
        <f t="shared" si="48"/>
        <v>42121.824525462958</v>
      </c>
      <c r="R1553">
        <f t="shared" si="49"/>
        <v>0</v>
      </c>
    </row>
    <row r="1554" spans="1:18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8360</v>
      </c>
      <c r="P1554" t="s">
        <v>8365</v>
      </c>
      <c r="Q1554" s="16">
        <f t="shared" si="48"/>
        <v>41892.688750000001</v>
      </c>
      <c r="R1554">
        <f t="shared" si="49"/>
        <v>0</v>
      </c>
    </row>
    <row r="1555" spans="1:18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8360</v>
      </c>
      <c r="P1555" t="s">
        <v>8365</v>
      </c>
      <c r="Q1555" s="16">
        <f t="shared" si="48"/>
        <v>42219.282951388886</v>
      </c>
      <c r="R1555">
        <f t="shared" si="49"/>
        <v>0</v>
      </c>
    </row>
    <row r="1556" spans="1:18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8360</v>
      </c>
      <c r="P1556" t="s">
        <v>8365</v>
      </c>
      <c r="Q1556" s="16">
        <f t="shared" si="48"/>
        <v>42188.252199074079</v>
      </c>
      <c r="R1556">
        <f t="shared" si="49"/>
        <v>0</v>
      </c>
    </row>
    <row r="1557" spans="1:18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8360</v>
      </c>
      <c r="P1557" t="s">
        <v>8365</v>
      </c>
      <c r="Q1557" s="16">
        <f t="shared" si="48"/>
        <v>42241.613796296297</v>
      </c>
      <c r="R1557">
        <f t="shared" si="49"/>
        <v>0</v>
      </c>
    </row>
    <row r="1558" spans="1:18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8360</v>
      </c>
      <c r="P1558" t="s">
        <v>8365</v>
      </c>
      <c r="Q1558" s="16">
        <f t="shared" si="48"/>
        <v>42525.153055555551</v>
      </c>
      <c r="R1558">
        <f t="shared" si="49"/>
        <v>0</v>
      </c>
    </row>
    <row r="1559" spans="1:18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8360</v>
      </c>
      <c r="P1559" t="s">
        <v>8365</v>
      </c>
      <c r="Q1559" s="16">
        <f t="shared" si="48"/>
        <v>41871.65315972222</v>
      </c>
      <c r="R1559">
        <f t="shared" si="49"/>
        <v>0</v>
      </c>
    </row>
    <row r="1560" spans="1:18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8360</v>
      </c>
      <c r="P1560" t="s">
        <v>8365</v>
      </c>
      <c r="Q1560" s="16">
        <f t="shared" si="48"/>
        <v>42185.397673611107</v>
      </c>
      <c r="R1560">
        <f t="shared" si="49"/>
        <v>0</v>
      </c>
    </row>
    <row r="1561" spans="1:18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8360</v>
      </c>
      <c r="P1561" t="s">
        <v>8365</v>
      </c>
      <c r="Q1561" s="16">
        <f t="shared" si="48"/>
        <v>42108.053229166668</v>
      </c>
      <c r="R1561">
        <f t="shared" si="49"/>
        <v>0</v>
      </c>
    </row>
    <row r="1562" spans="1:18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8360</v>
      </c>
      <c r="P1562" t="s">
        <v>8365</v>
      </c>
      <c r="Q1562" s="16">
        <f t="shared" si="48"/>
        <v>41936.020752314813</v>
      </c>
      <c r="R1562">
        <f t="shared" si="49"/>
        <v>0</v>
      </c>
    </row>
    <row r="1563" spans="1:18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8344</v>
      </c>
      <c r="P1563" t="s">
        <v>8366</v>
      </c>
      <c r="Q1563" s="16">
        <f t="shared" si="48"/>
        <v>41555.041701388887</v>
      </c>
      <c r="R1563">
        <f t="shared" si="49"/>
        <v>0</v>
      </c>
    </row>
    <row r="1564" spans="1:18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8344</v>
      </c>
      <c r="P1564" t="s">
        <v>8366</v>
      </c>
      <c r="Q1564" s="16">
        <f t="shared" si="48"/>
        <v>40079.566157407404</v>
      </c>
      <c r="R1564">
        <f t="shared" si="49"/>
        <v>0</v>
      </c>
    </row>
    <row r="1565" spans="1:18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8344</v>
      </c>
      <c r="P1565" t="s">
        <v>8366</v>
      </c>
      <c r="Q1565" s="16">
        <f t="shared" si="48"/>
        <v>41652.742488425924</v>
      </c>
      <c r="R1565">
        <f t="shared" si="49"/>
        <v>0</v>
      </c>
    </row>
    <row r="1566" spans="1:18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8344</v>
      </c>
      <c r="P1566" t="s">
        <v>8366</v>
      </c>
      <c r="Q1566" s="16">
        <f t="shared" si="48"/>
        <v>42121.367002314815</v>
      </c>
      <c r="R1566">
        <f t="shared" si="49"/>
        <v>0</v>
      </c>
    </row>
    <row r="1567" spans="1:18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8344</v>
      </c>
      <c r="P1567" t="s">
        <v>8366</v>
      </c>
      <c r="Q1567" s="16">
        <f t="shared" si="48"/>
        <v>40672.729872685188</v>
      </c>
      <c r="R1567">
        <f t="shared" si="49"/>
        <v>0</v>
      </c>
    </row>
    <row r="1568" spans="1:18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8344</v>
      </c>
      <c r="P1568" t="s">
        <v>8366</v>
      </c>
      <c r="Q1568" s="16">
        <f t="shared" si="48"/>
        <v>42549.916712962964</v>
      </c>
      <c r="R1568">
        <f t="shared" si="49"/>
        <v>0</v>
      </c>
    </row>
    <row r="1569" spans="1:18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8344</v>
      </c>
      <c r="P1569" t="s">
        <v>8366</v>
      </c>
      <c r="Q1569" s="16">
        <f t="shared" si="48"/>
        <v>41671.93686342593</v>
      </c>
      <c r="R1569">
        <f t="shared" si="49"/>
        <v>0</v>
      </c>
    </row>
    <row r="1570" spans="1:18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8344</v>
      </c>
      <c r="P1570" t="s">
        <v>8366</v>
      </c>
      <c r="Q1570" s="16">
        <f t="shared" si="48"/>
        <v>41962.062326388885</v>
      </c>
      <c r="R1570">
        <f t="shared" si="49"/>
        <v>0</v>
      </c>
    </row>
    <row r="1571" spans="1:18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8344</v>
      </c>
      <c r="P1571" t="s">
        <v>8366</v>
      </c>
      <c r="Q1571" s="16">
        <f t="shared" si="48"/>
        <v>41389.679560185185</v>
      </c>
      <c r="R1571">
        <f t="shared" si="49"/>
        <v>0</v>
      </c>
    </row>
    <row r="1572" spans="1:18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8344</v>
      </c>
      <c r="P1572" t="s">
        <v>8366</v>
      </c>
      <c r="Q1572" s="16">
        <f t="shared" si="48"/>
        <v>42438.813449074078</v>
      </c>
      <c r="R1572">
        <f t="shared" si="49"/>
        <v>0</v>
      </c>
    </row>
    <row r="1573" spans="1:18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8344</v>
      </c>
      <c r="P1573" t="s">
        <v>8366</v>
      </c>
      <c r="Q1573" s="16">
        <f t="shared" si="48"/>
        <v>42144.769479166665</v>
      </c>
      <c r="R1573">
        <f t="shared" si="49"/>
        <v>0</v>
      </c>
    </row>
    <row r="1574" spans="1:18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8344</v>
      </c>
      <c r="P1574" t="s">
        <v>8366</v>
      </c>
      <c r="Q1574" s="16">
        <f t="shared" si="48"/>
        <v>42404.033090277779</v>
      </c>
      <c r="R1574">
        <f t="shared" si="49"/>
        <v>0</v>
      </c>
    </row>
    <row r="1575" spans="1:18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8344</v>
      </c>
      <c r="P1575" t="s">
        <v>8366</v>
      </c>
      <c r="Q1575" s="16">
        <f t="shared" si="48"/>
        <v>42786.000023148154</v>
      </c>
      <c r="R1575">
        <f t="shared" si="49"/>
        <v>0</v>
      </c>
    </row>
    <row r="1576" spans="1:18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8344</v>
      </c>
      <c r="P1576" t="s">
        <v>8366</v>
      </c>
      <c r="Q1576" s="16">
        <f t="shared" si="48"/>
        <v>42017.927418981482</v>
      </c>
      <c r="R1576">
        <f t="shared" si="49"/>
        <v>0</v>
      </c>
    </row>
    <row r="1577" spans="1:18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8344</v>
      </c>
      <c r="P1577" t="s">
        <v>8366</v>
      </c>
      <c r="Q1577" s="16">
        <f t="shared" si="48"/>
        <v>41799.524259259255</v>
      </c>
      <c r="R1577">
        <f t="shared" si="49"/>
        <v>0</v>
      </c>
    </row>
    <row r="1578" spans="1:18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8344</v>
      </c>
      <c r="P1578" t="s">
        <v>8366</v>
      </c>
      <c r="Q1578" s="16">
        <f t="shared" si="48"/>
        <v>42140.879259259258</v>
      </c>
      <c r="R1578">
        <f t="shared" si="49"/>
        <v>0</v>
      </c>
    </row>
    <row r="1579" spans="1:18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8344</v>
      </c>
      <c r="P1579" t="s">
        <v>8366</v>
      </c>
      <c r="Q1579" s="16">
        <f t="shared" si="48"/>
        <v>41054.847777777773</v>
      </c>
      <c r="R1579">
        <f t="shared" si="49"/>
        <v>0</v>
      </c>
    </row>
    <row r="1580" spans="1:18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8344</v>
      </c>
      <c r="P1580" t="s">
        <v>8366</v>
      </c>
      <c r="Q1580" s="16">
        <f t="shared" si="48"/>
        <v>40399.065868055557</v>
      </c>
      <c r="R1580">
        <f t="shared" si="49"/>
        <v>0</v>
      </c>
    </row>
    <row r="1581" spans="1:18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8344</v>
      </c>
      <c r="P1581" t="s">
        <v>8366</v>
      </c>
      <c r="Q1581" s="16">
        <f t="shared" si="48"/>
        <v>41481.996423611112</v>
      </c>
      <c r="R1581">
        <f t="shared" si="49"/>
        <v>0</v>
      </c>
    </row>
    <row r="1582" spans="1:18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8344</v>
      </c>
      <c r="P1582" t="s">
        <v>8366</v>
      </c>
      <c r="Q1582" s="16">
        <f t="shared" si="48"/>
        <v>40990.050069444442</v>
      </c>
      <c r="R1582">
        <f t="shared" si="49"/>
        <v>0</v>
      </c>
    </row>
    <row r="1583" spans="1:18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8360</v>
      </c>
      <c r="P1583" t="s">
        <v>8367</v>
      </c>
      <c r="Q1583" s="16">
        <f t="shared" si="48"/>
        <v>42325.448958333334</v>
      </c>
      <c r="R1583">
        <f t="shared" si="49"/>
        <v>0</v>
      </c>
    </row>
    <row r="1584" spans="1:18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8360</v>
      </c>
      <c r="P1584" t="s">
        <v>8367</v>
      </c>
      <c r="Q1584" s="16">
        <f t="shared" si="48"/>
        <v>42246.789965277778</v>
      </c>
      <c r="R1584">
        <f t="shared" si="49"/>
        <v>0</v>
      </c>
    </row>
    <row r="1585" spans="1:18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8360</v>
      </c>
      <c r="P1585" t="s">
        <v>8367</v>
      </c>
      <c r="Q1585" s="16">
        <f t="shared" si="48"/>
        <v>41877.904988425929</v>
      </c>
      <c r="R1585">
        <f t="shared" si="49"/>
        <v>0</v>
      </c>
    </row>
    <row r="1586" spans="1:18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8360</v>
      </c>
      <c r="P1586" t="s">
        <v>8367</v>
      </c>
      <c r="Q1586" s="16">
        <f t="shared" si="48"/>
        <v>41779.649317129632</v>
      </c>
      <c r="R1586">
        <f t="shared" si="49"/>
        <v>0</v>
      </c>
    </row>
    <row r="1587" spans="1:18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8360</v>
      </c>
      <c r="P1587" t="s">
        <v>8367</v>
      </c>
      <c r="Q1587" s="16">
        <f t="shared" si="48"/>
        <v>42707.895462962959</v>
      </c>
      <c r="R1587">
        <f t="shared" si="49"/>
        <v>0</v>
      </c>
    </row>
    <row r="1588" spans="1:18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8360</v>
      </c>
      <c r="P1588" t="s">
        <v>8367</v>
      </c>
      <c r="Q1588" s="16">
        <f t="shared" si="48"/>
        <v>42069.104421296295</v>
      </c>
      <c r="R1588">
        <f t="shared" si="49"/>
        <v>0</v>
      </c>
    </row>
    <row r="1589" spans="1:18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8360</v>
      </c>
      <c r="P1589" t="s">
        <v>8367</v>
      </c>
      <c r="Q1589" s="16">
        <f t="shared" si="48"/>
        <v>41956.950983796298</v>
      </c>
      <c r="R1589">
        <f t="shared" si="49"/>
        <v>0</v>
      </c>
    </row>
    <row r="1590" spans="1:18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8360</v>
      </c>
      <c r="P1590" t="s">
        <v>8367</v>
      </c>
      <c r="Q1590" s="16">
        <f t="shared" si="48"/>
        <v>42005.24998842593</v>
      </c>
      <c r="R1590">
        <f t="shared" si="49"/>
        <v>0</v>
      </c>
    </row>
    <row r="1591" spans="1:18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8360</v>
      </c>
      <c r="P1591" t="s">
        <v>8367</v>
      </c>
      <c r="Q1591" s="16">
        <f t="shared" si="48"/>
        <v>42256.984791666662</v>
      </c>
      <c r="R1591">
        <f t="shared" si="49"/>
        <v>0</v>
      </c>
    </row>
    <row r="1592" spans="1:18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8360</v>
      </c>
      <c r="P1592" t="s">
        <v>8367</v>
      </c>
      <c r="Q1592" s="16">
        <f t="shared" si="48"/>
        <v>42240.857222222221</v>
      </c>
      <c r="R1592">
        <f t="shared" si="49"/>
        <v>0</v>
      </c>
    </row>
    <row r="1593" spans="1:18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8360</v>
      </c>
      <c r="P1593" t="s">
        <v>8367</v>
      </c>
      <c r="Q1593" s="16">
        <f t="shared" si="48"/>
        <v>42433.726168981477</v>
      </c>
      <c r="R1593">
        <f t="shared" si="49"/>
        <v>0</v>
      </c>
    </row>
    <row r="1594" spans="1:18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8360</v>
      </c>
      <c r="P1594" t="s">
        <v>8367</v>
      </c>
      <c r="Q1594" s="16">
        <f t="shared" si="48"/>
        <v>42046.072743055556</v>
      </c>
      <c r="R1594">
        <f t="shared" si="49"/>
        <v>0</v>
      </c>
    </row>
    <row r="1595" spans="1:18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8360</v>
      </c>
      <c r="P1595" t="s">
        <v>8367</v>
      </c>
      <c r="Q1595" s="16">
        <f t="shared" si="48"/>
        <v>42033.845543981486</v>
      </c>
      <c r="R1595">
        <f t="shared" si="49"/>
        <v>0</v>
      </c>
    </row>
    <row r="1596" spans="1:18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8360</v>
      </c>
      <c r="P1596" t="s">
        <v>8367</v>
      </c>
      <c r="Q1596" s="16">
        <f t="shared" si="48"/>
        <v>42445.712754629625</v>
      </c>
      <c r="R1596">
        <f t="shared" si="49"/>
        <v>0</v>
      </c>
    </row>
    <row r="1597" spans="1:18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8360</v>
      </c>
      <c r="P1597" t="s">
        <v>8367</v>
      </c>
      <c r="Q1597" s="16">
        <f t="shared" si="48"/>
        <v>41780.050092592595</v>
      </c>
      <c r="R1597">
        <f t="shared" si="49"/>
        <v>0</v>
      </c>
    </row>
    <row r="1598" spans="1:18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8360</v>
      </c>
      <c r="P1598" t="s">
        <v>8367</v>
      </c>
      <c r="Q1598" s="16">
        <f t="shared" si="48"/>
        <v>41941.430196759262</v>
      </c>
      <c r="R1598">
        <f t="shared" si="49"/>
        <v>0</v>
      </c>
    </row>
    <row r="1599" spans="1:18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8360</v>
      </c>
      <c r="P1599" t="s">
        <v>8367</v>
      </c>
      <c r="Q1599" s="16">
        <f t="shared" si="48"/>
        <v>42603.354131944448</v>
      </c>
      <c r="R1599">
        <f t="shared" si="49"/>
        <v>0</v>
      </c>
    </row>
    <row r="1600" spans="1:18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8360</v>
      </c>
      <c r="P1600" t="s">
        <v>8367</v>
      </c>
      <c r="Q1600" s="16">
        <f t="shared" si="48"/>
        <v>42151.667337962965</v>
      </c>
      <c r="R1600">
        <f t="shared" si="49"/>
        <v>0</v>
      </c>
    </row>
    <row r="1601" spans="1:18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8360</v>
      </c>
      <c r="P1601" t="s">
        <v>8367</v>
      </c>
      <c r="Q1601" s="16">
        <f t="shared" si="48"/>
        <v>42438.53907407407</v>
      </c>
      <c r="R1601">
        <f t="shared" si="49"/>
        <v>0</v>
      </c>
    </row>
    <row r="1602" spans="1:18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8360</v>
      </c>
      <c r="P1602" t="s">
        <v>8367</v>
      </c>
      <c r="Q1602" s="16">
        <f t="shared" si="48"/>
        <v>41791.057314814811</v>
      </c>
      <c r="R1602">
        <f t="shared" si="49"/>
        <v>0</v>
      </c>
    </row>
    <row r="1603" spans="1:18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8347</v>
      </c>
      <c r="P1603" t="s">
        <v>8348</v>
      </c>
      <c r="Q1603" s="16">
        <f t="shared" ref="Q1603:Q1666" si="50">J1603/86400 + DATE(1970,1,1)</f>
        <v>40638.092974537038</v>
      </c>
      <c r="R1603">
        <f t="shared" ref="R1603:R1666" si="51">SUBTOTAL(103,A1603)</f>
        <v>0</v>
      </c>
    </row>
    <row r="1604" spans="1:18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8347</v>
      </c>
      <c r="P1604" t="s">
        <v>8348</v>
      </c>
      <c r="Q1604" s="16">
        <f t="shared" si="50"/>
        <v>40788.297650462962</v>
      </c>
      <c r="R1604">
        <f t="shared" si="51"/>
        <v>0</v>
      </c>
    </row>
    <row r="1605" spans="1:18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8347</v>
      </c>
      <c r="P1605" t="s">
        <v>8348</v>
      </c>
      <c r="Q1605" s="16">
        <f t="shared" si="50"/>
        <v>40876.169664351852</v>
      </c>
      <c r="R1605">
        <f t="shared" si="51"/>
        <v>0</v>
      </c>
    </row>
    <row r="1606" spans="1:18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8347</v>
      </c>
      <c r="P1606" t="s">
        <v>8348</v>
      </c>
      <c r="Q1606" s="16">
        <f t="shared" si="50"/>
        <v>40945.845312500001</v>
      </c>
      <c r="R1606">
        <f t="shared" si="51"/>
        <v>0</v>
      </c>
    </row>
    <row r="1607" spans="1:18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8347</v>
      </c>
      <c r="P1607" t="s">
        <v>8348</v>
      </c>
      <c r="Q1607" s="16">
        <f t="shared" si="50"/>
        <v>40747.012881944444</v>
      </c>
      <c r="R1607">
        <f t="shared" si="51"/>
        <v>0</v>
      </c>
    </row>
    <row r="1608" spans="1:18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8347</v>
      </c>
      <c r="P1608" t="s">
        <v>8348</v>
      </c>
      <c r="Q1608" s="16">
        <f t="shared" si="50"/>
        <v>40536.111550925925</v>
      </c>
      <c r="R1608">
        <f t="shared" si="51"/>
        <v>0</v>
      </c>
    </row>
    <row r="1609" spans="1:18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8347</v>
      </c>
      <c r="P1609" t="s">
        <v>8348</v>
      </c>
      <c r="Q1609" s="16">
        <f t="shared" si="50"/>
        <v>41053.80846064815</v>
      </c>
      <c r="R1609">
        <f t="shared" si="51"/>
        <v>0</v>
      </c>
    </row>
    <row r="1610" spans="1:18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8347</v>
      </c>
      <c r="P1610" t="s">
        <v>8348</v>
      </c>
      <c r="Q1610" s="16">
        <f t="shared" si="50"/>
        <v>41607.83085648148</v>
      </c>
      <c r="R1610">
        <f t="shared" si="51"/>
        <v>0</v>
      </c>
    </row>
    <row r="1611" spans="1:18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8347</v>
      </c>
      <c r="P1611" t="s">
        <v>8348</v>
      </c>
      <c r="Q1611" s="16">
        <f t="shared" si="50"/>
        <v>40796.001261574071</v>
      </c>
      <c r="R1611">
        <f t="shared" si="51"/>
        <v>0</v>
      </c>
    </row>
    <row r="1612" spans="1:18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8347</v>
      </c>
      <c r="P1612" t="s">
        <v>8348</v>
      </c>
      <c r="Q1612" s="16">
        <f t="shared" si="50"/>
        <v>41228.924884259257</v>
      </c>
      <c r="R1612">
        <f t="shared" si="51"/>
        <v>0</v>
      </c>
    </row>
    <row r="1613" spans="1:18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8347</v>
      </c>
      <c r="P1613" t="s">
        <v>8348</v>
      </c>
      <c r="Q1613" s="16">
        <f t="shared" si="50"/>
        <v>41409.00037037037</v>
      </c>
      <c r="R1613">
        <f t="shared" si="51"/>
        <v>0</v>
      </c>
    </row>
    <row r="1614" spans="1:18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8347</v>
      </c>
      <c r="P1614" t="s">
        <v>8348</v>
      </c>
      <c r="Q1614" s="16">
        <f t="shared" si="50"/>
        <v>41246.874814814815</v>
      </c>
      <c r="R1614">
        <f t="shared" si="51"/>
        <v>0</v>
      </c>
    </row>
    <row r="1615" spans="1:18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8347</v>
      </c>
      <c r="P1615" t="s">
        <v>8348</v>
      </c>
      <c r="Q1615" s="16">
        <f t="shared" si="50"/>
        <v>41082.069467592592</v>
      </c>
      <c r="R1615">
        <f t="shared" si="51"/>
        <v>0</v>
      </c>
    </row>
    <row r="1616" spans="1:18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8347</v>
      </c>
      <c r="P1616" t="s">
        <v>8348</v>
      </c>
      <c r="Q1616" s="16">
        <f t="shared" si="50"/>
        <v>41794.981122685189</v>
      </c>
      <c r="R1616">
        <f t="shared" si="51"/>
        <v>0</v>
      </c>
    </row>
    <row r="1617" spans="1:18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8347</v>
      </c>
      <c r="P1617" t="s">
        <v>8348</v>
      </c>
      <c r="Q1617" s="16">
        <f t="shared" si="50"/>
        <v>40845.050879629627</v>
      </c>
      <c r="R1617">
        <f t="shared" si="51"/>
        <v>0</v>
      </c>
    </row>
    <row r="1618" spans="1:18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8347</v>
      </c>
      <c r="P1618" t="s">
        <v>8348</v>
      </c>
      <c r="Q1618" s="16">
        <f t="shared" si="50"/>
        <v>41194.715520833335</v>
      </c>
      <c r="R1618">
        <f t="shared" si="51"/>
        <v>0</v>
      </c>
    </row>
    <row r="1619" spans="1:18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8347</v>
      </c>
      <c r="P1619" t="s">
        <v>8348</v>
      </c>
      <c r="Q1619" s="16">
        <f t="shared" si="50"/>
        <v>41546.664212962962</v>
      </c>
      <c r="R1619">
        <f t="shared" si="51"/>
        <v>0</v>
      </c>
    </row>
    <row r="1620" spans="1:18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8347</v>
      </c>
      <c r="P1620" t="s">
        <v>8348</v>
      </c>
      <c r="Q1620" s="16">
        <f t="shared" si="50"/>
        <v>41301.654340277775</v>
      </c>
      <c r="R1620">
        <f t="shared" si="51"/>
        <v>0</v>
      </c>
    </row>
    <row r="1621" spans="1:18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8347</v>
      </c>
      <c r="P1621" t="s">
        <v>8348</v>
      </c>
      <c r="Q1621" s="16">
        <f t="shared" si="50"/>
        <v>41876.186180555553</v>
      </c>
      <c r="R1621">
        <f t="shared" si="51"/>
        <v>0</v>
      </c>
    </row>
    <row r="1622" spans="1:18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8347</v>
      </c>
      <c r="P1622" t="s">
        <v>8348</v>
      </c>
      <c r="Q1622" s="16">
        <f t="shared" si="50"/>
        <v>41321.339583333334</v>
      </c>
      <c r="R1622">
        <f t="shared" si="51"/>
        <v>0</v>
      </c>
    </row>
    <row r="1623" spans="1:18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8347</v>
      </c>
      <c r="P1623" t="s">
        <v>8348</v>
      </c>
      <c r="Q1623" s="16">
        <f t="shared" si="50"/>
        <v>41003.60665509259</v>
      </c>
      <c r="R1623">
        <f t="shared" si="51"/>
        <v>0</v>
      </c>
    </row>
    <row r="1624" spans="1:18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8347</v>
      </c>
      <c r="P1624" t="s">
        <v>8348</v>
      </c>
      <c r="Q1624" s="16">
        <f t="shared" si="50"/>
        <v>41950.294837962967</v>
      </c>
      <c r="R1624">
        <f t="shared" si="51"/>
        <v>0</v>
      </c>
    </row>
    <row r="1625" spans="1:18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8347</v>
      </c>
      <c r="P1625" t="s">
        <v>8348</v>
      </c>
      <c r="Q1625" s="16">
        <f t="shared" si="50"/>
        <v>41453.688530092593</v>
      </c>
      <c r="R1625">
        <f t="shared" si="51"/>
        <v>0</v>
      </c>
    </row>
    <row r="1626" spans="1:18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8347</v>
      </c>
      <c r="P1626" t="s">
        <v>8348</v>
      </c>
      <c r="Q1626" s="16">
        <f t="shared" si="50"/>
        <v>41243.367303240739</v>
      </c>
      <c r="R1626">
        <f t="shared" si="51"/>
        <v>0</v>
      </c>
    </row>
    <row r="1627" spans="1:18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8347</v>
      </c>
      <c r="P1627" t="s">
        <v>8348</v>
      </c>
      <c r="Q1627" s="16">
        <f t="shared" si="50"/>
        <v>41135.699687500004</v>
      </c>
      <c r="R1627">
        <f t="shared" si="51"/>
        <v>0</v>
      </c>
    </row>
    <row r="1628" spans="1:18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8347</v>
      </c>
      <c r="P1628" t="s">
        <v>8348</v>
      </c>
      <c r="Q1628" s="16">
        <f t="shared" si="50"/>
        <v>41579.847997685181</v>
      </c>
      <c r="R1628">
        <f t="shared" si="51"/>
        <v>0</v>
      </c>
    </row>
    <row r="1629" spans="1:18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8347</v>
      </c>
      <c r="P1629" t="s">
        <v>8348</v>
      </c>
      <c r="Q1629" s="16">
        <f t="shared" si="50"/>
        <v>41205.707048611112</v>
      </c>
      <c r="R1629">
        <f t="shared" si="51"/>
        <v>0</v>
      </c>
    </row>
    <row r="1630" spans="1:18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8347</v>
      </c>
      <c r="P1630" t="s">
        <v>8348</v>
      </c>
      <c r="Q1630" s="16">
        <f t="shared" si="50"/>
        <v>41774.737060185187</v>
      </c>
      <c r="R1630">
        <f t="shared" si="51"/>
        <v>0</v>
      </c>
    </row>
    <row r="1631" spans="1:18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8347</v>
      </c>
      <c r="P1631" t="s">
        <v>8348</v>
      </c>
      <c r="Q1631" s="16">
        <f t="shared" si="50"/>
        <v>41645.867280092592</v>
      </c>
      <c r="R1631">
        <f t="shared" si="51"/>
        <v>0</v>
      </c>
    </row>
    <row r="1632" spans="1:18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8347</v>
      </c>
      <c r="P1632" t="s">
        <v>8348</v>
      </c>
      <c r="Q1632" s="16">
        <f t="shared" si="50"/>
        <v>40939.837673611109</v>
      </c>
      <c r="R1632">
        <f t="shared" si="51"/>
        <v>0</v>
      </c>
    </row>
    <row r="1633" spans="1:18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8347</v>
      </c>
      <c r="P1633" t="s">
        <v>8348</v>
      </c>
      <c r="Q1633" s="16">
        <f t="shared" si="50"/>
        <v>41164.859502314815</v>
      </c>
      <c r="R1633">
        <f t="shared" si="51"/>
        <v>0</v>
      </c>
    </row>
    <row r="1634" spans="1:18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8347</v>
      </c>
      <c r="P1634" t="s">
        <v>8348</v>
      </c>
      <c r="Q1634" s="16">
        <f t="shared" si="50"/>
        <v>40750.340902777782</v>
      </c>
      <c r="R1634">
        <f t="shared" si="51"/>
        <v>0</v>
      </c>
    </row>
    <row r="1635" spans="1:18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8347</v>
      </c>
      <c r="P1635" t="s">
        <v>8348</v>
      </c>
      <c r="Q1635" s="16">
        <f t="shared" si="50"/>
        <v>40896.883750000001</v>
      </c>
      <c r="R1635">
        <f t="shared" si="51"/>
        <v>0</v>
      </c>
    </row>
    <row r="1636" spans="1:18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8347</v>
      </c>
      <c r="P1636" t="s">
        <v>8348</v>
      </c>
      <c r="Q1636" s="16">
        <f t="shared" si="50"/>
        <v>40658.189826388887</v>
      </c>
      <c r="R1636">
        <f t="shared" si="51"/>
        <v>0</v>
      </c>
    </row>
    <row r="1637" spans="1:18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8347</v>
      </c>
      <c r="P1637" t="s">
        <v>8348</v>
      </c>
      <c r="Q1637" s="16">
        <f t="shared" si="50"/>
        <v>42502.868761574078</v>
      </c>
      <c r="R1637">
        <f t="shared" si="51"/>
        <v>0</v>
      </c>
    </row>
    <row r="1638" spans="1:18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8347</v>
      </c>
      <c r="P1638" t="s">
        <v>8348</v>
      </c>
      <c r="Q1638" s="16">
        <f t="shared" si="50"/>
        <v>40663.08666666667</v>
      </c>
      <c r="R1638">
        <f t="shared" si="51"/>
        <v>0</v>
      </c>
    </row>
    <row r="1639" spans="1:18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8347</v>
      </c>
      <c r="P1639" t="s">
        <v>8348</v>
      </c>
      <c r="Q1639" s="16">
        <f t="shared" si="50"/>
        <v>40122.751620370371</v>
      </c>
      <c r="R1639">
        <f t="shared" si="51"/>
        <v>0</v>
      </c>
    </row>
    <row r="1640" spans="1:18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8347</v>
      </c>
      <c r="P1640" t="s">
        <v>8348</v>
      </c>
      <c r="Q1640" s="16">
        <f t="shared" si="50"/>
        <v>41288.68712962963</v>
      </c>
      <c r="R1640">
        <f t="shared" si="51"/>
        <v>0</v>
      </c>
    </row>
    <row r="1641" spans="1:18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8347</v>
      </c>
      <c r="P1641" t="s">
        <v>8348</v>
      </c>
      <c r="Q1641" s="16">
        <f t="shared" si="50"/>
        <v>40941.652372685188</v>
      </c>
      <c r="R1641">
        <f t="shared" si="51"/>
        <v>0</v>
      </c>
    </row>
    <row r="1642" spans="1:18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8347</v>
      </c>
      <c r="P1642" t="s">
        <v>8348</v>
      </c>
      <c r="Q1642" s="16">
        <f t="shared" si="50"/>
        <v>40379.23096064815</v>
      </c>
      <c r="R1642">
        <f t="shared" si="51"/>
        <v>0</v>
      </c>
    </row>
    <row r="1643" spans="1:18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8347</v>
      </c>
      <c r="P1643" t="s">
        <v>8368</v>
      </c>
      <c r="Q1643" s="16">
        <f t="shared" si="50"/>
        <v>41962.596574074079</v>
      </c>
      <c r="R1643">
        <f t="shared" si="51"/>
        <v>0</v>
      </c>
    </row>
    <row r="1644" spans="1:18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8347</v>
      </c>
      <c r="P1644" t="s">
        <v>8368</v>
      </c>
      <c r="Q1644" s="16">
        <f t="shared" si="50"/>
        <v>40688.024618055555</v>
      </c>
      <c r="R1644">
        <f t="shared" si="51"/>
        <v>0</v>
      </c>
    </row>
    <row r="1645" spans="1:18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8347</v>
      </c>
      <c r="P1645" t="s">
        <v>8368</v>
      </c>
      <c r="Q1645" s="16">
        <f t="shared" si="50"/>
        <v>41146.824212962965</v>
      </c>
      <c r="R1645">
        <f t="shared" si="51"/>
        <v>0</v>
      </c>
    </row>
    <row r="1646" spans="1:18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8347</v>
      </c>
      <c r="P1646" t="s">
        <v>8368</v>
      </c>
      <c r="Q1646" s="16">
        <f t="shared" si="50"/>
        <v>41175.05972222222</v>
      </c>
      <c r="R1646">
        <f t="shared" si="51"/>
        <v>0</v>
      </c>
    </row>
    <row r="1647" spans="1:18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8347</v>
      </c>
      <c r="P1647" t="s">
        <v>8368</v>
      </c>
      <c r="Q1647" s="16">
        <f t="shared" si="50"/>
        <v>41521.617361111115</v>
      </c>
      <c r="R1647">
        <f t="shared" si="51"/>
        <v>0</v>
      </c>
    </row>
    <row r="1648" spans="1:18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8347</v>
      </c>
      <c r="P1648" t="s">
        <v>8368</v>
      </c>
      <c r="Q1648" s="16">
        <f t="shared" si="50"/>
        <v>41833.450266203705</v>
      </c>
      <c r="R1648">
        <f t="shared" si="51"/>
        <v>0</v>
      </c>
    </row>
    <row r="1649" spans="1:18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8347</v>
      </c>
      <c r="P1649" t="s">
        <v>8368</v>
      </c>
      <c r="Q1649" s="16">
        <f t="shared" si="50"/>
        <v>41039.409456018519</v>
      </c>
      <c r="R1649">
        <f t="shared" si="51"/>
        <v>0</v>
      </c>
    </row>
    <row r="1650" spans="1:18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8347</v>
      </c>
      <c r="P1650" t="s">
        <v>8368</v>
      </c>
      <c r="Q1650" s="16">
        <f t="shared" si="50"/>
        <v>40592.704652777778</v>
      </c>
      <c r="R1650">
        <f t="shared" si="51"/>
        <v>0</v>
      </c>
    </row>
    <row r="1651" spans="1:18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8347</v>
      </c>
      <c r="P1651" t="s">
        <v>8368</v>
      </c>
      <c r="Q1651" s="16">
        <f t="shared" si="50"/>
        <v>41737.684664351851</v>
      </c>
      <c r="R1651">
        <f t="shared" si="51"/>
        <v>0</v>
      </c>
    </row>
    <row r="1652" spans="1:18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8347</v>
      </c>
      <c r="P1652" t="s">
        <v>8368</v>
      </c>
      <c r="Q1652" s="16">
        <f t="shared" si="50"/>
        <v>41526.435613425929</v>
      </c>
      <c r="R1652">
        <f t="shared" si="51"/>
        <v>0</v>
      </c>
    </row>
    <row r="1653" spans="1:18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8347</v>
      </c>
      <c r="P1653" t="s">
        <v>8368</v>
      </c>
      <c r="Q1653" s="16">
        <f t="shared" si="50"/>
        <v>40625.900694444441</v>
      </c>
      <c r="R1653">
        <f t="shared" si="51"/>
        <v>0</v>
      </c>
    </row>
    <row r="1654" spans="1:18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8347</v>
      </c>
      <c r="P1654" t="s">
        <v>8368</v>
      </c>
      <c r="Q1654" s="16">
        <f t="shared" si="50"/>
        <v>41572.492974537039</v>
      </c>
      <c r="R1654">
        <f t="shared" si="51"/>
        <v>0</v>
      </c>
    </row>
    <row r="1655" spans="1:18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8347</v>
      </c>
      <c r="P1655" t="s">
        <v>8368</v>
      </c>
      <c r="Q1655" s="16">
        <f t="shared" si="50"/>
        <v>40626.834444444445</v>
      </c>
      <c r="R1655">
        <f t="shared" si="51"/>
        <v>0</v>
      </c>
    </row>
    <row r="1656" spans="1:18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8347</v>
      </c>
      <c r="P1656" t="s">
        <v>8368</v>
      </c>
      <c r="Q1656" s="16">
        <f t="shared" si="50"/>
        <v>40987.890740740739</v>
      </c>
      <c r="R1656">
        <f t="shared" si="51"/>
        <v>0</v>
      </c>
    </row>
    <row r="1657" spans="1:18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8347</v>
      </c>
      <c r="P1657" t="s">
        <v>8368</v>
      </c>
      <c r="Q1657" s="16">
        <f t="shared" si="50"/>
        <v>40974.791898148149</v>
      </c>
      <c r="R1657">
        <f t="shared" si="51"/>
        <v>0</v>
      </c>
    </row>
    <row r="1658" spans="1:18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8347</v>
      </c>
      <c r="P1658" t="s">
        <v>8368</v>
      </c>
      <c r="Q1658" s="16">
        <f t="shared" si="50"/>
        <v>41226.928842592592</v>
      </c>
      <c r="R1658">
        <f t="shared" si="51"/>
        <v>0</v>
      </c>
    </row>
    <row r="1659" spans="1:18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8347</v>
      </c>
      <c r="P1659" t="s">
        <v>8368</v>
      </c>
      <c r="Q1659" s="16">
        <f t="shared" si="50"/>
        <v>41023.782037037039</v>
      </c>
      <c r="R1659">
        <f t="shared" si="51"/>
        <v>0</v>
      </c>
    </row>
    <row r="1660" spans="1:18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8347</v>
      </c>
      <c r="P1660" t="s">
        <v>8368</v>
      </c>
      <c r="Q1660" s="16">
        <f t="shared" si="50"/>
        <v>41223.22184027778</v>
      </c>
      <c r="R1660">
        <f t="shared" si="51"/>
        <v>0</v>
      </c>
    </row>
    <row r="1661" spans="1:18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8347</v>
      </c>
      <c r="P1661" t="s">
        <v>8368</v>
      </c>
      <c r="Q1661" s="16">
        <f t="shared" si="50"/>
        <v>41596.913437499999</v>
      </c>
      <c r="R1661">
        <f t="shared" si="51"/>
        <v>0</v>
      </c>
    </row>
    <row r="1662" spans="1:18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8347</v>
      </c>
      <c r="P1662" t="s">
        <v>8368</v>
      </c>
      <c r="Q1662" s="16">
        <f t="shared" si="50"/>
        <v>42459.693865740745</v>
      </c>
      <c r="R1662">
        <f t="shared" si="51"/>
        <v>0</v>
      </c>
    </row>
    <row r="1663" spans="1:18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8347</v>
      </c>
      <c r="P1663" t="s">
        <v>8368</v>
      </c>
      <c r="Q1663" s="16">
        <f t="shared" si="50"/>
        <v>42343.998043981483</v>
      </c>
      <c r="R1663">
        <f t="shared" si="51"/>
        <v>0</v>
      </c>
    </row>
    <row r="1664" spans="1:18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8347</v>
      </c>
      <c r="P1664" t="s">
        <v>8368</v>
      </c>
      <c r="Q1664" s="16">
        <f t="shared" si="50"/>
        <v>40848.198333333334</v>
      </c>
      <c r="R1664">
        <f t="shared" si="51"/>
        <v>0</v>
      </c>
    </row>
    <row r="1665" spans="1:18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8347</v>
      </c>
      <c r="P1665" t="s">
        <v>8368</v>
      </c>
      <c r="Q1665" s="16">
        <f t="shared" si="50"/>
        <v>42006.02207175926</v>
      </c>
      <c r="R1665">
        <f t="shared" si="51"/>
        <v>0</v>
      </c>
    </row>
    <row r="1666" spans="1:18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8347</v>
      </c>
      <c r="P1666" t="s">
        <v>8368</v>
      </c>
      <c r="Q1666" s="16">
        <f t="shared" si="50"/>
        <v>40939.761782407411</v>
      </c>
      <c r="R1666">
        <f t="shared" si="51"/>
        <v>0</v>
      </c>
    </row>
    <row r="1667" spans="1:18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8347</v>
      </c>
      <c r="P1667" t="s">
        <v>8368</v>
      </c>
      <c r="Q1667" s="16">
        <f t="shared" ref="Q1667:Q1730" si="52">J1667/86400 + DATE(1970,1,1)</f>
        <v>40564.649456018517</v>
      </c>
      <c r="R1667">
        <f t="shared" ref="R1667:R1730" si="53">SUBTOTAL(103,A1667)</f>
        <v>0</v>
      </c>
    </row>
    <row r="1668" spans="1:18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8347</v>
      </c>
      <c r="P1668" t="s">
        <v>8368</v>
      </c>
      <c r="Q1668" s="16">
        <f t="shared" si="52"/>
        <v>41331.253159722226</v>
      </c>
      <c r="R1668">
        <f t="shared" si="53"/>
        <v>0</v>
      </c>
    </row>
    <row r="1669" spans="1:18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8347</v>
      </c>
      <c r="P1669" t="s">
        <v>8368</v>
      </c>
      <c r="Q1669" s="16">
        <f t="shared" si="52"/>
        <v>41682.0705787037</v>
      </c>
      <c r="R1669">
        <f t="shared" si="53"/>
        <v>0</v>
      </c>
    </row>
    <row r="1670" spans="1:18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8347</v>
      </c>
      <c r="P1670" t="s">
        <v>8368</v>
      </c>
      <c r="Q1670" s="16">
        <f t="shared" si="52"/>
        <v>40845.149756944447</v>
      </c>
      <c r="R1670">
        <f t="shared" si="53"/>
        <v>0</v>
      </c>
    </row>
    <row r="1671" spans="1:18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8347</v>
      </c>
      <c r="P1671" t="s">
        <v>8368</v>
      </c>
      <c r="Q1671" s="16">
        <f t="shared" si="52"/>
        <v>42461.885138888887</v>
      </c>
      <c r="R1671">
        <f t="shared" si="53"/>
        <v>0</v>
      </c>
    </row>
    <row r="1672" spans="1:18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8347</v>
      </c>
      <c r="P1672" t="s">
        <v>8368</v>
      </c>
      <c r="Q1672" s="16">
        <f t="shared" si="52"/>
        <v>40313.930543981478</v>
      </c>
      <c r="R1672">
        <f t="shared" si="53"/>
        <v>0</v>
      </c>
    </row>
    <row r="1673" spans="1:18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8347</v>
      </c>
      <c r="P1673" t="s">
        <v>8368</v>
      </c>
      <c r="Q1673" s="16">
        <f t="shared" si="52"/>
        <v>42553.54414351852</v>
      </c>
      <c r="R1673">
        <f t="shared" si="53"/>
        <v>0</v>
      </c>
    </row>
    <row r="1674" spans="1:18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8347</v>
      </c>
      <c r="P1674" t="s">
        <v>8368</v>
      </c>
      <c r="Q1674" s="16">
        <f t="shared" si="52"/>
        <v>41034.656597222223</v>
      </c>
      <c r="R1674">
        <f t="shared" si="53"/>
        <v>0</v>
      </c>
    </row>
    <row r="1675" spans="1:18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8347</v>
      </c>
      <c r="P1675" t="s">
        <v>8368</v>
      </c>
      <c r="Q1675" s="16">
        <f t="shared" si="52"/>
        <v>42039.878379629634</v>
      </c>
      <c r="R1675">
        <f t="shared" si="53"/>
        <v>0</v>
      </c>
    </row>
    <row r="1676" spans="1:18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8347</v>
      </c>
      <c r="P1676" t="s">
        <v>8368</v>
      </c>
      <c r="Q1676" s="16">
        <f t="shared" si="52"/>
        <v>42569.605393518519</v>
      </c>
      <c r="R1676">
        <f t="shared" si="53"/>
        <v>0</v>
      </c>
    </row>
    <row r="1677" spans="1:18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8347</v>
      </c>
      <c r="P1677" t="s">
        <v>8368</v>
      </c>
      <c r="Q1677" s="16">
        <f t="shared" si="52"/>
        <v>40802.733101851853</v>
      </c>
      <c r="R1677">
        <f t="shared" si="53"/>
        <v>0</v>
      </c>
    </row>
    <row r="1678" spans="1:18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8347</v>
      </c>
      <c r="P1678" t="s">
        <v>8368</v>
      </c>
      <c r="Q1678" s="16">
        <f t="shared" si="52"/>
        <v>40973.726238425923</v>
      </c>
      <c r="R1678">
        <f t="shared" si="53"/>
        <v>0</v>
      </c>
    </row>
    <row r="1679" spans="1:18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8347</v>
      </c>
      <c r="P1679" t="s">
        <v>8368</v>
      </c>
      <c r="Q1679" s="16">
        <f t="shared" si="52"/>
        <v>42416.407129629632</v>
      </c>
      <c r="R1679">
        <f t="shared" si="53"/>
        <v>0</v>
      </c>
    </row>
    <row r="1680" spans="1:18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8347</v>
      </c>
      <c r="P1680" t="s">
        <v>8368</v>
      </c>
      <c r="Q1680" s="16">
        <f t="shared" si="52"/>
        <v>41662.854988425926</v>
      </c>
      <c r="R1680">
        <f t="shared" si="53"/>
        <v>0</v>
      </c>
    </row>
    <row r="1681" spans="1:18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8347</v>
      </c>
      <c r="P1681" t="s">
        <v>8368</v>
      </c>
      <c r="Q1681" s="16">
        <f t="shared" si="52"/>
        <v>40723.068807870368</v>
      </c>
      <c r="R1681">
        <f t="shared" si="53"/>
        <v>0</v>
      </c>
    </row>
    <row r="1682" spans="1:18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8347</v>
      </c>
      <c r="P1682" t="s">
        <v>8368</v>
      </c>
      <c r="Q1682" s="16">
        <f t="shared" si="52"/>
        <v>41802.757719907408</v>
      </c>
      <c r="R1682">
        <f t="shared" si="53"/>
        <v>0</v>
      </c>
    </row>
    <row r="1683" spans="1:18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8347</v>
      </c>
      <c r="P1683" t="s">
        <v>8369</v>
      </c>
      <c r="Q1683" s="16">
        <f t="shared" si="52"/>
        <v>42774.121342592596</v>
      </c>
      <c r="R1683">
        <f t="shared" si="53"/>
        <v>0</v>
      </c>
    </row>
    <row r="1684" spans="1:18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8347</v>
      </c>
      <c r="P1684" t="s">
        <v>8369</v>
      </c>
      <c r="Q1684" s="16">
        <f t="shared" si="52"/>
        <v>42779.21365740741</v>
      </c>
      <c r="R1684">
        <f t="shared" si="53"/>
        <v>0</v>
      </c>
    </row>
    <row r="1685" spans="1:18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8347</v>
      </c>
      <c r="P1685" t="s">
        <v>8369</v>
      </c>
      <c r="Q1685" s="16">
        <f t="shared" si="52"/>
        <v>42808.781689814816</v>
      </c>
      <c r="R1685">
        <f t="shared" si="53"/>
        <v>0</v>
      </c>
    </row>
    <row r="1686" spans="1:18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8347</v>
      </c>
      <c r="P1686" t="s">
        <v>8369</v>
      </c>
      <c r="Q1686" s="16">
        <f t="shared" si="52"/>
        <v>42783.815289351856</v>
      </c>
      <c r="R1686">
        <f t="shared" si="53"/>
        <v>0</v>
      </c>
    </row>
    <row r="1687" spans="1:18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8347</v>
      </c>
      <c r="P1687" t="s">
        <v>8369</v>
      </c>
      <c r="Q1687" s="16">
        <f t="shared" si="52"/>
        <v>42788.2502662037</v>
      </c>
      <c r="R1687">
        <f t="shared" si="53"/>
        <v>0</v>
      </c>
    </row>
    <row r="1688" spans="1:18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8347</v>
      </c>
      <c r="P1688" t="s">
        <v>8369</v>
      </c>
      <c r="Q1688" s="16">
        <f t="shared" si="52"/>
        <v>42792.843969907408</v>
      </c>
      <c r="R1688">
        <f t="shared" si="53"/>
        <v>0</v>
      </c>
    </row>
    <row r="1689" spans="1:18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8347</v>
      </c>
      <c r="P1689" t="s">
        <v>8369</v>
      </c>
      <c r="Q1689" s="16">
        <f t="shared" si="52"/>
        <v>42802.046817129631</v>
      </c>
      <c r="R1689">
        <f t="shared" si="53"/>
        <v>0</v>
      </c>
    </row>
    <row r="1690" spans="1:18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8347</v>
      </c>
      <c r="P1690" t="s">
        <v>8369</v>
      </c>
      <c r="Q1690" s="16">
        <f t="shared" si="52"/>
        <v>42804.534652777773</v>
      </c>
      <c r="R1690">
        <f t="shared" si="53"/>
        <v>0</v>
      </c>
    </row>
    <row r="1691" spans="1:18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8347</v>
      </c>
      <c r="P1691" t="s">
        <v>8369</v>
      </c>
      <c r="Q1691" s="16">
        <f t="shared" si="52"/>
        <v>42780.942476851851</v>
      </c>
      <c r="R1691">
        <f t="shared" si="53"/>
        <v>0</v>
      </c>
    </row>
    <row r="1692" spans="1:18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8347</v>
      </c>
      <c r="P1692" t="s">
        <v>8369</v>
      </c>
      <c r="Q1692" s="16">
        <f t="shared" si="52"/>
        <v>42801.43104166667</v>
      </c>
      <c r="R1692">
        <f t="shared" si="53"/>
        <v>0</v>
      </c>
    </row>
    <row r="1693" spans="1:18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8347</v>
      </c>
      <c r="P1693" t="s">
        <v>8369</v>
      </c>
      <c r="Q1693" s="16">
        <f t="shared" si="52"/>
        <v>42795.701481481483</v>
      </c>
      <c r="R1693">
        <f t="shared" si="53"/>
        <v>0</v>
      </c>
    </row>
    <row r="1694" spans="1:18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8347</v>
      </c>
      <c r="P1694" t="s">
        <v>8369</v>
      </c>
      <c r="Q1694" s="16">
        <f t="shared" si="52"/>
        <v>42788.151238425926</v>
      </c>
      <c r="R1694">
        <f t="shared" si="53"/>
        <v>0</v>
      </c>
    </row>
    <row r="1695" spans="1:18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8347</v>
      </c>
      <c r="P1695" t="s">
        <v>8369</v>
      </c>
      <c r="Q1695" s="16">
        <f t="shared" si="52"/>
        <v>42803.920277777783</v>
      </c>
      <c r="R1695">
        <f t="shared" si="53"/>
        <v>0</v>
      </c>
    </row>
    <row r="1696" spans="1:18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8347</v>
      </c>
      <c r="P1696" t="s">
        <v>8369</v>
      </c>
      <c r="Q1696" s="16">
        <f t="shared" si="52"/>
        <v>42791.669837962967</v>
      </c>
      <c r="R1696">
        <f t="shared" si="53"/>
        <v>0</v>
      </c>
    </row>
    <row r="1697" spans="1:18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8347</v>
      </c>
      <c r="P1697" t="s">
        <v>8369</v>
      </c>
      <c r="Q1697" s="16">
        <f t="shared" si="52"/>
        <v>42801.031412037039</v>
      </c>
      <c r="R1697">
        <f t="shared" si="53"/>
        <v>0</v>
      </c>
    </row>
    <row r="1698" spans="1:18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8347</v>
      </c>
      <c r="P1698" t="s">
        <v>8369</v>
      </c>
      <c r="Q1698" s="16">
        <f t="shared" si="52"/>
        <v>42796.069571759261</v>
      </c>
      <c r="R1698">
        <f t="shared" si="53"/>
        <v>0</v>
      </c>
    </row>
    <row r="1699" spans="1:18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8347</v>
      </c>
      <c r="P1699" t="s">
        <v>8369</v>
      </c>
      <c r="Q1699" s="16">
        <f t="shared" si="52"/>
        <v>42805.032962962963</v>
      </c>
      <c r="R1699">
        <f t="shared" si="53"/>
        <v>0</v>
      </c>
    </row>
    <row r="1700" spans="1:18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8347</v>
      </c>
      <c r="P1700" t="s">
        <v>8369</v>
      </c>
      <c r="Q1700" s="16">
        <f t="shared" si="52"/>
        <v>42796.207870370374</v>
      </c>
      <c r="R1700">
        <f t="shared" si="53"/>
        <v>0</v>
      </c>
    </row>
    <row r="1701" spans="1:18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8347</v>
      </c>
      <c r="P1701" t="s">
        <v>8369</v>
      </c>
      <c r="Q1701" s="16">
        <f t="shared" si="52"/>
        <v>42806.863946759258</v>
      </c>
      <c r="R1701">
        <f t="shared" si="53"/>
        <v>0</v>
      </c>
    </row>
    <row r="1702" spans="1:18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8347</v>
      </c>
      <c r="P1702" t="s">
        <v>8369</v>
      </c>
      <c r="Q1702" s="16">
        <f t="shared" si="52"/>
        <v>42796.071643518517</v>
      </c>
      <c r="R1702">
        <f t="shared" si="53"/>
        <v>0</v>
      </c>
    </row>
    <row r="1703" spans="1:18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8347</v>
      </c>
      <c r="P1703" t="s">
        <v>8369</v>
      </c>
      <c r="Q1703" s="16">
        <f t="shared" si="52"/>
        <v>41989.664409722223</v>
      </c>
      <c r="R1703">
        <f t="shared" si="53"/>
        <v>0</v>
      </c>
    </row>
    <row r="1704" spans="1:18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8347</v>
      </c>
      <c r="P1704" t="s">
        <v>8369</v>
      </c>
      <c r="Q1704" s="16">
        <f t="shared" si="52"/>
        <v>42063.869791666672</v>
      </c>
      <c r="R1704">
        <f t="shared" si="53"/>
        <v>0</v>
      </c>
    </row>
    <row r="1705" spans="1:18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8347</v>
      </c>
      <c r="P1705" t="s">
        <v>8369</v>
      </c>
      <c r="Q1705" s="16">
        <f t="shared" si="52"/>
        <v>42187.281678240739</v>
      </c>
      <c r="R1705">
        <f t="shared" si="53"/>
        <v>0</v>
      </c>
    </row>
    <row r="1706" spans="1:18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8347</v>
      </c>
      <c r="P1706" t="s">
        <v>8369</v>
      </c>
      <c r="Q1706" s="16">
        <f t="shared" si="52"/>
        <v>42021.139733796299</v>
      </c>
      <c r="R1706">
        <f t="shared" si="53"/>
        <v>0</v>
      </c>
    </row>
    <row r="1707" spans="1:18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8347</v>
      </c>
      <c r="P1707" t="s">
        <v>8369</v>
      </c>
      <c r="Q1707" s="16">
        <f t="shared" si="52"/>
        <v>42245.016736111109</v>
      </c>
      <c r="R1707">
        <f t="shared" si="53"/>
        <v>0</v>
      </c>
    </row>
    <row r="1708" spans="1:18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8347</v>
      </c>
      <c r="P1708" t="s">
        <v>8369</v>
      </c>
      <c r="Q1708" s="16">
        <f t="shared" si="52"/>
        <v>42179.306388888886</v>
      </c>
      <c r="R1708">
        <f t="shared" si="53"/>
        <v>0</v>
      </c>
    </row>
    <row r="1709" spans="1:18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8347</v>
      </c>
      <c r="P1709" t="s">
        <v>8369</v>
      </c>
      <c r="Q1709" s="16">
        <f t="shared" si="52"/>
        <v>42427.721006944441</v>
      </c>
      <c r="R1709">
        <f t="shared" si="53"/>
        <v>0</v>
      </c>
    </row>
    <row r="1710" spans="1:18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8347</v>
      </c>
      <c r="P1710" t="s">
        <v>8369</v>
      </c>
      <c r="Q1710" s="16">
        <f t="shared" si="52"/>
        <v>42451.866967592592</v>
      </c>
      <c r="R1710">
        <f t="shared" si="53"/>
        <v>0</v>
      </c>
    </row>
    <row r="1711" spans="1:18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8347</v>
      </c>
      <c r="P1711" t="s">
        <v>8369</v>
      </c>
      <c r="Q1711" s="16">
        <f t="shared" si="52"/>
        <v>41841.563819444447</v>
      </c>
      <c r="R1711">
        <f t="shared" si="53"/>
        <v>0</v>
      </c>
    </row>
    <row r="1712" spans="1:18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8347</v>
      </c>
      <c r="P1712" t="s">
        <v>8369</v>
      </c>
      <c r="Q1712" s="16">
        <f t="shared" si="52"/>
        <v>42341.591296296298</v>
      </c>
      <c r="R1712">
        <f t="shared" si="53"/>
        <v>0</v>
      </c>
    </row>
    <row r="1713" spans="1:18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8347</v>
      </c>
      <c r="P1713" t="s">
        <v>8369</v>
      </c>
      <c r="Q1713" s="16">
        <f t="shared" si="52"/>
        <v>41852.646226851852</v>
      </c>
      <c r="R1713">
        <f t="shared" si="53"/>
        <v>0</v>
      </c>
    </row>
    <row r="1714" spans="1:18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8347</v>
      </c>
      <c r="P1714" t="s">
        <v>8369</v>
      </c>
      <c r="Q1714" s="16">
        <f t="shared" si="52"/>
        <v>42125.913807870369</v>
      </c>
      <c r="R1714">
        <f t="shared" si="53"/>
        <v>0</v>
      </c>
    </row>
    <row r="1715" spans="1:18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8347</v>
      </c>
      <c r="P1715" t="s">
        <v>8369</v>
      </c>
      <c r="Q1715" s="16">
        <f t="shared" si="52"/>
        <v>41887.801064814819</v>
      </c>
      <c r="R1715">
        <f t="shared" si="53"/>
        <v>0</v>
      </c>
    </row>
    <row r="1716" spans="1:18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8347</v>
      </c>
      <c r="P1716" t="s">
        <v>8369</v>
      </c>
      <c r="Q1716" s="16">
        <f t="shared" si="52"/>
        <v>42095.918530092589</v>
      </c>
      <c r="R1716">
        <f t="shared" si="53"/>
        <v>0</v>
      </c>
    </row>
    <row r="1717" spans="1:18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8347</v>
      </c>
      <c r="P1717" t="s">
        <v>8369</v>
      </c>
      <c r="Q1717" s="16">
        <f t="shared" si="52"/>
        <v>42064.217418981483</v>
      </c>
      <c r="R1717">
        <f t="shared" si="53"/>
        <v>0</v>
      </c>
    </row>
    <row r="1718" spans="1:18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8347</v>
      </c>
      <c r="P1718" t="s">
        <v>8369</v>
      </c>
      <c r="Q1718" s="16">
        <f t="shared" si="52"/>
        <v>42673.577534722222</v>
      </c>
      <c r="R1718">
        <f t="shared" si="53"/>
        <v>0</v>
      </c>
    </row>
    <row r="1719" spans="1:18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8347</v>
      </c>
      <c r="P1719" t="s">
        <v>8369</v>
      </c>
      <c r="Q1719" s="16">
        <f t="shared" si="52"/>
        <v>42460.981921296298</v>
      </c>
      <c r="R1719">
        <f t="shared" si="53"/>
        <v>0</v>
      </c>
    </row>
    <row r="1720" spans="1:18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8347</v>
      </c>
      <c r="P1720" t="s">
        <v>8369</v>
      </c>
      <c r="Q1720" s="16">
        <f t="shared" si="52"/>
        <v>42460.610520833332</v>
      </c>
      <c r="R1720">
        <f t="shared" si="53"/>
        <v>0</v>
      </c>
    </row>
    <row r="1721" spans="1:18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8347</v>
      </c>
      <c r="P1721" t="s">
        <v>8369</v>
      </c>
      <c r="Q1721" s="16">
        <f t="shared" si="52"/>
        <v>41869.534618055557</v>
      </c>
      <c r="R1721">
        <f t="shared" si="53"/>
        <v>0</v>
      </c>
    </row>
    <row r="1722" spans="1:18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8347</v>
      </c>
      <c r="P1722" t="s">
        <v>8369</v>
      </c>
      <c r="Q1722" s="16">
        <f t="shared" si="52"/>
        <v>41922.783229166671</v>
      </c>
      <c r="R1722">
        <f t="shared" si="53"/>
        <v>0</v>
      </c>
    </row>
    <row r="1723" spans="1:18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8347</v>
      </c>
      <c r="P1723" t="s">
        <v>8369</v>
      </c>
      <c r="Q1723" s="16">
        <f t="shared" si="52"/>
        <v>42319.461377314816</v>
      </c>
      <c r="R1723">
        <f t="shared" si="53"/>
        <v>0</v>
      </c>
    </row>
    <row r="1724" spans="1:18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8347</v>
      </c>
      <c r="P1724" t="s">
        <v>8369</v>
      </c>
      <c r="Q1724" s="16">
        <f t="shared" si="52"/>
        <v>42425.960983796293</v>
      </c>
      <c r="R1724">
        <f t="shared" si="53"/>
        <v>0</v>
      </c>
    </row>
    <row r="1725" spans="1:18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8347</v>
      </c>
      <c r="P1725" t="s">
        <v>8369</v>
      </c>
      <c r="Q1725" s="16">
        <f t="shared" si="52"/>
        <v>42129.82540509259</v>
      </c>
      <c r="R1725">
        <f t="shared" si="53"/>
        <v>0</v>
      </c>
    </row>
    <row r="1726" spans="1:18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8347</v>
      </c>
      <c r="P1726" t="s">
        <v>8369</v>
      </c>
      <c r="Q1726" s="16">
        <f t="shared" si="52"/>
        <v>41912.932430555556</v>
      </c>
      <c r="R1726">
        <f t="shared" si="53"/>
        <v>0</v>
      </c>
    </row>
    <row r="1727" spans="1:18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8347</v>
      </c>
      <c r="P1727" t="s">
        <v>8369</v>
      </c>
      <c r="Q1727" s="16">
        <f t="shared" si="52"/>
        <v>41845.968159722222</v>
      </c>
      <c r="R1727">
        <f t="shared" si="53"/>
        <v>0</v>
      </c>
    </row>
    <row r="1728" spans="1:18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8347</v>
      </c>
      <c r="P1728" t="s">
        <v>8369</v>
      </c>
      <c r="Q1728" s="16">
        <f t="shared" si="52"/>
        <v>41788.919722222221</v>
      </c>
      <c r="R1728">
        <f t="shared" si="53"/>
        <v>0</v>
      </c>
    </row>
    <row r="1729" spans="1:18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8347</v>
      </c>
      <c r="P1729" t="s">
        <v>8369</v>
      </c>
      <c r="Q1729" s="16">
        <f t="shared" si="52"/>
        <v>42044.927974537037</v>
      </c>
      <c r="R1729">
        <f t="shared" si="53"/>
        <v>0</v>
      </c>
    </row>
    <row r="1730" spans="1:18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8347</v>
      </c>
      <c r="P1730" t="s">
        <v>8369</v>
      </c>
      <c r="Q1730" s="16">
        <f t="shared" si="52"/>
        <v>42268.625856481478</v>
      </c>
      <c r="R1730">
        <f t="shared" si="53"/>
        <v>0</v>
      </c>
    </row>
    <row r="1731" spans="1:18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8347</v>
      </c>
      <c r="P1731" t="s">
        <v>8369</v>
      </c>
      <c r="Q1731" s="16">
        <f t="shared" ref="Q1731:Q1794" si="54">J1731/86400 + DATE(1970,1,1)</f>
        <v>42471.052152777775</v>
      </c>
      <c r="R1731">
        <f t="shared" ref="R1731:R1794" si="55">SUBTOTAL(103,A1731)</f>
        <v>0</v>
      </c>
    </row>
    <row r="1732" spans="1:18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8347</v>
      </c>
      <c r="P1732" t="s">
        <v>8369</v>
      </c>
      <c r="Q1732" s="16">
        <f t="shared" si="54"/>
        <v>42272.087766203702</v>
      </c>
      <c r="R1732">
        <f t="shared" si="55"/>
        <v>0</v>
      </c>
    </row>
    <row r="1733" spans="1:18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8347</v>
      </c>
      <c r="P1733" t="s">
        <v>8369</v>
      </c>
      <c r="Q1733" s="16">
        <f t="shared" si="54"/>
        <v>42152.906851851847</v>
      </c>
      <c r="R1733">
        <f t="shared" si="55"/>
        <v>0</v>
      </c>
    </row>
    <row r="1734" spans="1:18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8347</v>
      </c>
      <c r="P1734" t="s">
        <v>8369</v>
      </c>
      <c r="Q1734" s="16">
        <f t="shared" si="54"/>
        <v>42325.683807870373</v>
      </c>
      <c r="R1734">
        <f t="shared" si="55"/>
        <v>0</v>
      </c>
    </row>
    <row r="1735" spans="1:18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8347</v>
      </c>
      <c r="P1735" t="s">
        <v>8369</v>
      </c>
      <c r="Q1735" s="16">
        <f t="shared" si="54"/>
        <v>42614.675625000003</v>
      </c>
      <c r="R1735">
        <f t="shared" si="55"/>
        <v>0</v>
      </c>
    </row>
    <row r="1736" spans="1:18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8347</v>
      </c>
      <c r="P1736" t="s">
        <v>8369</v>
      </c>
      <c r="Q1736" s="16">
        <f t="shared" si="54"/>
        <v>42102.036527777775</v>
      </c>
      <c r="R1736">
        <f t="shared" si="55"/>
        <v>0</v>
      </c>
    </row>
    <row r="1737" spans="1:18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8347</v>
      </c>
      <c r="P1737" t="s">
        <v>8369</v>
      </c>
      <c r="Q1737" s="16">
        <f t="shared" si="54"/>
        <v>42559.81417824074</v>
      </c>
      <c r="R1737">
        <f t="shared" si="55"/>
        <v>0</v>
      </c>
    </row>
    <row r="1738" spans="1:18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8347</v>
      </c>
      <c r="P1738" t="s">
        <v>8369</v>
      </c>
      <c r="Q1738" s="16">
        <f t="shared" si="54"/>
        <v>42286.861493055556</v>
      </c>
      <c r="R1738">
        <f t="shared" si="55"/>
        <v>0</v>
      </c>
    </row>
    <row r="1739" spans="1:18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8347</v>
      </c>
      <c r="P1739" t="s">
        <v>8369</v>
      </c>
      <c r="Q1739" s="16">
        <f t="shared" si="54"/>
        <v>42175.948981481481</v>
      </c>
      <c r="R1739">
        <f t="shared" si="55"/>
        <v>0</v>
      </c>
    </row>
    <row r="1740" spans="1:18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8347</v>
      </c>
      <c r="P1740" t="s">
        <v>8369</v>
      </c>
      <c r="Q1740" s="16">
        <f t="shared" si="54"/>
        <v>41884.874328703707</v>
      </c>
      <c r="R1740">
        <f t="shared" si="55"/>
        <v>0</v>
      </c>
    </row>
    <row r="1741" spans="1:18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8347</v>
      </c>
      <c r="P1741" t="s">
        <v>8369</v>
      </c>
      <c r="Q1741" s="16">
        <f t="shared" si="54"/>
        <v>42435.874212962968</v>
      </c>
      <c r="R1741">
        <f t="shared" si="55"/>
        <v>0</v>
      </c>
    </row>
    <row r="1742" spans="1:18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8347</v>
      </c>
      <c r="P1742" t="s">
        <v>8369</v>
      </c>
      <c r="Q1742" s="16">
        <f t="shared" si="54"/>
        <v>42171.817384259259</v>
      </c>
      <c r="R1742">
        <f t="shared" si="55"/>
        <v>0</v>
      </c>
    </row>
    <row r="1743" spans="1:18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8360</v>
      </c>
      <c r="P1743" t="s">
        <v>8361</v>
      </c>
      <c r="Q1743" s="16">
        <f t="shared" si="54"/>
        <v>42120.628136574072</v>
      </c>
      <c r="R1743">
        <f t="shared" si="55"/>
        <v>0</v>
      </c>
    </row>
    <row r="1744" spans="1:18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8360</v>
      </c>
      <c r="P1744" t="s">
        <v>8361</v>
      </c>
      <c r="Q1744" s="16">
        <f t="shared" si="54"/>
        <v>42710.876967592594</v>
      </c>
      <c r="R1744">
        <f t="shared" si="55"/>
        <v>0</v>
      </c>
    </row>
    <row r="1745" spans="1:18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8360</v>
      </c>
      <c r="P1745" t="s">
        <v>8361</v>
      </c>
      <c r="Q1745" s="16">
        <f t="shared" si="54"/>
        <v>42586.925636574073</v>
      </c>
      <c r="R1745">
        <f t="shared" si="55"/>
        <v>0</v>
      </c>
    </row>
    <row r="1746" spans="1:18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8360</v>
      </c>
      <c r="P1746" t="s">
        <v>8361</v>
      </c>
      <c r="Q1746" s="16">
        <f t="shared" si="54"/>
        <v>42026.605057870373</v>
      </c>
      <c r="R1746">
        <f t="shared" si="55"/>
        <v>0</v>
      </c>
    </row>
    <row r="1747" spans="1:18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8360</v>
      </c>
      <c r="P1747" t="s">
        <v>8361</v>
      </c>
      <c r="Q1747" s="16">
        <f t="shared" si="54"/>
        <v>42690.259699074071</v>
      </c>
      <c r="R1747">
        <f t="shared" si="55"/>
        <v>0</v>
      </c>
    </row>
    <row r="1748" spans="1:18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8360</v>
      </c>
      <c r="P1748" t="s">
        <v>8361</v>
      </c>
      <c r="Q1748" s="16">
        <f t="shared" si="54"/>
        <v>42668.176701388889</v>
      </c>
      <c r="R1748">
        <f t="shared" si="55"/>
        <v>0</v>
      </c>
    </row>
    <row r="1749" spans="1:18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8360</v>
      </c>
      <c r="P1749" t="s">
        <v>8361</v>
      </c>
      <c r="Q1749" s="16">
        <f t="shared" si="54"/>
        <v>42292.435532407406</v>
      </c>
      <c r="R1749">
        <f t="shared" si="55"/>
        <v>0</v>
      </c>
    </row>
    <row r="1750" spans="1:18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8360</v>
      </c>
      <c r="P1750" t="s">
        <v>8361</v>
      </c>
      <c r="Q1750" s="16">
        <f t="shared" si="54"/>
        <v>42219.950729166667</v>
      </c>
      <c r="R1750">
        <f t="shared" si="55"/>
        <v>0</v>
      </c>
    </row>
    <row r="1751" spans="1:18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8360</v>
      </c>
      <c r="P1751" t="s">
        <v>8361</v>
      </c>
      <c r="Q1751" s="16">
        <f t="shared" si="54"/>
        <v>42758.975937499999</v>
      </c>
      <c r="R1751">
        <f t="shared" si="55"/>
        <v>0</v>
      </c>
    </row>
    <row r="1752" spans="1:18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8360</v>
      </c>
      <c r="P1752" t="s">
        <v>8361</v>
      </c>
      <c r="Q1752" s="16">
        <f t="shared" si="54"/>
        <v>42454.836851851855</v>
      </c>
      <c r="R1752">
        <f t="shared" si="55"/>
        <v>0</v>
      </c>
    </row>
    <row r="1753" spans="1:18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8360</v>
      </c>
      <c r="P1753" t="s">
        <v>8361</v>
      </c>
      <c r="Q1753" s="16">
        <f t="shared" si="54"/>
        <v>42052.7815162037</v>
      </c>
      <c r="R1753">
        <f t="shared" si="55"/>
        <v>0</v>
      </c>
    </row>
    <row r="1754" spans="1:18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8360</v>
      </c>
      <c r="P1754" t="s">
        <v>8361</v>
      </c>
      <c r="Q1754" s="16">
        <f t="shared" si="54"/>
        <v>42627.253263888888</v>
      </c>
      <c r="R1754">
        <f t="shared" si="55"/>
        <v>0</v>
      </c>
    </row>
    <row r="1755" spans="1:18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8360</v>
      </c>
      <c r="P1755" t="s">
        <v>8361</v>
      </c>
      <c r="Q1755" s="16">
        <f t="shared" si="54"/>
        <v>42420.74962962963</v>
      </c>
      <c r="R1755">
        <f t="shared" si="55"/>
        <v>0</v>
      </c>
    </row>
    <row r="1756" spans="1:18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8360</v>
      </c>
      <c r="P1756" t="s">
        <v>8361</v>
      </c>
      <c r="Q1756" s="16">
        <f t="shared" si="54"/>
        <v>42067.876770833333</v>
      </c>
      <c r="R1756">
        <f t="shared" si="55"/>
        <v>0</v>
      </c>
    </row>
    <row r="1757" spans="1:18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8360</v>
      </c>
      <c r="P1757" t="s">
        <v>8361</v>
      </c>
      <c r="Q1757" s="16">
        <f t="shared" si="54"/>
        <v>42252.788900462961</v>
      </c>
      <c r="R1757">
        <f t="shared" si="55"/>
        <v>0</v>
      </c>
    </row>
    <row r="1758" spans="1:18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8360</v>
      </c>
      <c r="P1758" t="s">
        <v>8361</v>
      </c>
      <c r="Q1758" s="16">
        <f t="shared" si="54"/>
        <v>42571.167465277773</v>
      </c>
      <c r="R1758">
        <f t="shared" si="55"/>
        <v>0</v>
      </c>
    </row>
    <row r="1759" spans="1:18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8360</v>
      </c>
      <c r="P1759" t="s">
        <v>8361</v>
      </c>
      <c r="Q1759" s="16">
        <f t="shared" si="54"/>
        <v>42733.827349537038</v>
      </c>
      <c r="R1759">
        <f t="shared" si="55"/>
        <v>0</v>
      </c>
    </row>
    <row r="1760" spans="1:18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8360</v>
      </c>
      <c r="P1760" t="s">
        <v>8361</v>
      </c>
      <c r="Q1760" s="16">
        <f t="shared" si="54"/>
        <v>42505.955925925926</v>
      </c>
      <c r="R1760">
        <f t="shared" si="55"/>
        <v>0</v>
      </c>
    </row>
    <row r="1761" spans="1:18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8360</v>
      </c>
      <c r="P1761" t="s">
        <v>8361</v>
      </c>
      <c r="Q1761" s="16">
        <f t="shared" si="54"/>
        <v>42068.829039351855</v>
      </c>
      <c r="R1761">
        <f t="shared" si="55"/>
        <v>0</v>
      </c>
    </row>
    <row r="1762" spans="1:18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8360</v>
      </c>
      <c r="P1762" t="s">
        <v>8361</v>
      </c>
      <c r="Q1762" s="16">
        <f t="shared" si="54"/>
        <v>42405.67260416667</v>
      </c>
      <c r="R1762">
        <f t="shared" si="55"/>
        <v>0</v>
      </c>
    </row>
    <row r="1763" spans="1:18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8360</v>
      </c>
      <c r="P1763" t="s">
        <v>8361</v>
      </c>
      <c r="Q1763" s="16">
        <f t="shared" si="54"/>
        <v>42209.567824074074</v>
      </c>
      <c r="R1763">
        <f t="shared" si="55"/>
        <v>0</v>
      </c>
    </row>
    <row r="1764" spans="1:18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8360</v>
      </c>
      <c r="P1764" t="s">
        <v>8361</v>
      </c>
      <c r="Q1764" s="16">
        <f t="shared" si="54"/>
        <v>42410.982002314813</v>
      </c>
      <c r="R1764">
        <f t="shared" si="55"/>
        <v>0</v>
      </c>
    </row>
    <row r="1765" spans="1:18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8360</v>
      </c>
      <c r="P1765" t="s">
        <v>8361</v>
      </c>
      <c r="Q1765" s="16">
        <f t="shared" si="54"/>
        <v>42636.868518518517</v>
      </c>
      <c r="R1765">
        <f t="shared" si="55"/>
        <v>0</v>
      </c>
    </row>
    <row r="1766" spans="1:18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8360</v>
      </c>
      <c r="P1766" t="s">
        <v>8361</v>
      </c>
      <c r="Q1766" s="16">
        <f t="shared" si="54"/>
        <v>41825.485868055555</v>
      </c>
      <c r="R1766">
        <f t="shared" si="55"/>
        <v>0</v>
      </c>
    </row>
    <row r="1767" spans="1:18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8360</v>
      </c>
      <c r="P1767" t="s">
        <v>8361</v>
      </c>
      <c r="Q1767" s="16">
        <f t="shared" si="54"/>
        <v>41834.980462962965</v>
      </c>
      <c r="R1767">
        <f t="shared" si="55"/>
        <v>0</v>
      </c>
    </row>
    <row r="1768" spans="1:18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8360</v>
      </c>
      <c r="P1768" t="s">
        <v>8361</v>
      </c>
      <c r="Q1768" s="16">
        <f t="shared" si="54"/>
        <v>41855.859814814816</v>
      </c>
      <c r="R1768">
        <f t="shared" si="55"/>
        <v>0</v>
      </c>
    </row>
    <row r="1769" spans="1:18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8360</v>
      </c>
      <c r="P1769" t="s">
        <v>8361</v>
      </c>
      <c r="Q1769" s="16">
        <f t="shared" si="54"/>
        <v>41824.658379629633</v>
      </c>
      <c r="R1769">
        <f t="shared" si="55"/>
        <v>0</v>
      </c>
    </row>
    <row r="1770" spans="1:18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8360</v>
      </c>
      <c r="P1770" t="s">
        <v>8361</v>
      </c>
      <c r="Q1770" s="16">
        <f t="shared" si="54"/>
        <v>41849.560694444444</v>
      </c>
      <c r="R1770">
        <f t="shared" si="55"/>
        <v>0</v>
      </c>
    </row>
    <row r="1771" spans="1:18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8360</v>
      </c>
      <c r="P1771" t="s">
        <v>8361</v>
      </c>
      <c r="Q1771" s="16">
        <f t="shared" si="54"/>
        <v>41987.818969907406</v>
      </c>
      <c r="R1771">
        <f t="shared" si="55"/>
        <v>0</v>
      </c>
    </row>
    <row r="1772" spans="1:18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8360</v>
      </c>
      <c r="P1772" t="s">
        <v>8361</v>
      </c>
      <c r="Q1772" s="16">
        <f t="shared" si="54"/>
        <v>41891.780023148152</v>
      </c>
      <c r="R1772">
        <f t="shared" si="55"/>
        <v>0</v>
      </c>
    </row>
    <row r="1773" spans="1:18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8360</v>
      </c>
      <c r="P1773" t="s">
        <v>8361</v>
      </c>
      <c r="Q1773" s="16">
        <f t="shared" si="54"/>
        <v>41905.979629629626</v>
      </c>
      <c r="R1773">
        <f t="shared" si="55"/>
        <v>0</v>
      </c>
    </row>
    <row r="1774" spans="1:18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8360</v>
      </c>
      <c r="P1774" t="s">
        <v>8361</v>
      </c>
      <c r="Q1774" s="16">
        <f t="shared" si="54"/>
        <v>41766.718009259261</v>
      </c>
      <c r="R1774">
        <f t="shared" si="55"/>
        <v>0</v>
      </c>
    </row>
    <row r="1775" spans="1:18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8360</v>
      </c>
      <c r="P1775" t="s">
        <v>8361</v>
      </c>
      <c r="Q1775" s="16">
        <f t="shared" si="54"/>
        <v>41978.760393518518</v>
      </c>
      <c r="R1775">
        <f t="shared" si="55"/>
        <v>0</v>
      </c>
    </row>
    <row r="1776" spans="1:18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8360</v>
      </c>
      <c r="P1776" t="s">
        <v>8361</v>
      </c>
      <c r="Q1776" s="16">
        <f t="shared" si="54"/>
        <v>41930.218657407408</v>
      </c>
      <c r="R1776">
        <f t="shared" si="55"/>
        <v>0</v>
      </c>
    </row>
    <row r="1777" spans="1:18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8360</v>
      </c>
      <c r="P1777" t="s">
        <v>8361</v>
      </c>
      <c r="Q1777" s="16">
        <f t="shared" si="54"/>
        <v>41891.976388888885</v>
      </c>
      <c r="R1777">
        <f t="shared" si="55"/>
        <v>0</v>
      </c>
    </row>
    <row r="1778" spans="1:18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8360</v>
      </c>
      <c r="P1778" t="s">
        <v>8361</v>
      </c>
      <c r="Q1778" s="16">
        <f t="shared" si="54"/>
        <v>41905.95684027778</v>
      </c>
      <c r="R1778">
        <f t="shared" si="55"/>
        <v>0</v>
      </c>
    </row>
    <row r="1779" spans="1:18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8360</v>
      </c>
      <c r="P1779" t="s">
        <v>8361</v>
      </c>
      <c r="Q1779" s="16">
        <f t="shared" si="54"/>
        <v>42025.357094907406</v>
      </c>
      <c r="R1779">
        <f t="shared" si="55"/>
        <v>0</v>
      </c>
    </row>
    <row r="1780" spans="1:18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8360</v>
      </c>
      <c r="P1780" t="s">
        <v>8361</v>
      </c>
      <c r="Q1780" s="16">
        <f t="shared" si="54"/>
        <v>42045.86336805555</v>
      </c>
      <c r="R1780">
        <f t="shared" si="55"/>
        <v>0</v>
      </c>
    </row>
    <row r="1781" spans="1:18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8360</v>
      </c>
      <c r="P1781" t="s">
        <v>8361</v>
      </c>
      <c r="Q1781" s="16">
        <f t="shared" si="54"/>
        <v>42585.691898148143</v>
      </c>
      <c r="R1781">
        <f t="shared" si="55"/>
        <v>0</v>
      </c>
    </row>
    <row r="1782" spans="1:18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8360</v>
      </c>
      <c r="P1782" t="s">
        <v>8361</v>
      </c>
      <c r="Q1782" s="16">
        <f t="shared" si="54"/>
        <v>42493.600810185184</v>
      </c>
      <c r="R1782">
        <f t="shared" si="55"/>
        <v>0</v>
      </c>
    </row>
    <row r="1783" spans="1:18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8360</v>
      </c>
      <c r="P1783" t="s">
        <v>8361</v>
      </c>
      <c r="Q1783" s="16">
        <f t="shared" si="54"/>
        <v>42597.617418981477</v>
      </c>
      <c r="R1783">
        <f t="shared" si="55"/>
        <v>0</v>
      </c>
    </row>
    <row r="1784" spans="1:18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8360</v>
      </c>
      <c r="P1784" t="s">
        <v>8361</v>
      </c>
      <c r="Q1784" s="16">
        <f t="shared" si="54"/>
        <v>42388.575104166666</v>
      </c>
      <c r="R1784">
        <f t="shared" si="55"/>
        <v>0</v>
      </c>
    </row>
    <row r="1785" spans="1:18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8360</v>
      </c>
      <c r="P1785" t="s">
        <v>8361</v>
      </c>
      <c r="Q1785" s="16">
        <f t="shared" si="54"/>
        <v>42115.949976851851</v>
      </c>
      <c r="R1785">
        <f t="shared" si="55"/>
        <v>0</v>
      </c>
    </row>
    <row r="1786" spans="1:18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8360</v>
      </c>
      <c r="P1786" t="s">
        <v>8361</v>
      </c>
      <c r="Q1786" s="16">
        <f t="shared" si="54"/>
        <v>42003.655555555553</v>
      </c>
      <c r="R1786">
        <f t="shared" si="55"/>
        <v>0</v>
      </c>
    </row>
    <row r="1787" spans="1:18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8360</v>
      </c>
      <c r="P1787" t="s">
        <v>8361</v>
      </c>
      <c r="Q1787" s="16">
        <f t="shared" si="54"/>
        <v>41897.134895833333</v>
      </c>
      <c r="R1787">
        <f t="shared" si="55"/>
        <v>0</v>
      </c>
    </row>
    <row r="1788" spans="1:18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8360</v>
      </c>
      <c r="P1788" t="s">
        <v>8361</v>
      </c>
      <c r="Q1788" s="16">
        <f t="shared" si="54"/>
        <v>41958.550659722227</v>
      </c>
      <c r="R1788">
        <f t="shared" si="55"/>
        <v>0</v>
      </c>
    </row>
    <row r="1789" spans="1:18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8360</v>
      </c>
      <c r="P1789" t="s">
        <v>8361</v>
      </c>
      <c r="Q1789" s="16">
        <f t="shared" si="54"/>
        <v>42068.65552083333</v>
      </c>
      <c r="R1789">
        <f t="shared" si="55"/>
        <v>0</v>
      </c>
    </row>
    <row r="1790" spans="1:18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8360</v>
      </c>
      <c r="P1790" t="s">
        <v>8361</v>
      </c>
      <c r="Q1790" s="16">
        <f t="shared" si="54"/>
        <v>41913.94840277778</v>
      </c>
      <c r="R1790">
        <f t="shared" si="55"/>
        <v>0</v>
      </c>
    </row>
    <row r="1791" spans="1:18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8360</v>
      </c>
      <c r="P1791" t="s">
        <v>8361</v>
      </c>
      <c r="Q1791" s="16">
        <f t="shared" si="54"/>
        <v>41956.250034722223</v>
      </c>
      <c r="R1791">
        <f t="shared" si="55"/>
        <v>0</v>
      </c>
    </row>
    <row r="1792" spans="1:18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8360</v>
      </c>
      <c r="P1792" t="s">
        <v>8361</v>
      </c>
      <c r="Q1792" s="16">
        <f t="shared" si="54"/>
        <v>42010.674513888887</v>
      </c>
      <c r="R1792">
        <f t="shared" si="55"/>
        <v>0</v>
      </c>
    </row>
    <row r="1793" spans="1:18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8360</v>
      </c>
      <c r="P1793" t="s">
        <v>8361</v>
      </c>
      <c r="Q1793" s="16">
        <f t="shared" si="54"/>
        <v>41973.740335648152</v>
      </c>
      <c r="R1793">
        <f t="shared" si="55"/>
        <v>0</v>
      </c>
    </row>
    <row r="1794" spans="1:18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8360</v>
      </c>
      <c r="P1794" t="s">
        <v>8361</v>
      </c>
      <c r="Q1794" s="16">
        <f t="shared" si="54"/>
        <v>42189.031041666662</v>
      </c>
      <c r="R1794">
        <f t="shared" si="55"/>
        <v>0</v>
      </c>
    </row>
    <row r="1795" spans="1:18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8360</v>
      </c>
      <c r="P1795" t="s">
        <v>8361</v>
      </c>
      <c r="Q1795" s="16">
        <f t="shared" ref="Q1795:Q1858" si="56">J1795/86400 + DATE(1970,1,1)</f>
        <v>41940.891666666663</v>
      </c>
      <c r="R1795">
        <f t="shared" ref="R1795:R1858" si="57">SUBTOTAL(103,A1795)</f>
        <v>0</v>
      </c>
    </row>
    <row r="1796" spans="1:18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8360</v>
      </c>
      <c r="P1796" t="s">
        <v>8361</v>
      </c>
      <c r="Q1796" s="16">
        <f t="shared" si="56"/>
        <v>42011.551180555558</v>
      </c>
      <c r="R1796">
        <f t="shared" si="57"/>
        <v>0</v>
      </c>
    </row>
    <row r="1797" spans="1:18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8360</v>
      </c>
      <c r="P1797" t="s">
        <v>8361</v>
      </c>
      <c r="Q1797" s="16">
        <f t="shared" si="56"/>
        <v>42628.288668981477</v>
      </c>
      <c r="R1797">
        <f t="shared" si="57"/>
        <v>0</v>
      </c>
    </row>
    <row r="1798" spans="1:18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8360</v>
      </c>
      <c r="P1798" t="s">
        <v>8361</v>
      </c>
      <c r="Q1798" s="16">
        <f t="shared" si="56"/>
        <v>42515.439421296294</v>
      </c>
      <c r="R1798">
        <f t="shared" si="57"/>
        <v>0</v>
      </c>
    </row>
    <row r="1799" spans="1:18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8360</v>
      </c>
      <c r="P1799" t="s">
        <v>8361</v>
      </c>
      <c r="Q1799" s="16">
        <f t="shared" si="56"/>
        <v>42689.56931712963</v>
      </c>
      <c r="R1799">
        <f t="shared" si="57"/>
        <v>0</v>
      </c>
    </row>
    <row r="1800" spans="1:18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8360</v>
      </c>
      <c r="P1800" t="s">
        <v>8361</v>
      </c>
      <c r="Q1800" s="16">
        <f t="shared" si="56"/>
        <v>42344.32677083333</v>
      </c>
      <c r="R1800">
        <f t="shared" si="57"/>
        <v>0</v>
      </c>
    </row>
    <row r="1801" spans="1:18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8360</v>
      </c>
      <c r="P1801" t="s">
        <v>8361</v>
      </c>
      <c r="Q1801" s="16">
        <f t="shared" si="56"/>
        <v>41934.842685185184</v>
      </c>
      <c r="R1801">
        <f t="shared" si="57"/>
        <v>0</v>
      </c>
    </row>
    <row r="1802" spans="1:18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8360</v>
      </c>
      <c r="P1802" t="s">
        <v>8361</v>
      </c>
      <c r="Q1802" s="16">
        <f t="shared" si="56"/>
        <v>42623.606134259258</v>
      </c>
      <c r="R1802">
        <f t="shared" si="57"/>
        <v>0</v>
      </c>
    </row>
    <row r="1803" spans="1:18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8360</v>
      </c>
      <c r="P1803" t="s">
        <v>8361</v>
      </c>
      <c r="Q1803" s="16">
        <f t="shared" si="56"/>
        <v>42321.660509259258</v>
      </c>
      <c r="R1803">
        <f t="shared" si="57"/>
        <v>0</v>
      </c>
    </row>
    <row r="1804" spans="1:18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8360</v>
      </c>
      <c r="P1804" t="s">
        <v>8361</v>
      </c>
      <c r="Q1804" s="16">
        <f t="shared" si="56"/>
        <v>42159.47256944445</v>
      </c>
      <c r="R1804">
        <f t="shared" si="57"/>
        <v>0</v>
      </c>
    </row>
    <row r="1805" spans="1:18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8360</v>
      </c>
      <c r="P1805" t="s">
        <v>8361</v>
      </c>
      <c r="Q1805" s="16">
        <f t="shared" si="56"/>
        <v>42018.071550925924</v>
      </c>
      <c r="R1805">
        <f t="shared" si="57"/>
        <v>0</v>
      </c>
    </row>
    <row r="1806" spans="1:18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8360</v>
      </c>
      <c r="P1806" t="s">
        <v>8361</v>
      </c>
      <c r="Q1806" s="16">
        <f t="shared" si="56"/>
        <v>42282.678287037037</v>
      </c>
      <c r="R1806">
        <f t="shared" si="57"/>
        <v>0</v>
      </c>
    </row>
    <row r="1807" spans="1:18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8360</v>
      </c>
      <c r="P1807" t="s">
        <v>8361</v>
      </c>
      <c r="Q1807" s="16">
        <f t="shared" si="56"/>
        <v>42247.803912037038</v>
      </c>
      <c r="R1807">
        <f t="shared" si="57"/>
        <v>0</v>
      </c>
    </row>
    <row r="1808" spans="1:18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8360</v>
      </c>
      <c r="P1808" t="s">
        <v>8361</v>
      </c>
      <c r="Q1808" s="16">
        <f t="shared" si="56"/>
        <v>41877.638298611113</v>
      </c>
      <c r="R1808">
        <f t="shared" si="57"/>
        <v>0</v>
      </c>
    </row>
    <row r="1809" spans="1:18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8360</v>
      </c>
      <c r="P1809" t="s">
        <v>8361</v>
      </c>
      <c r="Q1809" s="16">
        <f t="shared" si="56"/>
        <v>41880.068437499998</v>
      </c>
      <c r="R1809">
        <f t="shared" si="57"/>
        <v>0</v>
      </c>
    </row>
    <row r="1810" spans="1:18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8360</v>
      </c>
      <c r="P1810" t="s">
        <v>8361</v>
      </c>
      <c r="Q1810" s="16">
        <f t="shared" si="56"/>
        <v>42742.680902777778</v>
      </c>
      <c r="R1810">
        <f t="shared" si="57"/>
        <v>0</v>
      </c>
    </row>
    <row r="1811" spans="1:18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8360</v>
      </c>
      <c r="P1811" t="s">
        <v>8361</v>
      </c>
      <c r="Q1811" s="16">
        <f t="shared" si="56"/>
        <v>42029.907858796301</v>
      </c>
      <c r="R1811">
        <f t="shared" si="57"/>
        <v>0</v>
      </c>
    </row>
    <row r="1812" spans="1:18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8360</v>
      </c>
      <c r="P1812" t="s">
        <v>8361</v>
      </c>
      <c r="Q1812" s="16">
        <f t="shared" si="56"/>
        <v>41860.91002314815</v>
      </c>
      <c r="R1812">
        <f t="shared" si="57"/>
        <v>0</v>
      </c>
    </row>
    <row r="1813" spans="1:18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8360</v>
      </c>
      <c r="P1813" t="s">
        <v>8361</v>
      </c>
      <c r="Q1813" s="16">
        <f t="shared" si="56"/>
        <v>41876.433680555558</v>
      </c>
      <c r="R1813">
        <f t="shared" si="57"/>
        <v>0</v>
      </c>
    </row>
    <row r="1814" spans="1:18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8360</v>
      </c>
      <c r="P1814" t="s">
        <v>8361</v>
      </c>
      <c r="Q1814" s="16">
        <f t="shared" si="56"/>
        <v>42524.318703703699</v>
      </c>
      <c r="R1814">
        <f t="shared" si="57"/>
        <v>0</v>
      </c>
    </row>
    <row r="1815" spans="1:18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8360</v>
      </c>
      <c r="P1815" t="s">
        <v>8361</v>
      </c>
      <c r="Q1815" s="16">
        <f t="shared" si="56"/>
        <v>41829.889027777775</v>
      </c>
      <c r="R1815">
        <f t="shared" si="57"/>
        <v>0</v>
      </c>
    </row>
    <row r="1816" spans="1:18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8360</v>
      </c>
      <c r="P1816" t="s">
        <v>8361</v>
      </c>
      <c r="Q1816" s="16">
        <f t="shared" si="56"/>
        <v>42033.314074074078</v>
      </c>
      <c r="R1816">
        <f t="shared" si="57"/>
        <v>0</v>
      </c>
    </row>
    <row r="1817" spans="1:18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8360</v>
      </c>
      <c r="P1817" t="s">
        <v>8361</v>
      </c>
      <c r="Q1817" s="16">
        <f t="shared" si="56"/>
        <v>42172.906678240739</v>
      </c>
      <c r="R1817">
        <f t="shared" si="57"/>
        <v>0</v>
      </c>
    </row>
    <row r="1818" spans="1:18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8360</v>
      </c>
      <c r="P1818" t="s">
        <v>8361</v>
      </c>
      <c r="Q1818" s="16">
        <f t="shared" si="56"/>
        <v>42548.876192129625</v>
      </c>
      <c r="R1818">
        <f t="shared" si="57"/>
        <v>0</v>
      </c>
    </row>
    <row r="1819" spans="1:18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8360</v>
      </c>
      <c r="P1819" t="s">
        <v>8361</v>
      </c>
      <c r="Q1819" s="16">
        <f t="shared" si="56"/>
        <v>42705.662118055552</v>
      </c>
      <c r="R1819">
        <f t="shared" si="57"/>
        <v>0</v>
      </c>
    </row>
    <row r="1820" spans="1:18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8360</v>
      </c>
      <c r="P1820" t="s">
        <v>8361</v>
      </c>
      <c r="Q1820" s="16">
        <f t="shared" si="56"/>
        <v>42067.234375</v>
      </c>
      <c r="R1820">
        <f t="shared" si="57"/>
        <v>0</v>
      </c>
    </row>
    <row r="1821" spans="1:18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8360</v>
      </c>
      <c r="P1821" t="s">
        <v>8361</v>
      </c>
      <c r="Q1821" s="16">
        <f t="shared" si="56"/>
        <v>41820.752268518518</v>
      </c>
      <c r="R1821">
        <f t="shared" si="57"/>
        <v>0</v>
      </c>
    </row>
    <row r="1822" spans="1:18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8360</v>
      </c>
      <c r="P1822" t="s">
        <v>8361</v>
      </c>
      <c r="Q1822" s="16">
        <f t="shared" si="56"/>
        <v>42065.084374999999</v>
      </c>
      <c r="R1822">
        <f t="shared" si="57"/>
        <v>0</v>
      </c>
    </row>
    <row r="1823" spans="1:18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8347</v>
      </c>
      <c r="P1823" t="s">
        <v>8348</v>
      </c>
      <c r="Q1823" s="16">
        <f t="shared" si="56"/>
        <v>40926.319062499999</v>
      </c>
      <c r="R1823">
        <f t="shared" si="57"/>
        <v>0</v>
      </c>
    </row>
    <row r="1824" spans="1:18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8347</v>
      </c>
      <c r="P1824" t="s">
        <v>8348</v>
      </c>
      <c r="Q1824" s="16">
        <f t="shared" si="56"/>
        <v>41634.797013888892</v>
      </c>
      <c r="R1824">
        <f t="shared" si="57"/>
        <v>0</v>
      </c>
    </row>
    <row r="1825" spans="1:18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8347</v>
      </c>
      <c r="P1825" t="s">
        <v>8348</v>
      </c>
      <c r="Q1825" s="16">
        <f t="shared" si="56"/>
        <v>41176.684907407405</v>
      </c>
      <c r="R1825">
        <f t="shared" si="57"/>
        <v>0</v>
      </c>
    </row>
    <row r="1826" spans="1:18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8347</v>
      </c>
      <c r="P1826" t="s">
        <v>8348</v>
      </c>
      <c r="Q1826" s="16">
        <f t="shared" si="56"/>
        <v>41626.916284722218</v>
      </c>
      <c r="R1826">
        <f t="shared" si="57"/>
        <v>0</v>
      </c>
    </row>
    <row r="1827" spans="1:18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8347</v>
      </c>
      <c r="P1827" t="s">
        <v>8348</v>
      </c>
      <c r="Q1827" s="16">
        <f t="shared" si="56"/>
        <v>41443.83452546296</v>
      </c>
      <c r="R1827">
        <f t="shared" si="57"/>
        <v>0</v>
      </c>
    </row>
    <row r="1828" spans="1:18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8347</v>
      </c>
      <c r="P1828" t="s">
        <v>8348</v>
      </c>
      <c r="Q1828" s="16">
        <f t="shared" si="56"/>
        <v>41657.923807870371</v>
      </c>
      <c r="R1828">
        <f t="shared" si="57"/>
        <v>0</v>
      </c>
    </row>
    <row r="1829" spans="1:18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8347</v>
      </c>
      <c r="P1829" t="s">
        <v>8348</v>
      </c>
      <c r="Q1829" s="16">
        <f t="shared" si="56"/>
        <v>40555.325937499998</v>
      </c>
      <c r="R1829">
        <f t="shared" si="57"/>
        <v>0</v>
      </c>
    </row>
    <row r="1830" spans="1:18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8347</v>
      </c>
      <c r="P1830" t="s">
        <v>8348</v>
      </c>
      <c r="Q1830" s="16">
        <f t="shared" si="56"/>
        <v>41736.899652777778</v>
      </c>
      <c r="R1830">
        <f t="shared" si="57"/>
        <v>0</v>
      </c>
    </row>
    <row r="1831" spans="1:18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8347</v>
      </c>
      <c r="P1831" t="s">
        <v>8348</v>
      </c>
      <c r="Q1831" s="16">
        <f t="shared" si="56"/>
        <v>40516.087627314817</v>
      </c>
      <c r="R1831">
        <f t="shared" si="57"/>
        <v>0</v>
      </c>
    </row>
    <row r="1832" spans="1:18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8347</v>
      </c>
      <c r="P1832" t="s">
        <v>8348</v>
      </c>
      <c r="Q1832" s="16">
        <f t="shared" si="56"/>
        <v>41664.684108796297</v>
      </c>
      <c r="R1832">
        <f t="shared" si="57"/>
        <v>0</v>
      </c>
    </row>
    <row r="1833" spans="1:18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8347</v>
      </c>
      <c r="P1833" t="s">
        <v>8348</v>
      </c>
      <c r="Q1833" s="16">
        <f t="shared" si="56"/>
        <v>41026.996099537035</v>
      </c>
      <c r="R1833">
        <f t="shared" si="57"/>
        <v>0</v>
      </c>
    </row>
    <row r="1834" spans="1:18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8347</v>
      </c>
      <c r="P1834" t="s">
        <v>8348</v>
      </c>
      <c r="Q1834" s="16">
        <f t="shared" si="56"/>
        <v>40576.539664351854</v>
      </c>
      <c r="R1834">
        <f t="shared" si="57"/>
        <v>0</v>
      </c>
    </row>
    <row r="1835" spans="1:18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8347</v>
      </c>
      <c r="P1835" t="s">
        <v>8348</v>
      </c>
      <c r="Q1835" s="16">
        <f t="shared" si="56"/>
        <v>41303.044016203705</v>
      </c>
      <c r="R1835">
        <f t="shared" si="57"/>
        <v>0</v>
      </c>
    </row>
    <row r="1836" spans="1:18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8347</v>
      </c>
      <c r="P1836" t="s">
        <v>8348</v>
      </c>
      <c r="Q1836" s="16">
        <f t="shared" si="56"/>
        <v>41988.964062500003</v>
      </c>
      <c r="R1836">
        <f t="shared" si="57"/>
        <v>0</v>
      </c>
    </row>
    <row r="1837" spans="1:18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8347</v>
      </c>
      <c r="P1837" t="s">
        <v>8348</v>
      </c>
      <c r="Q1837" s="16">
        <f t="shared" si="56"/>
        <v>42430.702210648145</v>
      </c>
      <c r="R1837">
        <f t="shared" si="57"/>
        <v>0</v>
      </c>
    </row>
    <row r="1838" spans="1:18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8347</v>
      </c>
      <c r="P1838" t="s">
        <v>8348</v>
      </c>
      <c r="Q1838" s="16">
        <f t="shared" si="56"/>
        <v>41305.809363425928</v>
      </c>
      <c r="R1838">
        <f t="shared" si="57"/>
        <v>0</v>
      </c>
    </row>
    <row r="1839" spans="1:18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8347</v>
      </c>
      <c r="P1839" t="s">
        <v>8348</v>
      </c>
      <c r="Q1839" s="16">
        <f t="shared" si="56"/>
        <v>40926.047858796301</v>
      </c>
      <c r="R1839">
        <f t="shared" si="57"/>
        <v>0</v>
      </c>
    </row>
    <row r="1840" spans="1:18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8347</v>
      </c>
      <c r="P1840" t="s">
        <v>8348</v>
      </c>
      <c r="Q1840" s="16">
        <f t="shared" si="56"/>
        <v>40788.786539351851</v>
      </c>
      <c r="R1840">
        <f t="shared" si="57"/>
        <v>0</v>
      </c>
    </row>
    <row r="1841" spans="1:18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8347</v>
      </c>
      <c r="P1841" t="s">
        <v>8348</v>
      </c>
      <c r="Q1841" s="16">
        <f t="shared" si="56"/>
        <v>42614.722013888888</v>
      </c>
      <c r="R1841">
        <f t="shared" si="57"/>
        <v>0</v>
      </c>
    </row>
    <row r="1842" spans="1:18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8347</v>
      </c>
      <c r="P1842" t="s">
        <v>8348</v>
      </c>
      <c r="Q1842" s="16">
        <f t="shared" si="56"/>
        <v>41382.096180555556</v>
      </c>
      <c r="R1842">
        <f t="shared" si="57"/>
        <v>0</v>
      </c>
    </row>
    <row r="1843" spans="1:18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8347</v>
      </c>
      <c r="P1843" t="s">
        <v>8348</v>
      </c>
      <c r="Q1843" s="16">
        <f t="shared" si="56"/>
        <v>41745.84542824074</v>
      </c>
      <c r="R1843">
        <f t="shared" si="57"/>
        <v>0</v>
      </c>
    </row>
    <row r="1844" spans="1:18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8347</v>
      </c>
      <c r="P1844" t="s">
        <v>8348</v>
      </c>
      <c r="Q1844" s="16">
        <f t="shared" si="56"/>
        <v>42031.631724537037</v>
      </c>
      <c r="R1844">
        <f t="shared" si="57"/>
        <v>0</v>
      </c>
    </row>
    <row r="1845" spans="1:18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8347</v>
      </c>
      <c r="P1845" t="s">
        <v>8348</v>
      </c>
      <c r="Q1845" s="16">
        <f t="shared" si="56"/>
        <v>40564.994837962964</v>
      </c>
      <c r="R1845">
        <f t="shared" si="57"/>
        <v>0</v>
      </c>
    </row>
    <row r="1846" spans="1:18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8347</v>
      </c>
      <c r="P1846" t="s">
        <v>8348</v>
      </c>
      <c r="Q1846" s="16">
        <f t="shared" si="56"/>
        <v>40666.973541666666</v>
      </c>
      <c r="R1846">
        <f t="shared" si="57"/>
        <v>0</v>
      </c>
    </row>
    <row r="1847" spans="1:18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8347</v>
      </c>
      <c r="P1847" t="s">
        <v>8348</v>
      </c>
      <c r="Q1847" s="16">
        <f t="shared" si="56"/>
        <v>42523.333310185189</v>
      </c>
      <c r="R1847">
        <f t="shared" si="57"/>
        <v>0</v>
      </c>
    </row>
    <row r="1848" spans="1:18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8347</v>
      </c>
      <c r="P1848" t="s">
        <v>8348</v>
      </c>
      <c r="Q1848" s="16">
        <f t="shared" si="56"/>
        <v>41228.650196759263</v>
      </c>
      <c r="R1848">
        <f t="shared" si="57"/>
        <v>0</v>
      </c>
    </row>
    <row r="1849" spans="1:18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8347</v>
      </c>
      <c r="P1849" t="s">
        <v>8348</v>
      </c>
      <c r="Q1849" s="16">
        <f t="shared" si="56"/>
        <v>42094.236481481479</v>
      </c>
      <c r="R1849">
        <f t="shared" si="57"/>
        <v>0</v>
      </c>
    </row>
    <row r="1850" spans="1:18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8347</v>
      </c>
      <c r="P1850" t="s">
        <v>8348</v>
      </c>
      <c r="Q1850" s="16">
        <f t="shared" si="56"/>
        <v>40691.788055555553</v>
      </c>
      <c r="R1850">
        <f t="shared" si="57"/>
        <v>0</v>
      </c>
    </row>
    <row r="1851" spans="1:18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8347</v>
      </c>
      <c r="P1851" t="s">
        <v>8348</v>
      </c>
      <c r="Q1851" s="16">
        <f t="shared" si="56"/>
        <v>41169.845590277779</v>
      </c>
      <c r="R1851">
        <f t="shared" si="57"/>
        <v>0</v>
      </c>
    </row>
    <row r="1852" spans="1:18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8347</v>
      </c>
      <c r="P1852" t="s">
        <v>8348</v>
      </c>
      <c r="Q1852" s="16">
        <f t="shared" si="56"/>
        <v>41800.959490740745</v>
      </c>
      <c r="R1852">
        <f t="shared" si="57"/>
        <v>0</v>
      </c>
    </row>
    <row r="1853" spans="1:18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8347</v>
      </c>
      <c r="P1853" t="s">
        <v>8348</v>
      </c>
      <c r="Q1853" s="16">
        <f t="shared" si="56"/>
        <v>41827.906689814816</v>
      </c>
      <c r="R1853">
        <f t="shared" si="57"/>
        <v>0</v>
      </c>
    </row>
    <row r="1854" spans="1:18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8347</v>
      </c>
      <c r="P1854" t="s">
        <v>8348</v>
      </c>
      <c r="Q1854" s="16">
        <f t="shared" si="56"/>
        <v>42081.77143518519</v>
      </c>
      <c r="R1854">
        <f t="shared" si="57"/>
        <v>0</v>
      </c>
    </row>
    <row r="1855" spans="1:18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8347</v>
      </c>
      <c r="P1855" t="s">
        <v>8348</v>
      </c>
      <c r="Q1855" s="16">
        <f t="shared" si="56"/>
        <v>41177.060381944444</v>
      </c>
      <c r="R1855">
        <f t="shared" si="57"/>
        <v>0</v>
      </c>
    </row>
    <row r="1856" spans="1:18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8347</v>
      </c>
      <c r="P1856" t="s">
        <v>8348</v>
      </c>
      <c r="Q1856" s="16">
        <f t="shared" si="56"/>
        <v>41388.021261574075</v>
      </c>
      <c r="R1856">
        <f t="shared" si="57"/>
        <v>0</v>
      </c>
    </row>
    <row r="1857" spans="1:18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8347</v>
      </c>
      <c r="P1857" t="s">
        <v>8348</v>
      </c>
      <c r="Q1857" s="16">
        <f t="shared" si="56"/>
        <v>41600.538657407407</v>
      </c>
      <c r="R1857">
        <f t="shared" si="57"/>
        <v>0</v>
      </c>
    </row>
    <row r="1858" spans="1:18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8347</v>
      </c>
      <c r="P1858" t="s">
        <v>8348</v>
      </c>
      <c r="Q1858" s="16">
        <f t="shared" si="56"/>
        <v>41817.854999999996</v>
      </c>
      <c r="R1858">
        <f t="shared" si="57"/>
        <v>0</v>
      </c>
    </row>
    <row r="1859" spans="1:18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8347</v>
      </c>
      <c r="P1859" t="s">
        <v>8348</v>
      </c>
      <c r="Q1859" s="16">
        <f t="shared" ref="Q1859:Q1922" si="58">J1859/86400 + DATE(1970,1,1)</f>
        <v>41864.76866898148</v>
      </c>
      <c r="R1859">
        <f t="shared" ref="R1859:R1922" si="59">SUBTOTAL(103,A1859)</f>
        <v>0</v>
      </c>
    </row>
    <row r="1860" spans="1:18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8347</v>
      </c>
      <c r="P1860" t="s">
        <v>8348</v>
      </c>
      <c r="Q1860" s="16">
        <f t="shared" si="58"/>
        <v>40833.200474537036</v>
      </c>
      <c r="R1860">
        <f t="shared" si="59"/>
        <v>0</v>
      </c>
    </row>
    <row r="1861" spans="1:18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8347</v>
      </c>
      <c r="P1861" t="s">
        <v>8348</v>
      </c>
      <c r="Q1861" s="16">
        <f t="shared" si="58"/>
        <v>40778.770011574074</v>
      </c>
      <c r="R1861">
        <f t="shared" si="59"/>
        <v>0</v>
      </c>
    </row>
    <row r="1862" spans="1:18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8347</v>
      </c>
      <c r="P1862" t="s">
        <v>8348</v>
      </c>
      <c r="Q1862" s="16">
        <f t="shared" si="58"/>
        <v>41655.70930555556</v>
      </c>
      <c r="R1862">
        <f t="shared" si="59"/>
        <v>0</v>
      </c>
    </row>
    <row r="1863" spans="1:18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8355</v>
      </c>
      <c r="P1863" t="s">
        <v>8357</v>
      </c>
      <c r="Q1863" s="16">
        <f t="shared" si="58"/>
        <v>42000.300243055557</v>
      </c>
      <c r="R1863">
        <f t="shared" si="59"/>
        <v>0</v>
      </c>
    </row>
    <row r="1864" spans="1:18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8355</v>
      </c>
      <c r="P1864" t="s">
        <v>8357</v>
      </c>
      <c r="Q1864" s="16">
        <f t="shared" si="58"/>
        <v>42755.492754629631</v>
      </c>
      <c r="R1864">
        <f t="shared" si="59"/>
        <v>0</v>
      </c>
    </row>
    <row r="1865" spans="1:18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8355</v>
      </c>
      <c r="P1865" t="s">
        <v>8357</v>
      </c>
      <c r="Q1865" s="16">
        <f t="shared" si="58"/>
        <v>41772.797280092593</v>
      </c>
      <c r="R1865">
        <f t="shared" si="59"/>
        <v>0</v>
      </c>
    </row>
    <row r="1866" spans="1:18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8355</v>
      </c>
      <c r="P1866" t="s">
        <v>8357</v>
      </c>
      <c r="Q1866" s="16">
        <f t="shared" si="58"/>
        <v>41733.716435185182</v>
      </c>
      <c r="R1866">
        <f t="shared" si="59"/>
        <v>0</v>
      </c>
    </row>
    <row r="1867" spans="1:18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8355</v>
      </c>
      <c r="P1867" t="s">
        <v>8357</v>
      </c>
      <c r="Q1867" s="16">
        <f t="shared" si="58"/>
        <v>42645.367442129631</v>
      </c>
      <c r="R1867">
        <f t="shared" si="59"/>
        <v>0</v>
      </c>
    </row>
    <row r="1868" spans="1:18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8355</v>
      </c>
      <c r="P1868" t="s">
        <v>8357</v>
      </c>
      <c r="Q1868" s="16">
        <f t="shared" si="58"/>
        <v>42742.246493055558</v>
      </c>
      <c r="R1868">
        <f t="shared" si="59"/>
        <v>0</v>
      </c>
    </row>
    <row r="1869" spans="1:18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8355</v>
      </c>
      <c r="P1869" t="s">
        <v>8357</v>
      </c>
      <c r="Q1869" s="16">
        <f t="shared" si="58"/>
        <v>42649.924907407403</v>
      </c>
      <c r="R1869">
        <f t="shared" si="59"/>
        <v>0</v>
      </c>
    </row>
    <row r="1870" spans="1:18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8355</v>
      </c>
      <c r="P1870" t="s">
        <v>8357</v>
      </c>
      <c r="Q1870" s="16">
        <f t="shared" si="58"/>
        <v>42328.779224537036</v>
      </c>
      <c r="R1870">
        <f t="shared" si="59"/>
        <v>0</v>
      </c>
    </row>
    <row r="1871" spans="1:18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8355</v>
      </c>
      <c r="P1871" t="s">
        <v>8357</v>
      </c>
      <c r="Q1871" s="16">
        <f t="shared" si="58"/>
        <v>42709.002881944441</v>
      </c>
      <c r="R1871">
        <f t="shared" si="59"/>
        <v>0</v>
      </c>
    </row>
    <row r="1872" spans="1:18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8355</v>
      </c>
      <c r="P1872" t="s">
        <v>8357</v>
      </c>
      <c r="Q1872" s="16">
        <f t="shared" si="58"/>
        <v>42371.355729166666</v>
      </c>
      <c r="R1872">
        <f t="shared" si="59"/>
        <v>0</v>
      </c>
    </row>
    <row r="1873" spans="1:18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8355</v>
      </c>
      <c r="P1873" t="s">
        <v>8357</v>
      </c>
      <c r="Q1873" s="16">
        <f t="shared" si="58"/>
        <v>41923.783576388887</v>
      </c>
      <c r="R1873">
        <f t="shared" si="59"/>
        <v>0</v>
      </c>
    </row>
    <row r="1874" spans="1:18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8355</v>
      </c>
      <c r="P1874" t="s">
        <v>8357</v>
      </c>
      <c r="Q1874" s="16">
        <f t="shared" si="58"/>
        <v>42155.129652777774</v>
      </c>
      <c r="R1874">
        <f t="shared" si="59"/>
        <v>0</v>
      </c>
    </row>
    <row r="1875" spans="1:18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8355</v>
      </c>
      <c r="P1875" t="s">
        <v>8357</v>
      </c>
      <c r="Q1875" s="16">
        <f t="shared" si="58"/>
        <v>42164.615856481483</v>
      </c>
      <c r="R1875">
        <f t="shared" si="59"/>
        <v>0</v>
      </c>
    </row>
    <row r="1876" spans="1:18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8355</v>
      </c>
      <c r="P1876" t="s">
        <v>8357</v>
      </c>
      <c r="Q1876" s="16">
        <f t="shared" si="58"/>
        <v>42529.969131944439</v>
      </c>
      <c r="R1876">
        <f t="shared" si="59"/>
        <v>0</v>
      </c>
    </row>
    <row r="1877" spans="1:18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8355</v>
      </c>
      <c r="P1877" t="s">
        <v>8357</v>
      </c>
      <c r="Q1877" s="16">
        <f t="shared" si="58"/>
        <v>42528.899398148147</v>
      </c>
      <c r="R1877">
        <f t="shared" si="59"/>
        <v>0</v>
      </c>
    </row>
    <row r="1878" spans="1:18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8355</v>
      </c>
      <c r="P1878" t="s">
        <v>8357</v>
      </c>
      <c r="Q1878" s="16">
        <f t="shared" si="58"/>
        <v>41776.284780092596</v>
      </c>
      <c r="R1878">
        <f t="shared" si="59"/>
        <v>0</v>
      </c>
    </row>
    <row r="1879" spans="1:18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8355</v>
      </c>
      <c r="P1879" t="s">
        <v>8357</v>
      </c>
      <c r="Q1879" s="16">
        <f t="shared" si="58"/>
        <v>42035.029224537036</v>
      </c>
      <c r="R1879">
        <f t="shared" si="59"/>
        <v>0</v>
      </c>
    </row>
    <row r="1880" spans="1:18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8355</v>
      </c>
      <c r="P1880" t="s">
        <v>8357</v>
      </c>
      <c r="Q1880" s="16">
        <f t="shared" si="58"/>
        <v>41773.008738425924</v>
      </c>
      <c r="R1880">
        <f t="shared" si="59"/>
        <v>0</v>
      </c>
    </row>
    <row r="1881" spans="1:18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8355</v>
      </c>
      <c r="P1881" t="s">
        <v>8357</v>
      </c>
      <c r="Q1881" s="16">
        <f t="shared" si="58"/>
        <v>42413.649641203709</v>
      </c>
      <c r="R1881">
        <f t="shared" si="59"/>
        <v>0</v>
      </c>
    </row>
    <row r="1882" spans="1:18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8355</v>
      </c>
      <c r="P1882" t="s">
        <v>8357</v>
      </c>
      <c r="Q1882" s="16">
        <f t="shared" si="58"/>
        <v>42430.566898148143</v>
      </c>
      <c r="R1882">
        <f t="shared" si="59"/>
        <v>0</v>
      </c>
    </row>
    <row r="1883" spans="1:18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8347</v>
      </c>
      <c r="P1883" t="s">
        <v>8351</v>
      </c>
      <c r="Q1883" s="16">
        <f t="shared" si="58"/>
        <v>42043.152650462958</v>
      </c>
      <c r="R1883">
        <f t="shared" si="59"/>
        <v>0</v>
      </c>
    </row>
    <row r="1884" spans="1:18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8347</v>
      </c>
      <c r="P1884" t="s">
        <v>8351</v>
      </c>
      <c r="Q1884" s="16">
        <f t="shared" si="58"/>
        <v>41067.949212962965</v>
      </c>
      <c r="R1884">
        <f t="shared" si="59"/>
        <v>0</v>
      </c>
    </row>
    <row r="1885" spans="1:18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8347</v>
      </c>
      <c r="P1885" t="s">
        <v>8351</v>
      </c>
      <c r="Q1885" s="16">
        <f t="shared" si="58"/>
        <v>40977.948009259257</v>
      </c>
      <c r="R1885">
        <f t="shared" si="59"/>
        <v>0</v>
      </c>
    </row>
    <row r="1886" spans="1:18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8347</v>
      </c>
      <c r="P1886" t="s">
        <v>8351</v>
      </c>
      <c r="Q1886" s="16">
        <f t="shared" si="58"/>
        <v>41205.198321759257</v>
      </c>
      <c r="R1886">
        <f t="shared" si="59"/>
        <v>0</v>
      </c>
    </row>
    <row r="1887" spans="1:18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8347</v>
      </c>
      <c r="P1887" t="s">
        <v>8351</v>
      </c>
      <c r="Q1887" s="16">
        <f t="shared" si="58"/>
        <v>41099.093865740739</v>
      </c>
      <c r="R1887">
        <f t="shared" si="59"/>
        <v>0</v>
      </c>
    </row>
    <row r="1888" spans="1:18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8347</v>
      </c>
      <c r="P1888" t="s">
        <v>8351</v>
      </c>
      <c r="Q1888" s="16">
        <f t="shared" si="58"/>
        <v>41925.906689814816</v>
      </c>
      <c r="R1888">
        <f t="shared" si="59"/>
        <v>0</v>
      </c>
    </row>
    <row r="1889" spans="1:18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8347</v>
      </c>
      <c r="P1889" t="s">
        <v>8351</v>
      </c>
      <c r="Q1889" s="16">
        <f t="shared" si="58"/>
        <v>42323.800138888888</v>
      </c>
      <c r="R1889">
        <f t="shared" si="59"/>
        <v>0</v>
      </c>
    </row>
    <row r="1890" spans="1:18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8347</v>
      </c>
      <c r="P1890" t="s">
        <v>8351</v>
      </c>
      <c r="Q1890" s="16">
        <f t="shared" si="58"/>
        <v>40299.239953703705</v>
      </c>
      <c r="R1890">
        <f t="shared" si="59"/>
        <v>0</v>
      </c>
    </row>
    <row r="1891" spans="1:18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8347</v>
      </c>
      <c r="P1891" t="s">
        <v>8351</v>
      </c>
      <c r="Q1891" s="16">
        <f t="shared" si="58"/>
        <v>41299.793356481481</v>
      </c>
      <c r="R1891">
        <f t="shared" si="59"/>
        <v>0</v>
      </c>
    </row>
    <row r="1892" spans="1:18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8347</v>
      </c>
      <c r="P1892" t="s">
        <v>8351</v>
      </c>
      <c r="Q1892" s="16">
        <f t="shared" si="58"/>
        <v>41228.786203703705</v>
      </c>
      <c r="R1892">
        <f t="shared" si="59"/>
        <v>0</v>
      </c>
    </row>
    <row r="1893" spans="1:18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8347</v>
      </c>
      <c r="P1893" t="s">
        <v>8351</v>
      </c>
      <c r="Q1893" s="16">
        <f t="shared" si="58"/>
        <v>40335.798078703701</v>
      </c>
      <c r="R1893">
        <f t="shared" si="59"/>
        <v>0</v>
      </c>
    </row>
    <row r="1894" spans="1:18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8347</v>
      </c>
      <c r="P1894" t="s">
        <v>8351</v>
      </c>
      <c r="Q1894" s="16">
        <f t="shared" si="58"/>
        <v>40671.637511574074</v>
      </c>
      <c r="R1894">
        <f t="shared" si="59"/>
        <v>0</v>
      </c>
    </row>
    <row r="1895" spans="1:18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8347</v>
      </c>
      <c r="P1895" t="s">
        <v>8351</v>
      </c>
      <c r="Q1895" s="16">
        <f t="shared" si="58"/>
        <v>40632.94195601852</v>
      </c>
      <c r="R1895">
        <f t="shared" si="59"/>
        <v>0</v>
      </c>
    </row>
    <row r="1896" spans="1:18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8347</v>
      </c>
      <c r="P1896" t="s">
        <v>8351</v>
      </c>
      <c r="Q1896" s="16">
        <f t="shared" si="58"/>
        <v>40920.90489583333</v>
      </c>
      <c r="R1896">
        <f t="shared" si="59"/>
        <v>0</v>
      </c>
    </row>
    <row r="1897" spans="1:18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8347</v>
      </c>
      <c r="P1897" t="s">
        <v>8351</v>
      </c>
      <c r="Q1897" s="16">
        <f t="shared" si="58"/>
        <v>42267.746782407412</v>
      </c>
      <c r="R1897">
        <f t="shared" si="59"/>
        <v>0</v>
      </c>
    </row>
    <row r="1898" spans="1:18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8347</v>
      </c>
      <c r="P1898" t="s">
        <v>8351</v>
      </c>
      <c r="Q1898" s="16">
        <f t="shared" si="58"/>
        <v>40981.710243055553</v>
      </c>
      <c r="R1898">
        <f t="shared" si="59"/>
        <v>0</v>
      </c>
    </row>
    <row r="1899" spans="1:18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8347</v>
      </c>
      <c r="P1899" t="s">
        <v>8351</v>
      </c>
      <c r="Q1899" s="16">
        <f t="shared" si="58"/>
        <v>41680.583402777775</v>
      </c>
      <c r="R1899">
        <f t="shared" si="59"/>
        <v>0</v>
      </c>
    </row>
    <row r="1900" spans="1:18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8347</v>
      </c>
      <c r="P1900" t="s">
        <v>8351</v>
      </c>
      <c r="Q1900" s="16">
        <f t="shared" si="58"/>
        <v>42366.192974537036</v>
      </c>
      <c r="R1900">
        <f t="shared" si="59"/>
        <v>0</v>
      </c>
    </row>
    <row r="1901" spans="1:18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8347</v>
      </c>
      <c r="P1901" t="s">
        <v>8351</v>
      </c>
      <c r="Q1901" s="16">
        <f t="shared" si="58"/>
        <v>42058.941736111112</v>
      </c>
      <c r="R1901">
        <f t="shared" si="59"/>
        <v>0</v>
      </c>
    </row>
    <row r="1902" spans="1:18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8347</v>
      </c>
      <c r="P1902" t="s">
        <v>8351</v>
      </c>
      <c r="Q1902" s="16">
        <f t="shared" si="58"/>
        <v>41160.871886574074</v>
      </c>
      <c r="R1902">
        <f t="shared" si="59"/>
        <v>0</v>
      </c>
    </row>
    <row r="1903" spans="1:18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8341</v>
      </c>
      <c r="P1903" t="s">
        <v>8370</v>
      </c>
      <c r="Q1903" s="16">
        <f t="shared" si="58"/>
        <v>42116.54315972222</v>
      </c>
      <c r="R1903">
        <f t="shared" si="59"/>
        <v>0</v>
      </c>
    </row>
    <row r="1904" spans="1:18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8341</v>
      </c>
      <c r="P1904" t="s">
        <v>8370</v>
      </c>
      <c r="Q1904" s="16">
        <f t="shared" si="58"/>
        <v>42037.789895833332</v>
      </c>
      <c r="R1904">
        <f t="shared" si="59"/>
        <v>0</v>
      </c>
    </row>
    <row r="1905" spans="1:18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8341</v>
      </c>
      <c r="P1905" t="s">
        <v>8370</v>
      </c>
      <c r="Q1905" s="16">
        <f t="shared" si="58"/>
        <v>42702.770729166667</v>
      </c>
      <c r="R1905">
        <f t="shared" si="59"/>
        <v>0</v>
      </c>
    </row>
    <row r="1906" spans="1:18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8341</v>
      </c>
      <c r="P1906" t="s">
        <v>8370</v>
      </c>
      <c r="Q1906" s="16">
        <f t="shared" si="58"/>
        <v>42326.685428240744</v>
      </c>
      <c r="R1906">
        <f t="shared" si="59"/>
        <v>0</v>
      </c>
    </row>
    <row r="1907" spans="1:18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8341</v>
      </c>
      <c r="P1907" t="s">
        <v>8370</v>
      </c>
      <c r="Q1907" s="16">
        <f t="shared" si="58"/>
        <v>41859.925856481481</v>
      </c>
      <c r="R1907">
        <f t="shared" si="59"/>
        <v>0</v>
      </c>
    </row>
    <row r="1908" spans="1:18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8341</v>
      </c>
      <c r="P1908" t="s">
        <v>8370</v>
      </c>
      <c r="Q1908" s="16">
        <f t="shared" si="58"/>
        <v>42514.671099537038</v>
      </c>
      <c r="R1908">
        <f t="shared" si="59"/>
        <v>0</v>
      </c>
    </row>
    <row r="1909" spans="1:18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8341</v>
      </c>
      <c r="P1909" t="s">
        <v>8370</v>
      </c>
      <c r="Q1909" s="16">
        <f t="shared" si="58"/>
        <v>41767.587094907409</v>
      </c>
      <c r="R1909">
        <f t="shared" si="59"/>
        <v>0</v>
      </c>
    </row>
    <row r="1910" spans="1:18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8341</v>
      </c>
      <c r="P1910" t="s">
        <v>8370</v>
      </c>
      <c r="Q1910" s="16">
        <f t="shared" si="58"/>
        <v>42703.917824074073</v>
      </c>
      <c r="R1910">
        <f t="shared" si="59"/>
        <v>0</v>
      </c>
    </row>
    <row r="1911" spans="1:18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8341</v>
      </c>
      <c r="P1911" t="s">
        <v>8370</v>
      </c>
      <c r="Q1911" s="16">
        <f t="shared" si="58"/>
        <v>41905.429155092592</v>
      </c>
      <c r="R1911">
        <f t="shared" si="59"/>
        <v>0</v>
      </c>
    </row>
    <row r="1912" spans="1:18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8341</v>
      </c>
      <c r="P1912" t="s">
        <v>8370</v>
      </c>
      <c r="Q1912" s="16">
        <f t="shared" si="58"/>
        <v>42264.963159722218</v>
      </c>
      <c r="R1912">
        <f t="shared" si="59"/>
        <v>0</v>
      </c>
    </row>
    <row r="1913" spans="1:18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8341</v>
      </c>
      <c r="P1913" t="s">
        <v>8370</v>
      </c>
      <c r="Q1913" s="16">
        <f t="shared" si="58"/>
        <v>41830.033958333333</v>
      </c>
      <c r="R1913">
        <f t="shared" si="59"/>
        <v>0</v>
      </c>
    </row>
    <row r="1914" spans="1:18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8341</v>
      </c>
      <c r="P1914" t="s">
        <v>8370</v>
      </c>
      <c r="Q1914" s="16">
        <f t="shared" si="58"/>
        <v>42129.226388888885</v>
      </c>
      <c r="R1914">
        <f t="shared" si="59"/>
        <v>0</v>
      </c>
    </row>
    <row r="1915" spans="1:18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8341</v>
      </c>
      <c r="P1915" t="s">
        <v>8370</v>
      </c>
      <c r="Q1915" s="16">
        <f t="shared" si="58"/>
        <v>41890.511319444442</v>
      </c>
      <c r="R1915">
        <f t="shared" si="59"/>
        <v>0</v>
      </c>
    </row>
    <row r="1916" spans="1:18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8341</v>
      </c>
      <c r="P1916" t="s">
        <v>8370</v>
      </c>
      <c r="Q1916" s="16">
        <f t="shared" si="58"/>
        <v>41929.174456018518</v>
      </c>
      <c r="R1916">
        <f t="shared" si="59"/>
        <v>0</v>
      </c>
    </row>
    <row r="1917" spans="1:18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8341</v>
      </c>
      <c r="P1917" t="s">
        <v>8370</v>
      </c>
      <c r="Q1917" s="16">
        <f t="shared" si="58"/>
        <v>41864.04886574074</v>
      </c>
      <c r="R1917">
        <f t="shared" si="59"/>
        <v>0</v>
      </c>
    </row>
    <row r="1918" spans="1:18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8341</v>
      </c>
      <c r="P1918" t="s">
        <v>8370</v>
      </c>
      <c r="Q1918" s="16">
        <f t="shared" si="58"/>
        <v>42656.717303240745</v>
      </c>
      <c r="R1918">
        <f t="shared" si="59"/>
        <v>0</v>
      </c>
    </row>
    <row r="1919" spans="1:18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8341</v>
      </c>
      <c r="P1919" t="s">
        <v>8370</v>
      </c>
      <c r="Q1919" s="16">
        <f t="shared" si="58"/>
        <v>42746.270057870366</v>
      </c>
      <c r="R1919">
        <f t="shared" si="59"/>
        <v>0</v>
      </c>
    </row>
    <row r="1920" spans="1:18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8341</v>
      </c>
      <c r="P1920" t="s">
        <v>8370</v>
      </c>
      <c r="Q1920" s="16">
        <f t="shared" si="58"/>
        <v>41828.789942129632</v>
      </c>
      <c r="R1920">
        <f t="shared" si="59"/>
        <v>0</v>
      </c>
    </row>
    <row r="1921" spans="1:18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8341</v>
      </c>
      <c r="P1921" t="s">
        <v>8370</v>
      </c>
      <c r="Q1921" s="16">
        <f t="shared" si="58"/>
        <v>42113.875567129631</v>
      </c>
      <c r="R1921">
        <f t="shared" si="59"/>
        <v>0</v>
      </c>
    </row>
    <row r="1922" spans="1:18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8341</v>
      </c>
      <c r="P1922" t="s">
        <v>8370</v>
      </c>
      <c r="Q1922" s="16">
        <f t="shared" si="58"/>
        <v>42270.875706018516</v>
      </c>
      <c r="R1922">
        <f t="shared" si="59"/>
        <v>0</v>
      </c>
    </row>
    <row r="1923" spans="1:18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8347</v>
      </c>
      <c r="P1923" t="s">
        <v>8351</v>
      </c>
      <c r="Q1923" s="16">
        <f t="shared" ref="Q1923:Q1986" si="60">J1923/86400 + DATE(1970,1,1)</f>
        <v>41074.221562500003</v>
      </c>
      <c r="R1923">
        <f t="shared" ref="R1923:R1986" si="61">SUBTOTAL(103,A1923)</f>
        <v>0</v>
      </c>
    </row>
    <row r="1924" spans="1:18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8347</v>
      </c>
      <c r="P1924" t="s">
        <v>8351</v>
      </c>
      <c r="Q1924" s="16">
        <f t="shared" si="60"/>
        <v>41590.255868055552</v>
      </c>
      <c r="R1924">
        <f t="shared" si="61"/>
        <v>0</v>
      </c>
    </row>
    <row r="1925" spans="1:18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8347</v>
      </c>
      <c r="P1925" t="s">
        <v>8351</v>
      </c>
      <c r="Q1925" s="16">
        <f t="shared" si="60"/>
        <v>40772.848749999997</v>
      </c>
      <c r="R1925">
        <f t="shared" si="61"/>
        <v>0</v>
      </c>
    </row>
    <row r="1926" spans="1:18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8347</v>
      </c>
      <c r="P1926" t="s">
        <v>8351</v>
      </c>
      <c r="Q1926" s="16">
        <f t="shared" si="60"/>
        <v>41626.761053240742</v>
      </c>
      <c r="R1926">
        <f t="shared" si="61"/>
        <v>0</v>
      </c>
    </row>
    <row r="1927" spans="1:18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8347</v>
      </c>
      <c r="P1927" t="s">
        <v>8351</v>
      </c>
      <c r="Q1927" s="16">
        <f t="shared" si="60"/>
        <v>41535.90148148148</v>
      </c>
      <c r="R1927">
        <f t="shared" si="61"/>
        <v>0</v>
      </c>
    </row>
    <row r="1928" spans="1:18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8347</v>
      </c>
      <c r="P1928" t="s">
        <v>8351</v>
      </c>
      <c r="Q1928" s="16">
        <f t="shared" si="60"/>
        <v>40456.954351851848</v>
      </c>
      <c r="R1928">
        <f t="shared" si="61"/>
        <v>0</v>
      </c>
    </row>
    <row r="1929" spans="1:18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8347</v>
      </c>
      <c r="P1929" t="s">
        <v>8351</v>
      </c>
      <c r="Q1929" s="16">
        <f t="shared" si="60"/>
        <v>40960.861562500002</v>
      </c>
      <c r="R1929">
        <f t="shared" si="61"/>
        <v>0</v>
      </c>
    </row>
    <row r="1930" spans="1:18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8347</v>
      </c>
      <c r="P1930" t="s">
        <v>8351</v>
      </c>
      <c r="Q1930" s="16">
        <f t="shared" si="60"/>
        <v>41371.6480787037</v>
      </c>
      <c r="R1930">
        <f t="shared" si="61"/>
        <v>0</v>
      </c>
    </row>
    <row r="1931" spans="1:18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8347</v>
      </c>
      <c r="P1931" t="s">
        <v>8351</v>
      </c>
      <c r="Q1931" s="16">
        <f t="shared" si="60"/>
        <v>40687.021597222221</v>
      </c>
      <c r="R1931">
        <f t="shared" si="61"/>
        <v>0</v>
      </c>
    </row>
    <row r="1932" spans="1:18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8347</v>
      </c>
      <c r="P1932" t="s">
        <v>8351</v>
      </c>
      <c r="Q1932" s="16">
        <f t="shared" si="60"/>
        <v>41402.558819444443</v>
      </c>
      <c r="R1932">
        <f t="shared" si="61"/>
        <v>0</v>
      </c>
    </row>
    <row r="1933" spans="1:18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8347</v>
      </c>
      <c r="P1933" t="s">
        <v>8351</v>
      </c>
      <c r="Q1933" s="16">
        <f t="shared" si="60"/>
        <v>41037.892465277779</v>
      </c>
      <c r="R1933">
        <f t="shared" si="61"/>
        <v>0</v>
      </c>
    </row>
    <row r="1934" spans="1:18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8347</v>
      </c>
      <c r="P1934" t="s">
        <v>8351</v>
      </c>
      <c r="Q1934" s="16">
        <f t="shared" si="60"/>
        <v>40911.809872685189</v>
      </c>
      <c r="R1934">
        <f t="shared" si="61"/>
        <v>0</v>
      </c>
    </row>
    <row r="1935" spans="1:18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8347</v>
      </c>
      <c r="P1935" t="s">
        <v>8351</v>
      </c>
      <c r="Q1935" s="16">
        <f t="shared" si="60"/>
        <v>41879.130868055552</v>
      </c>
      <c r="R1935">
        <f t="shared" si="61"/>
        <v>0</v>
      </c>
    </row>
    <row r="1936" spans="1:18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8347</v>
      </c>
      <c r="P1936" t="s">
        <v>8351</v>
      </c>
      <c r="Q1936" s="16">
        <f t="shared" si="60"/>
        <v>40865.867141203707</v>
      </c>
      <c r="R1936">
        <f t="shared" si="61"/>
        <v>0</v>
      </c>
    </row>
    <row r="1937" spans="1:18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8347</v>
      </c>
      <c r="P1937" t="s">
        <v>8351</v>
      </c>
      <c r="Q1937" s="16">
        <f t="shared" si="60"/>
        <v>41773.932534722218</v>
      </c>
      <c r="R1937">
        <f t="shared" si="61"/>
        <v>0</v>
      </c>
    </row>
    <row r="1938" spans="1:18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8347</v>
      </c>
      <c r="P1938" t="s">
        <v>8351</v>
      </c>
      <c r="Q1938" s="16">
        <f t="shared" si="60"/>
        <v>40852.889699074076</v>
      </c>
      <c r="R1938">
        <f t="shared" si="61"/>
        <v>0</v>
      </c>
    </row>
    <row r="1939" spans="1:18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8347</v>
      </c>
      <c r="P1939" t="s">
        <v>8351</v>
      </c>
      <c r="Q1939" s="16">
        <f t="shared" si="60"/>
        <v>41059.118993055556</v>
      </c>
      <c r="R1939">
        <f t="shared" si="61"/>
        <v>0</v>
      </c>
    </row>
    <row r="1940" spans="1:18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8347</v>
      </c>
      <c r="P1940" t="s">
        <v>8351</v>
      </c>
      <c r="Q1940" s="16">
        <f t="shared" si="60"/>
        <v>41426.259618055556</v>
      </c>
      <c r="R1940">
        <f t="shared" si="61"/>
        <v>0</v>
      </c>
    </row>
    <row r="1941" spans="1:18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8347</v>
      </c>
      <c r="P1941" t="s">
        <v>8351</v>
      </c>
      <c r="Q1941" s="16">
        <f t="shared" si="60"/>
        <v>41313.985046296293</v>
      </c>
      <c r="R1941">
        <f t="shared" si="61"/>
        <v>0</v>
      </c>
    </row>
    <row r="1942" spans="1:18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8347</v>
      </c>
      <c r="P1942" t="s">
        <v>8351</v>
      </c>
      <c r="Q1942" s="16">
        <f t="shared" si="60"/>
        <v>40670.507326388892</v>
      </c>
      <c r="R1942">
        <f t="shared" si="61"/>
        <v>0</v>
      </c>
    </row>
    <row r="1943" spans="1:18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8341</v>
      </c>
      <c r="P1943" t="s">
        <v>8371</v>
      </c>
      <c r="Q1943" s="16">
        <f t="shared" si="60"/>
        <v>41744.290868055556</v>
      </c>
      <c r="R1943">
        <f t="shared" si="61"/>
        <v>0</v>
      </c>
    </row>
    <row r="1944" spans="1:18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8341</v>
      </c>
      <c r="P1944" t="s">
        <v>8371</v>
      </c>
      <c r="Q1944" s="16">
        <f t="shared" si="60"/>
        <v>40638.828009259261</v>
      </c>
      <c r="R1944">
        <f t="shared" si="61"/>
        <v>0</v>
      </c>
    </row>
    <row r="1945" spans="1:18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8341</v>
      </c>
      <c r="P1945" t="s">
        <v>8371</v>
      </c>
      <c r="Q1945" s="16">
        <f t="shared" si="60"/>
        <v>42548.269861111112</v>
      </c>
      <c r="R1945">
        <f t="shared" si="61"/>
        <v>0</v>
      </c>
    </row>
    <row r="1946" spans="1:18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8341</v>
      </c>
      <c r="P1946" t="s">
        <v>8371</v>
      </c>
      <c r="Q1946" s="16">
        <f t="shared" si="60"/>
        <v>41730.584374999999</v>
      </c>
      <c r="R1946">
        <f t="shared" si="61"/>
        <v>0</v>
      </c>
    </row>
    <row r="1947" spans="1:18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8341</v>
      </c>
      <c r="P1947" t="s">
        <v>8371</v>
      </c>
      <c r="Q1947" s="16">
        <f t="shared" si="60"/>
        <v>42157.251828703702</v>
      </c>
      <c r="R1947">
        <f t="shared" si="61"/>
        <v>0</v>
      </c>
    </row>
    <row r="1948" spans="1:18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8341</v>
      </c>
      <c r="P1948" t="s">
        <v>8371</v>
      </c>
      <c r="Q1948" s="16">
        <f t="shared" si="60"/>
        <v>41689.150011574078</v>
      </c>
      <c r="R1948">
        <f t="shared" si="61"/>
        <v>0</v>
      </c>
    </row>
    <row r="1949" spans="1:18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8341</v>
      </c>
      <c r="P1949" t="s">
        <v>8371</v>
      </c>
      <c r="Q1949" s="16">
        <f t="shared" si="60"/>
        <v>40102.918055555558</v>
      </c>
      <c r="R1949">
        <f t="shared" si="61"/>
        <v>0</v>
      </c>
    </row>
    <row r="1950" spans="1:18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8341</v>
      </c>
      <c r="P1950" t="s">
        <v>8371</v>
      </c>
      <c r="Q1950" s="16">
        <f t="shared" si="60"/>
        <v>42473.604270833333</v>
      </c>
      <c r="R1950">
        <f t="shared" si="61"/>
        <v>0</v>
      </c>
    </row>
    <row r="1951" spans="1:18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8341</v>
      </c>
      <c r="P1951" t="s">
        <v>8371</v>
      </c>
      <c r="Q1951" s="16">
        <f t="shared" si="60"/>
        <v>41800.423043981486</v>
      </c>
      <c r="R1951">
        <f t="shared" si="61"/>
        <v>0</v>
      </c>
    </row>
    <row r="1952" spans="1:18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8341</v>
      </c>
      <c r="P1952" t="s">
        <v>8371</v>
      </c>
      <c r="Q1952" s="16">
        <f t="shared" si="60"/>
        <v>40624.181400462963</v>
      </c>
      <c r="R1952">
        <f t="shared" si="61"/>
        <v>0</v>
      </c>
    </row>
    <row r="1953" spans="1:18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8341</v>
      </c>
      <c r="P1953" t="s">
        <v>8371</v>
      </c>
      <c r="Q1953" s="16">
        <f t="shared" si="60"/>
        <v>42651.420567129629</v>
      </c>
      <c r="R1953">
        <f t="shared" si="61"/>
        <v>0</v>
      </c>
    </row>
    <row r="1954" spans="1:18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8341</v>
      </c>
      <c r="P1954" t="s">
        <v>8371</v>
      </c>
      <c r="Q1954" s="16">
        <f t="shared" si="60"/>
        <v>41526.60665509259</v>
      </c>
      <c r="R1954">
        <f t="shared" si="61"/>
        <v>0</v>
      </c>
    </row>
    <row r="1955" spans="1:18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8341</v>
      </c>
      <c r="P1955" t="s">
        <v>8371</v>
      </c>
      <c r="Q1955" s="16">
        <f t="shared" si="60"/>
        <v>40941.199826388889</v>
      </c>
      <c r="R1955">
        <f t="shared" si="61"/>
        <v>0</v>
      </c>
    </row>
    <row r="1956" spans="1:18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8341</v>
      </c>
      <c r="P1956" t="s">
        <v>8371</v>
      </c>
      <c r="Q1956" s="16">
        <f t="shared" si="60"/>
        <v>42394.580740740741</v>
      </c>
      <c r="R1956">
        <f t="shared" si="61"/>
        <v>0</v>
      </c>
    </row>
    <row r="1957" spans="1:18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8341</v>
      </c>
      <c r="P1957" t="s">
        <v>8371</v>
      </c>
      <c r="Q1957" s="16">
        <f t="shared" si="60"/>
        <v>41020.271770833337</v>
      </c>
      <c r="R1957">
        <f t="shared" si="61"/>
        <v>0</v>
      </c>
    </row>
    <row r="1958" spans="1:18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8341</v>
      </c>
      <c r="P1958" t="s">
        <v>8371</v>
      </c>
      <c r="Q1958" s="16">
        <f t="shared" si="60"/>
        <v>42067.923668981486</v>
      </c>
      <c r="R1958">
        <f t="shared" si="61"/>
        <v>0</v>
      </c>
    </row>
    <row r="1959" spans="1:18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8341</v>
      </c>
      <c r="P1959" t="s">
        <v>8371</v>
      </c>
      <c r="Q1959" s="16">
        <f t="shared" si="60"/>
        <v>41179.098530092597</v>
      </c>
      <c r="R1959">
        <f t="shared" si="61"/>
        <v>0</v>
      </c>
    </row>
    <row r="1960" spans="1:18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8341</v>
      </c>
      <c r="P1960" t="s">
        <v>8371</v>
      </c>
      <c r="Q1960" s="16">
        <f t="shared" si="60"/>
        <v>41326.987974537034</v>
      </c>
      <c r="R1960">
        <f t="shared" si="61"/>
        <v>0</v>
      </c>
    </row>
    <row r="1961" spans="1:18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8341</v>
      </c>
      <c r="P1961" t="s">
        <v>8371</v>
      </c>
      <c r="Q1961" s="16">
        <f t="shared" si="60"/>
        <v>41871.845601851848</v>
      </c>
      <c r="R1961">
        <f t="shared" si="61"/>
        <v>0</v>
      </c>
    </row>
    <row r="1962" spans="1:18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8341</v>
      </c>
      <c r="P1962" t="s">
        <v>8371</v>
      </c>
      <c r="Q1962" s="16">
        <f t="shared" si="60"/>
        <v>41964.362743055557</v>
      </c>
      <c r="R1962">
        <f t="shared" si="61"/>
        <v>0</v>
      </c>
    </row>
    <row r="1963" spans="1:18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8341</v>
      </c>
      <c r="P1963" t="s">
        <v>8371</v>
      </c>
      <c r="Q1963" s="16">
        <f t="shared" si="60"/>
        <v>41148.194641203707</v>
      </c>
      <c r="R1963">
        <f t="shared" si="61"/>
        <v>0</v>
      </c>
    </row>
    <row r="1964" spans="1:18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8341</v>
      </c>
      <c r="P1964" t="s">
        <v>8371</v>
      </c>
      <c r="Q1964" s="16">
        <f t="shared" si="60"/>
        <v>41742.780509259261</v>
      </c>
      <c r="R1964">
        <f t="shared" si="61"/>
        <v>0</v>
      </c>
    </row>
    <row r="1965" spans="1:18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8341</v>
      </c>
      <c r="P1965" t="s">
        <v>8371</v>
      </c>
      <c r="Q1965" s="16">
        <f t="shared" si="60"/>
        <v>41863.429791666669</v>
      </c>
      <c r="R1965">
        <f t="shared" si="61"/>
        <v>0</v>
      </c>
    </row>
    <row r="1966" spans="1:18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8341</v>
      </c>
      <c r="P1966" t="s">
        <v>8371</v>
      </c>
      <c r="Q1966" s="16">
        <f t="shared" si="60"/>
        <v>42452.272824074069</v>
      </c>
      <c r="R1966">
        <f t="shared" si="61"/>
        <v>0</v>
      </c>
    </row>
    <row r="1967" spans="1:18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8341</v>
      </c>
      <c r="P1967" t="s">
        <v>8371</v>
      </c>
      <c r="Q1967" s="16">
        <f t="shared" si="60"/>
        <v>40898.089236111111</v>
      </c>
      <c r="R1967">
        <f t="shared" si="61"/>
        <v>0</v>
      </c>
    </row>
    <row r="1968" spans="1:18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8341</v>
      </c>
      <c r="P1968" t="s">
        <v>8371</v>
      </c>
      <c r="Q1968" s="16">
        <f t="shared" si="60"/>
        <v>41835.540486111109</v>
      </c>
      <c r="R1968">
        <f t="shared" si="61"/>
        <v>0</v>
      </c>
    </row>
    <row r="1969" spans="1:18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8341</v>
      </c>
      <c r="P1969" t="s">
        <v>8371</v>
      </c>
      <c r="Q1969" s="16">
        <f t="shared" si="60"/>
        <v>41730.663530092592</v>
      </c>
      <c r="R1969">
        <f t="shared" si="61"/>
        <v>0</v>
      </c>
    </row>
    <row r="1970" spans="1:18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8341</v>
      </c>
      <c r="P1970" t="s">
        <v>8371</v>
      </c>
      <c r="Q1970" s="16">
        <f t="shared" si="60"/>
        <v>42676.586979166663</v>
      </c>
      <c r="R1970">
        <f t="shared" si="61"/>
        <v>0</v>
      </c>
    </row>
    <row r="1971" spans="1:18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8341</v>
      </c>
      <c r="P1971" t="s">
        <v>8371</v>
      </c>
      <c r="Q1971" s="16">
        <f t="shared" si="60"/>
        <v>42557.792453703703</v>
      </c>
      <c r="R1971">
        <f t="shared" si="61"/>
        <v>0</v>
      </c>
    </row>
    <row r="1972" spans="1:18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8341</v>
      </c>
      <c r="P1972" t="s">
        <v>8371</v>
      </c>
      <c r="Q1972" s="16">
        <f t="shared" si="60"/>
        <v>41324.193298611113</v>
      </c>
      <c r="R1972">
        <f t="shared" si="61"/>
        <v>0</v>
      </c>
    </row>
    <row r="1973" spans="1:18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8341</v>
      </c>
      <c r="P1973" t="s">
        <v>8371</v>
      </c>
      <c r="Q1973" s="16">
        <f t="shared" si="60"/>
        <v>41561.500706018516</v>
      </c>
      <c r="R1973">
        <f t="shared" si="61"/>
        <v>0</v>
      </c>
    </row>
    <row r="1974" spans="1:18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8341</v>
      </c>
      <c r="P1974" t="s">
        <v>8371</v>
      </c>
      <c r="Q1974" s="16">
        <f t="shared" si="60"/>
        <v>41201.012083333335</v>
      </c>
      <c r="R1974">
        <f t="shared" si="61"/>
        <v>0</v>
      </c>
    </row>
    <row r="1975" spans="1:18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8341</v>
      </c>
      <c r="P1975" t="s">
        <v>8371</v>
      </c>
      <c r="Q1975" s="16">
        <f t="shared" si="60"/>
        <v>42549.722962962958</v>
      </c>
      <c r="R1975">
        <f t="shared" si="61"/>
        <v>0</v>
      </c>
    </row>
    <row r="1976" spans="1:18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8341</v>
      </c>
      <c r="P1976" t="s">
        <v>8371</v>
      </c>
      <c r="Q1976" s="16">
        <f t="shared" si="60"/>
        <v>41445.334131944444</v>
      </c>
      <c r="R1976">
        <f t="shared" si="61"/>
        <v>0</v>
      </c>
    </row>
    <row r="1977" spans="1:18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8341</v>
      </c>
      <c r="P1977" t="s">
        <v>8371</v>
      </c>
      <c r="Q1977" s="16">
        <f t="shared" si="60"/>
        <v>41313.755219907405</v>
      </c>
      <c r="R1977">
        <f t="shared" si="61"/>
        <v>0</v>
      </c>
    </row>
    <row r="1978" spans="1:18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8341</v>
      </c>
      <c r="P1978" t="s">
        <v>8371</v>
      </c>
      <c r="Q1978" s="16">
        <f t="shared" si="60"/>
        <v>41438.899594907409</v>
      </c>
      <c r="R1978">
        <f t="shared" si="61"/>
        <v>0</v>
      </c>
    </row>
    <row r="1979" spans="1:18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8341</v>
      </c>
      <c r="P1979" t="s">
        <v>8371</v>
      </c>
      <c r="Q1979" s="16">
        <f t="shared" si="60"/>
        <v>42311.216898148152</v>
      </c>
      <c r="R1979">
        <f t="shared" si="61"/>
        <v>0</v>
      </c>
    </row>
    <row r="1980" spans="1:18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8341</v>
      </c>
      <c r="P1980" t="s">
        <v>8371</v>
      </c>
      <c r="Q1980" s="16">
        <f t="shared" si="60"/>
        <v>41039.225601851853</v>
      </c>
      <c r="R1980">
        <f t="shared" si="61"/>
        <v>0</v>
      </c>
    </row>
    <row r="1981" spans="1:18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8341</v>
      </c>
      <c r="P1981" t="s">
        <v>8371</v>
      </c>
      <c r="Q1981" s="16">
        <f t="shared" si="60"/>
        <v>42290.460023148145</v>
      </c>
      <c r="R1981">
        <f t="shared" si="61"/>
        <v>0</v>
      </c>
    </row>
    <row r="1982" spans="1:18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8341</v>
      </c>
      <c r="P1982" t="s">
        <v>8371</v>
      </c>
      <c r="Q1982" s="16">
        <f t="shared" si="60"/>
        <v>42423.542384259257</v>
      </c>
      <c r="R1982">
        <f t="shared" si="61"/>
        <v>0</v>
      </c>
    </row>
    <row r="1983" spans="1:18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8360</v>
      </c>
      <c r="P1983" t="s">
        <v>8372</v>
      </c>
      <c r="Q1983" s="16">
        <f t="shared" si="60"/>
        <v>41799.725289351853</v>
      </c>
      <c r="R1983">
        <f t="shared" si="61"/>
        <v>0</v>
      </c>
    </row>
    <row r="1984" spans="1:18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8360</v>
      </c>
      <c r="P1984" t="s">
        <v>8372</v>
      </c>
      <c r="Q1984" s="16">
        <f t="shared" si="60"/>
        <v>42678.586655092593</v>
      </c>
      <c r="R1984">
        <f t="shared" si="61"/>
        <v>0</v>
      </c>
    </row>
    <row r="1985" spans="1:18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8360</v>
      </c>
      <c r="P1985" t="s">
        <v>8372</v>
      </c>
      <c r="Q1985" s="16">
        <f t="shared" si="60"/>
        <v>42593.011782407411</v>
      </c>
      <c r="R1985">
        <f t="shared" si="61"/>
        <v>0</v>
      </c>
    </row>
    <row r="1986" spans="1:18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8360</v>
      </c>
      <c r="P1986" t="s">
        <v>8372</v>
      </c>
      <c r="Q1986" s="16">
        <f t="shared" si="60"/>
        <v>41913.790289351848</v>
      </c>
      <c r="R1986">
        <f t="shared" si="61"/>
        <v>0</v>
      </c>
    </row>
    <row r="1987" spans="1:18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8360</v>
      </c>
      <c r="P1987" t="s">
        <v>8372</v>
      </c>
      <c r="Q1987" s="16">
        <f t="shared" ref="Q1987:Q2050" si="62">J1987/86400 + DATE(1970,1,1)</f>
        <v>42555.698738425926</v>
      </c>
      <c r="R1987">
        <f t="shared" ref="R1987:R2050" si="63">SUBTOTAL(103,A1987)</f>
        <v>0</v>
      </c>
    </row>
    <row r="1988" spans="1:18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8360</v>
      </c>
      <c r="P1988" t="s">
        <v>8372</v>
      </c>
      <c r="Q1988" s="16">
        <f t="shared" si="62"/>
        <v>42413.433831018519</v>
      </c>
      <c r="R1988">
        <f t="shared" si="63"/>
        <v>0</v>
      </c>
    </row>
    <row r="1989" spans="1:18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8360</v>
      </c>
      <c r="P1989" t="s">
        <v>8372</v>
      </c>
      <c r="Q1989" s="16">
        <f t="shared" si="62"/>
        <v>42034.639768518522</v>
      </c>
      <c r="R1989">
        <f t="shared" si="63"/>
        <v>0</v>
      </c>
    </row>
    <row r="1990" spans="1:18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8360</v>
      </c>
      <c r="P1990" t="s">
        <v>8372</v>
      </c>
      <c r="Q1990" s="16">
        <f t="shared" si="62"/>
        <v>42206.763217592597</v>
      </c>
      <c r="R1990">
        <f t="shared" si="63"/>
        <v>0</v>
      </c>
    </row>
    <row r="1991" spans="1:18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8360</v>
      </c>
      <c r="P1991" t="s">
        <v>8372</v>
      </c>
      <c r="Q1991" s="16">
        <f t="shared" si="62"/>
        <v>42685.680648148147</v>
      </c>
      <c r="R1991">
        <f t="shared" si="63"/>
        <v>0</v>
      </c>
    </row>
    <row r="1992" spans="1:18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8360</v>
      </c>
      <c r="P1992" t="s">
        <v>8372</v>
      </c>
      <c r="Q1992" s="16">
        <f t="shared" si="62"/>
        <v>42398.195972222224</v>
      </c>
      <c r="R1992">
        <f t="shared" si="63"/>
        <v>0</v>
      </c>
    </row>
    <row r="1993" spans="1:18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8360</v>
      </c>
      <c r="P1993" t="s">
        <v>8372</v>
      </c>
      <c r="Q1993" s="16">
        <f t="shared" si="62"/>
        <v>42167.89335648148</v>
      </c>
      <c r="R1993">
        <f t="shared" si="63"/>
        <v>0</v>
      </c>
    </row>
    <row r="1994" spans="1:18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8360</v>
      </c>
      <c r="P1994" t="s">
        <v>8372</v>
      </c>
      <c r="Q1994" s="16">
        <f t="shared" si="62"/>
        <v>42023.143414351856</v>
      </c>
      <c r="R1994">
        <f t="shared" si="63"/>
        <v>0</v>
      </c>
    </row>
    <row r="1995" spans="1:18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8360</v>
      </c>
      <c r="P1995" t="s">
        <v>8372</v>
      </c>
      <c r="Q1995" s="16">
        <f t="shared" si="62"/>
        <v>42329.588391203702</v>
      </c>
      <c r="R1995">
        <f t="shared" si="63"/>
        <v>0</v>
      </c>
    </row>
    <row r="1996" spans="1:18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8360</v>
      </c>
      <c r="P1996" t="s">
        <v>8372</v>
      </c>
      <c r="Q1996" s="16">
        <f t="shared" si="62"/>
        <v>42651.006273148145</v>
      </c>
      <c r="R1996">
        <f t="shared" si="63"/>
        <v>0</v>
      </c>
    </row>
    <row r="1997" spans="1:18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8360</v>
      </c>
      <c r="P1997" t="s">
        <v>8372</v>
      </c>
      <c r="Q1997" s="16">
        <f t="shared" si="62"/>
        <v>42181.902037037042</v>
      </c>
      <c r="R1997">
        <f t="shared" si="63"/>
        <v>0</v>
      </c>
    </row>
    <row r="1998" spans="1:18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8360</v>
      </c>
      <c r="P1998" t="s">
        <v>8372</v>
      </c>
      <c r="Q1998" s="16">
        <f t="shared" si="62"/>
        <v>41800.819571759261</v>
      </c>
      <c r="R1998">
        <f t="shared" si="63"/>
        <v>0</v>
      </c>
    </row>
    <row r="1999" spans="1:18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8360</v>
      </c>
      <c r="P1999" t="s">
        <v>8372</v>
      </c>
      <c r="Q1999" s="16">
        <f t="shared" si="62"/>
        <v>41847.930694444447</v>
      </c>
      <c r="R1999">
        <f t="shared" si="63"/>
        <v>0</v>
      </c>
    </row>
    <row r="2000" spans="1:18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8360</v>
      </c>
      <c r="P2000" t="s">
        <v>8372</v>
      </c>
      <c r="Q2000" s="16">
        <f t="shared" si="62"/>
        <v>41807.118495370371</v>
      </c>
      <c r="R2000">
        <f t="shared" si="63"/>
        <v>0</v>
      </c>
    </row>
    <row r="2001" spans="1:18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8360</v>
      </c>
      <c r="P2001" t="s">
        <v>8372</v>
      </c>
      <c r="Q2001" s="16">
        <f t="shared" si="62"/>
        <v>41926.482731481483</v>
      </c>
      <c r="R2001">
        <f t="shared" si="63"/>
        <v>0</v>
      </c>
    </row>
    <row r="2002" spans="1:18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8360</v>
      </c>
      <c r="P2002" t="s">
        <v>8372</v>
      </c>
      <c r="Q2002" s="16">
        <f t="shared" si="62"/>
        <v>42345.951539351852</v>
      </c>
      <c r="R2002">
        <f t="shared" si="63"/>
        <v>0</v>
      </c>
    </row>
    <row r="2003" spans="1:18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8341</v>
      </c>
      <c r="P2003" t="s">
        <v>8371</v>
      </c>
      <c r="Q2003" s="16">
        <f t="shared" si="62"/>
        <v>42136.209675925929</v>
      </c>
      <c r="R2003">
        <f t="shared" si="63"/>
        <v>0</v>
      </c>
    </row>
    <row r="2004" spans="1:18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8341</v>
      </c>
      <c r="P2004" t="s">
        <v>8371</v>
      </c>
      <c r="Q2004" s="16">
        <f t="shared" si="62"/>
        <v>42728.71230324074</v>
      </c>
      <c r="R2004">
        <f t="shared" si="63"/>
        <v>0</v>
      </c>
    </row>
    <row r="2005" spans="1:18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8341</v>
      </c>
      <c r="P2005" t="s">
        <v>8371</v>
      </c>
      <c r="Q2005" s="16">
        <f t="shared" si="62"/>
        <v>40347.125601851854</v>
      </c>
      <c r="R2005">
        <f t="shared" si="63"/>
        <v>0</v>
      </c>
    </row>
    <row r="2006" spans="1:18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8341</v>
      </c>
      <c r="P2006" t="s">
        <v>8371</v>
      </c>
      <c r="Q2006" s="16">
        <f t="shared" si="62"/>
        <v>41800.604895833334</v>
      </c>
      <c r="R2006">
        <f t="shared" si="63"/>
        <v>0</v>
      </c>
    </row>
    <row r="2007" spans="1:18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8341</v>
      </c>
      <c r="P2007" t="s">
        <v>8371</v>
      </c>
      <c r="Q2007" s="16">
        <f t="shared" si="62"/>
        <v>41535.812708333331</v>
      </c>
      <c r="R2007">
        <f t="shared" si="63"/>
        <v>0</v>
      </c>
    </row>
    <row r="2008" spans="1:18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8341</v>
      </c>
      <c r="P2008" t="s">
        <v>8371</v>
      </c>
      <c r="Q2008" s="16">
        <f t="shared" si="62"/>
        <v>41941.500520833331</v>
      </c>
      <c r="R2008">
        <f t="shared" si="63"/>
        <v>0</v>
      </c>
    </row>
    <row r="2009" spans="1:18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8341</v>
      </c>
      <c r="P2009" t="s">
        <v>8371</v>
      </c>
      <c r="Q2009" s="16">
        <f t="shared" si="62"/>
        <v>40347.837800925925</v>
      </c>
      <c r="R2009">
        <f t="shared" si="63"/>
        <v>0</v>
      </c>
    </row>
    <row r="2010" spans="1:18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8341</v>
      </c>
      <c r="P2010" t="s">
        <v>8371</v>
      </c>
      <c r="Q2010" s="16">
        <f t="shared" si="62"/>
        <v>40761.604421296295</v>
      </c>
      <c r="R2010">
        <f t="shared" si="63"/>
        <v>0</v>
      </c>
    </row>
    <row r="2011" spans="1:18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8341</v>
      </c>
      <c r="P2011" t="s">
        <v>8371</v>
      </c>
      <c r="Q2011" s="16">
        <f t="shared" si="62"/>
        <v>42661.323414351849</v>
      </c>
      <c r="R2011">
        <f t="shared" si="63"/>
        <v>0</v>
      </c>
    </row>
    <row r="2012" spans="1:18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8341</v>
      </c>
      <c r="P2012" t="s">
        <v>8371</v>
      </c>
      <c r="Q2012" s="16">
        <f t="shared" si="62"/>
        <v>42570.996423611112</v>
      </c>
      <c r="R2012">
        <f t="shared" si="63"/>
        <v>0</v>
      </c>
    </row>
    <row r="2013" spans="1:18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8341</v>
      </c>
      <c r="P2013" t="s">
        <v>8371</v>
      </c>
      <c r="Q2013" s="16">
        <f t="shared" si="62"/>
        <v>42347.358483796299</v>
      </c>
      <c r="R2013">
        <f t="shared" si="63"/>
        <v>0</v>
      </c>
    </row>
    <row r="2014" spans="1:18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8341</v>
      </c>
      <c r="P2014" t="s">
        <v>8371</v>
      </c>
      <c r="Q2014" s="16">
        <f t="shared" si="62"/>
        <v>42010.822233796294</v>
      </c>
      <c r="R2014">
        <f t="shared" si="63"/>
        <v>0</v>
      </c>
    </row>
    <row r="2015" spans="1:18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8341</v>
      </c>
      <c r="P2015" t="s">
        <v>8371</v>
      </c>
      <c r="Q2015" s="16">
        <f t="shared" si="62"/>
        <v>42499.960810185185</v>
      </c>
      <c r="R2015">
        <f t="shared" si="63"/>
        <v>0</v>
      </c>
    </row>
    <row r="2016" spans="1:18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8341</v>
      </c>
      <c r="P2016" t="s">
        <v>8371</v>
      </c>
      <c r="Q2016" s="16">
        <f t="shared" si="62"/>
        <v>41324.214571759258</v>
      </c>
      <c r="R2016">
        <f t="shared" si="63"/>
        <v>0</v>
      </c>
    </row>
    <row r="2017" spans="1:18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8341</v>
      </c>
      <c r="P2017" t="s">
        <v>8371</v>
      </c>
      <c r="Q2017" s="16">
        <f t="shared" si="62"/>
        <v>40765.876886574071</v>
      </c>
      <c r="R2017">
        <f t="shared" si="63"/>
        <v>0</v>
      </c>
    </row>
    <row r="2018" spans="1:18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8341</v>
      </c>
      <c r="P2018" t="s">
        <v>8371</v>
      </c>
      <c r="Q2018" s="16">
        <f t="shared" si="62"/>
        <v>41312.880775462967</v>
      </c>
      <c r="R2018">
        <f t="shared" si="63"/>
        <v>0</v>
      </c>
    </row>
    <row r="2019" spans="1:18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8341</v>
      </c>
      <c r="P2019" t="s">
        <v>8371</v>
      </c>
      <c r="Q2019" s="16">
        <f t="shared" si="62"/>
        <v>40961.057349537034</v>
      </c>
      <c r="R2019">
        <f t="shared" si="63"/>
        <v>0</v>
      </c>
    </row>
    <row r="2020" spans="1:18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8341</v>
      </c>
      <c r="P2020" t="s">
        <v>8371</v>
      </c>
      <c r="Q2020" s="16">
        <f t="shared" si="62"/>
        <v>42199.365844907406</v>
      </c>
      <c r="R2020">
        <f t="shared" si="63"/>
        <v>0</v>
      </c>
    </row>
    <row r="2021" spans="1:18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8341</v>
      </c>
      <c r="P2021" t="s">
        <v>8371</v>
      </c>
      <c r="Q2021" s="16">
        <f t="shared" si="62"/>
        <v>42605.70857638889</v>
      </c>
      <c r="R2021">
        <f t="shared" si="63"/>
        <v>0</v>
      </c>
    </row>
    <row r="2022" spans="1:18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8341</v>
      </c>
      <c r="P2022" t="s">
        <v>8371</v>
      </c>
      <c r="Q2022" s="16">
        <f t="shared" si="62"/>
        <v>41737.097500000003</v>
      </c>
      <c r="R2022">
        <f t="shared" si="63"/>
        <v>0</v>
      </c>
    </row>
    <row r="2023" spans="1:18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8341</v>
      </c>
      <c r="P2023" t="s">
        <v>8371</v>
      </c>
      <c r="Q2023" s="16">
        <f t="shared" si="62"/>
        <v>41861.070567129631</v>
      </c>
      <c r="R2023">
        <f t="shared" si="63"/>
        <v>0</v>
      </c>
    </row>
    <row r="2024" spans="1:18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8341</v>
      </c>
      <c r="P2024" t="s">
        <v>8371</v>
      </c>
      <c r="Q2024" s="16">
        <f t="shared" si="62"/>
        <v>42502.569120370375</v>
      </c>
      <c r="R2024">
        <f t="shared" si="63"/>
        <v>0</v>
      </c>
    </row>
    <row r="2025" spans="1:18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8341</v>
      </c>
      <c r="P2025" t="s">
        <v>8371</v>
      </c>
      <c r="Q2025" s="16">
        <f t="shared" si="62"/>
        <v>42136.420752314814</v>
      </c>
      <c r="R2025">
        <f t="shared" si="63"/>
        <v>0</v>
      </c>
    </row>
    <row r="2026" spans="1:18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8341</v>
      </c>
      <c r="P2026" t="s">
        <v>8371</v>
      </c>
      <c r="Q2026" s="16">
        <f t="shared" si="62"/>
        <v>41099.966944444444</v>
      </c>
      <c r="R2026">
        <f t="shared" si="63"/>
        <v>0</v>
      </c>
    </row>
    <row r="2027" spans="1:18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8341</v>
      </c>
      <c r="P2027" t="s">
        <v>8371</v>
      </c>
      <c r="Q2027" s="16">
        <f t="shared" si="62"/>
        <v>42136.184560185182</v>
      </c>
      <c r="R2027">
        <f t="shared" si="63"/>
        <v>0</v>
      </c>
    </row>
    <row r="2028" spans="1:18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8341</v>
      </c>
      <c r="P2028" t="s">
        <v>8371</v>
      </c>
      <c r="Q2028" s="16">
        <f t="shared" si="62"/>
        <v>41704.735937500001</v>
      </c>
      <c r="R2028">
        <f t="shared" si="63"/>
        <v>0</v>
      </c>
    </row>
    <row r="2029" spans="1:18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8341</v>
      </c>
      <c r="P2029" t="s">
        <v>8371</v>
      </c>
      <c r="Q2029" s="16">
        <f t="shared" si="62"/>
        <v>42048.813877314809</v>
      </c>
      <c r="R2029">
        <f t="shared" si="63"/>
        <v>0</v>
      </c>
    </row>
    <row r="2030" spans="1:18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8341</v>
      </c>
      <c r="P2030" t="s">
        <v>8371</v>
      </c>
      <c r="Q2030" s="16">
        <f t="shared" si="62"/>
        <v>40215.919050925928</v>
      </c>
      <c r="R2030">
        <f t="shared" si="63"/>
        <v>0</v>
      </c>
    </row>
    <row r="2031" spans="1:18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8341</v>
      </c>
      <c r="P2031" t="s">
        <v>8371</v>
      </c>
      <c r="Q2031" s="16">
        <f t="shared" si="62"/>
        <v>41848.021770833337</v>
      </c>
      <c r="R2031">
        <f t="shared" si="63"/>
        <v>0</v>
      </c>
    </row>
    <row r="2032" spans="1:18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8341</v>
      </c>
      <c r="P2032" t="s">
        <v>8371</v>
      </c>
      <c r="Q2032" s="16">
        <f t="shared" si="62"/>
        <v>41212.996481481481</v>
      </c>
      <c r="R2032">
        <f t="shared" si="63"/>
        <v>0</v>
      </c>
    </row>
    <row r="2033" spans="1:18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8341</v>
      </c>
      <c r="P2033" t="s">
        <v>8371</v>
      </c>
      <c r="Q2033" s="16">
        <f t="shared" si="62"/>
        <v>41975.329317129625</v>
      </c>
      <c r="R2033">
        <f t="shared" si="63"/>
        <v>0</v>
      </c>
    </row>
    <row r="2034" spans="1:18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8341</v>
      </c>
      <c r="P2034" t="s">
        <v>8371</v>
      </c>
      <c r="Q2034" s="16">
        <f t="shared" si="62"/>
        <v>42689.565671296295</v>
      </c>
      <c r="R2034">
        <f t="shared" si="63"/>
        <v>0</v>
      </c>
    </row>
    <row r="2035" spans="1:18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8341</v>
      </c>
      <c r="P2035" t="s">
        <v>8371</v>
      </c>
      <c r="Q2035" s="16">
        <f t="shared" si="62"/>
        <v>41725.082384259258</v>
      </c>
      <c r="R2035">
        <f t="shared" si="63"/>
        <v>0</v>
      </c>
    </row>
    <row r="2036" spans="1:18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8341</v>
      </c>
      <c r="P2036" t="s">
        <v>8371</v>
      </c>
      <c r="Q2036" s="16">
        <f t="shared" si="62"/>
        <v>42076.130011574074</v>
      </c>
      <c r="R2036">
        <f t="shared" si="63"/>
        <v>0</v>
      </c>
    </row>
    <row r="2037" spans="1:18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8341</v>
      </c>
      <c r="P2037" t="s">
        <v>8371</v>
      </c>
      <c r="Q2037" s="16">
        <f t="shared" si="62"/>
        <v>42311.625081018516</v>
      </c>
      <c r="R2037">
        <f t="shared" si="63"/>
        <v>0</v>
      </c>
    </row>
    <row r="2038" spans="1:18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8341</v>
      </c>
      <c r="P2038" t="s">
        <v>8371</v>
      </c>
      <c r="Q2038" s="16">
        <f t="shared" si="62"/>
        <v>41738.864803240736</v>
      </c>
      <c r="R2038">
        <f t="shared" si="63"/>
        <v>0</v>
      </c>
    </row>
    <row r="2039" spans="1:18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8341</v>
      </c>
      <c r="P2039" t="s">
        <v>8371</v>
      </c>
      <c r="Q2039" s="16">
        <f t="shared" si="62"/>
        <v>41578.210104166668</v>
      </c>
      <c r="R2039">
        <f t="shared" si="63"/>
        <v>0</v>
      </c>
    </row>
    <row r="2040" spans="1:18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8341</v>
      </c>
      <c r="P2040" t="s">
        <v>8371</v>
      </c>
      <c r="Q2040" s="16">
        <f t="shared" si="62"/>
        <v>41424.27107638889</v>
      </c>
      <c r="R2040">
        <f t="shared" si="63"/>
        <v>0</v>
      </c>
    </row>
    <row r="2041" spans="1:18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8341</v>
      </c>
      <c r="P2041" t="s">
        <v>8371</v>
      </c>
      <c r="Q2041" s="16">
        <f t="shared" si="62"/>
        <v>42675.438946759255</v>
      </c>
      <c r="R2041">
        <f t="shared" si="63"/>
        <v>0</v>
      </c>
    </row>
    <row r="2042" spans="1:18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8341</v>
      </c>
      <c r="P2042" t="s">
        <v>8371</v>
      </c>
      <c r="Q2042" s="16">
        <f t="shared" si="62"/>
        <v>41578.927118055552</v>
      </c>
      <c r="R2042">
        <f t="shared" si="63"/>
        <v>0</v>
      </c>
    </row>
    <row r="2043" spans="1:18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8341</v>
      </c>
      <c r="P2043" t="s">
        <v>8371</v>
      </c>
      <c r="Q2043" s="16">
        <f t="shared" si="62"/>
        <v>42654.525775462964</v>
      </c>
      <c r="R2043">
        <f t="shared" si="63"/>
        <v>0</v>
      </c>
    </row>
    <row r="2044" spans="1:18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8341</v>
      </c>
      <c r="P2044" t="s">
        <v>8371</v>
      </c>
      <c r="Q2044" s="16">
        <f t="shared" si="62"/>
        <v>42331.708032407405</v>
      </c>
      <c r="R2044">
        <f t="shared" si="63"/>
        <v>0</v>
      </c>
    </row>
    <row r="2045" spans="1:18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8341</v>
      </c>
      <c r="P2045" t="s">
        <v>8371</v>
      </c>
      <c r="Q2045" s="16">
        <f t="shared" si="62"/>
        <v>42661.176817129628</v>
      </c>
      <c r="R2045">
        <f t="shared" si="63"/>
        <v>0</v>
      </c>
    </row>
    <row r="2046" spans="1:18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8341</v>
      </c>
      <c r="P2046" t="s">
        <v>8371</v>
      </c>
      <c r="Q2046" s="16">
        <f t="shared" si="62"/>
        <v>42138.684189814812</v>
      </c>
      <c r="R2046">
        <f t="shared" si="63"/>
        <v>0</v>
      </c>
    </row>
    <row r="2047" spans="1:18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8341</v>
      </c>
      <c r="P2047" t="s">
        <v>8371</v>
      </c>
      <c r="Q2047" s="16">
        <f t="shared" si="62"/>
        <v>41069.088506944448</v>
      </c>
      <c r="R2047">
        <f t="shared" si="63"/>
        <v>0</v>
      </c>
    </row>
    <row r="2048" spans="1:18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8341</v>
      </c>
      <c r="P2048" t="s">
        <v>8371</v>
      </c>
      <c r="Q2048" s="16">
        <f t="shared" si="62"/>
        <v>41387.171805555554</v>
      </c>
      <c r="R2048">
        <f t="shared" si="63"/>
        <v>0</v>
      </c>
    </row>
    <row r="2049" spans="1:18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8341</v>
      </c>
      <c r="P2049" t="s">
        <v>8371</v>
      </c>
      <c r="Q2049" s="16">
        <f t="shared" si="62"/>
        <v>42081.903587962966</v>
      </c>
      <c r="R2049">
        <f t="shared" si="63"/>
        <v>0</v>
      </c>
    </row>
    <row r="2050" spans="1:18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8341</v>
      </c>
      <c r="P2050" t="s">
        <v>8371</v>
      </c>
      <c r="Q2050" s="16">
        <f t="shared" si="62"/>
        <v>41387.651516203703</v>
      </c>
      <c r="R2050">
        <f t="shared" si="63"/>
        <v>0</v>
      </c>
    </row>
    <row r="2051" spans="1:18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8341</v>
      </c>
      <c r="P2051" t="s">
        <v>8371</v>
      </c>
      <c r="Q2051" s="16">
        <f t="shared" ref="Q2051:Q2114" si="64">J2051/86400 + DATE(1970,1,1)</f>
        <v>41575.527349537035</v>
      </c>
      <c r="R2051">
        <f t="shared" ref="R2051:R2114" si="65">SUBTOTAL(103,A2051)</f>
        <v>0</v>
      </c>
    </row>
    <row r="2052" spans="1:18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8341</v>
      </c>
      <c r="P2052" t="s">
        <v>8371</v>
      </c>
      <c r="Q2052" s="16">
        <f t="shared" si="64"/>
        <v>42115.071504629625</v>
      </c>
      <c r="R2052">
        <f t="shared" si="65"/>
        <v>0</v>
      </c>
    </row>
    <row r="2053" spans="1:18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8341</v>
      </c>
      <c r="P2053" t="s">
        <v>8371</v>
      </c>
      <c r="Q2053" s="16">
        <f t="shared" si="64"/>
        <v>41604.022418981483</v>
      </c>
      <c r="R2053">
        <f t="shared" si="65"/>
        <v>0</v>
      </c>
    </row>
    <row r="2054" spans="1:18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8341</v>
      </c>
      <c r="P2054" t="s">
        <v>8371</v>
      </c>
      <c r="Q2054" s="16">
        <f t="shared" si="64"/>
        <v>42375.08394675926</v>
      </c>
      <c r="R2054">
        <f t="shared" si="65"/>
        <v>0</v>
      </c>
    </row>
    <row r="2055" spans="1:18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8341</v>
      </c>
      <c r="P2055" t="s">
        <v>8371</v>
      </c>
      <c r="Q2055" s="16">
        <f t="shared" si="64"/>
        <v>42303.617488425924</v>
      </c>
      <c r="R2055">
        <f t="shared" si="65"/>
        <v>0</v>
      </c>
    </row>
    <row r="2056" spans="1:18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8341</v>
      </c>
      <c r="P2056" t="s">
        <v>8371</v>
      </c>
      <c r="Q2056" s="16">
        <f t="shared" si="64"/>
        <v>41731.520949074074</v>
      </c>
      <c r="R2056">
        <f t="shared" si="65"/>
        <v>0</v>
      </c>
    </row>
    <row r="2057" spans="1:18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8341</v>
      </c>
      <c r="P2057" t="s">
        <v>8371</v>
      </c>
      <c r="Q2057" s="16">
        <f t="shared" si="64"/>
        <v>41946.674108796295</v>
      </c>
      <c r="R2057">
        <f t="shared" si="65"/>
        <v>0</v>
      </c>
    </row>
    <row r="2058" spans="1:18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8341</v>
      </c>
      <c r="P2058" t="s">
        <v>8371</v>
      </c>
      <c r="Q2058" s="16">
        <f t="shared" si="64"/>
        <v>41351.76090277778</v>
      </c>
      <c r="R2058">
        <f t="shared" si="65"/>
        <v>0</v>
      </c>
    </row>
    <row r="2059" spans="1:18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8341</v>
      </c>
      <c r="P2059" t="s">
        <v>8371</v>
      </c>
      <c r="Q2059" s="16">
        <f t="shared" si="64"/>
        <v>42396.494583333333</v>
      </c>
      <c r="R2059">
        <f t="shared" si="65"/>
        <v>0</v>
      </c>
    </row>
    <row r="2060" spans="1:18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8341</v>
      </c>
      <c r="P2060" t="s">
        <v>8371</v>
      </c>
      <c r="Q2060" s="16">
        <f t="shared" si="64"/>
        <v>42026.370717592596</v>
      </c>
      <c r="R2060">
        <f t="shared" si="65"/>
        <v>0</v>
      </c>
    </row>
    <row r="2061" spans="1:18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8341</v>
      </c>
      <c r="P2061" t="s">
        <v>8371</v>
      </c>
      <c r="Q2061" s="16">
        <f t="shared" si="64"/>
        <v>42361.602476851855</v>
      </c>
      <c r="R2061">
        <f t="shared" si="65"/>
        <v>0</v>
      </c>
    </row>
    <row r="2062" spans="1:18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8341</v>
      </c>
      <c r="P2062" t="s">
        <v>8371</v>
      </c>
      <c r="Q2062" s="16">
        <f t="shared" si="64"/>
        <v>41783.642939814818</v>
      </c>
      <c r="R2062">
        <f t="shared" si="65"/>
        <v>0</v>
      </c>
    </row>
    <row r="2063" spans="1:18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8341</v>
      </c>
      <c r="P2063" t="s">
        <v>8371</v>
      </c>
      <c r="Q2063" s="16">
        <f t="shared" si="64"/>
        <v>42705.764513888891</v>
      </c>
      <c r="R2063">
        <f t="shared" si="65"/>
        <v>0</v>
      </c>
    </row>
    <row r="2064" spans="1:18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8341</v>
      </c>
      <c r="P2064" t="s">
        <v>8371</v>
      </c>
      <c r="Q2064" s="16">
        <f t="shared" si="64"/>
        <v>42423.3830787037</v>
      </c>
      <c r="R2064">
        <f t="shared" si="65"/>
        <v>0</v>
      </c>
    </row>
    <row r="2065" spans="1:18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8341</v>
      </c>
      <c r="P2065" t="s">
        <v>8371</v>
      </c>
      <c r="Q2065" s="16">
        <f t="shared" si="64"/>
        <v>42472.73265046296</v>
      </c>
      <c r="R2065">
        <f t="shared" si="65"/>
        <v>0</v>
      </c>
    </row>
    <row r="2066" spans="1:18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8341</v>
      </c>
      <c r="P2066" t="s">
        <v>8371</v>
      </c>
      <c r="Q2066" s="16">
        <f t="shared" si="64"/>
        <v>41389.364849537036</v>
      </c>
      <c r="R2066">
        <f t="shared" si="65"/>
        <v>0</v>
      </c>
    </row>
    <row r="2067" spans="1:18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8341</v>
      </c>
      <c r="P2067" t="s">
        <v>8371</v>
      </c>
      <c r="Q2067" s="16">
        <f t="shared" si="64"/>
        <v>41603.333668981482</v>
      </c>
      <c r="R2067">
        <f t="shared" si="65"/>
        <v>0</v>
      </c>
    </row>
    <row r="2068" spans="1:18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8341</v>
      </c>
      <c r="P2068" t="s">
        <v>8371</v>
      </c>
      <c r="Q2068" s="16">
        <f t="shared" si="64"/>
        <v>41844.771793981483</v>
      </c>
      <c r="R2068">
        <f t="shared" si="65"/>
        <v>0</v>
      </c>
    </row>
    <row r="2069" spans="1:18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8341</v>
      </c>
      <c r="P2069" t="s">
        <v>8371</v>
      </c>
      <c r="Q2069" s="16">
        <f t="shared" si="64"/>
        <v>42115.853888888887</v>
      </c>
      <c r="R2069">
        <f t="shared" si="65"/>
        <v>0</v>
      </c>
    </row>
    <row r="2070" spans="1:18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8341</v>
      </c>
      <c r="P2070" t="s">
        <v>8371</v>
      </c>
      <c r="Q2070" s="16">
        <f t="shared" si="64"/>
        <v>42633.841608796298</v>
      </c>
      <c r="R2070">
        <f t="shared" si="65"/>
        <v>0</v>
      </c>
    </row>
    <row r="2071" spans="1:18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8341</v>
      </c>
      <c r="P2071" t="s">
        <v>8371</v>
      </c>
      <c r="Q2071" s="16">
        <f t="shared" si="64"/>
        <v>42340.972118055557</v>
      </c>
      <c r="R2071">
        <f t="shared" si="65"/>
        <v>0</v>
      </c>
    </row>
    <row r="2072" spans="1:18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8341</v>
      </c>
      <c r="P2072" t="s">
        <v>8371</v>
      </c>
      <c r="Q2072" s="16">
        <f t="shared" si="64"/>
        <v>42519.6565162037</v>
      </c>
      <c r="R2072">
        <f t="shared" si="65"/>
        <v>0</v>
      </c>
    </row>
    <row r="2073" spans="1:18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8341</v>
      </c>
      <c r="P2073" t="s">
        <v>8371</v>
      </c>
      <c r="Q2073" s="16">
        <f t="shared" si="64"/>
        <v>42600.278749999998</v>
      </c>
      <c r="R2073">
        <f t="shared" si="65"/>
        <v>0</v>
      </c>
    </row>
    <row r="2074" spans="1:18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8341</v>
      </c>
      <c r="P2074" t="s">
        <v>8371</v>
      </c>
      <c r="Q2074" s="16">
        <f t="shared" si="64"/>
        <v>42467.581388888888</v>
      </c>
      <c r="R2074">
        <f t="shared" si="65"/>
        <v>0</v>
      </c>
    </row>
    <row r="2075" spans="1:18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8341</v>
      </c>
      <c r="P2075" t="s">
        <v>8371</v>
      </c>
      <c r="Q2075" s="16">
        <f t="shared" si="64"/>
        <v>42087.668032407411</v>
      </c>
      <c r="R2075">
        <f t="shared" si="65"/>
        <v>0</v>
      </c>
    </row>
    <row r="2076" spans="1:18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8341</v>
      </c>
      <c r="P2076" t="s">
        <v>8371</v>
      </c>
      <c r="Q2076" s="16">
        <f t="shared" si="64"/>
        <v>42466.826180555552</v>
      </c>
      <c r="R2076">
        <f t="shared" si="65"/>
        <v>0</v>
      </c>
    </row>
    <row r="2077" spans="1:18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8341</v>
      </c>
      <c r="P2077" t="s">
        <v>8371</v>
      </c>
      <c r="Q2077" s="16">
        <f t="shared" si="64"/>
        <v>41450.681574074071</v>
      </c>
      <c r="R2077">
        <f t="shared" si="65"/>
        <v>0</v>
      </c>
    </row>
    <row r="2078" spans="1:18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8341</v>
      </c>
      <c r="P2078" t="s">
        <v>8371</v>
      </c>
      <c r="Q2078" s="16">
        <f t="shared" si="64"/>
        <v>41803.880659722221</v>
      </c>
      <c r="R2078">
        <f t="shared" si="65"/>
        <v>0</v>
      </c>
    </row>
    <row r="2079" spans="1:18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8341</v>
      </c>
      <c r="P2079" t="s">
        <v>8371</v>
      </c>
      <c r="Q2079" s="16">
        <f t="shared" si="64"/>
        <v>42103.042546296296</v>
      </c>
      <c r="R2079">
        <f t="shared" si="65"/>
        <v>0</v>
      </c>
    </row>
    <row r="2080" spans="1:18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8341</v>
      </c>
      <c r="P2080" t="s">
        <v>8371</v>
      </c>
      <c r="Q2080" s="16">
        <f t="shared" si="64"/>
        <v>42692.771493055552</v>
      </c>
      <c r="R2080">
        <f t="shared" si="65"/>
        <v>0</v>
      </c>
    </row>
    <row r="2081" spans="1:18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8341</v>
      </c>
      <c r="P2081" t="s">
        <v>8371</v>
      </c>
      <c r="Q2081" s="16">
        <f t="shared" si="64"/>
        <v>42150.71056712963</v>
      </c>
      <c r="R2081">
        <f t="shared" si="65"/>
        <v>0</v>
      </c>
    </row>
    <row r="2082" spans="1:18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8341</v>
      </c>
      <c r="P2082" t="s">
        <v>8371</v>
      </c>
      <c r="Q2082" s="16">
        <f t="shared" si="64"/>
        <v>42289.957175925927</v>
      </c>
      <c r="R2082">
        <f t="shared" si="65"/>
        <v>0</v>
      </c>
    </row>
    <row r="2083" spans="1:18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8347</v>
      </c>
      <c r="P2083" t="s">
        <v>8351</v>
      </c>
      <c r="Q2083" s="16">
        <f t="shared" si="64"/>
        <v>41004.15688657407</v>
      </c>
      <c r="R2083">
        <f t="shared" si="65"/>
        <v>0</v>
      </c>
    </row>
    <row r="2084" spans="1:18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8347</v>
      </c>
      <c r="P2084" t="s">
        <v>8351</v>
      </c>
      <c r="Q2084" s="16">
        <f t="shared" si="64"/>
        <v>40811.120324074072</v>
      </c>
      <c r="R2084">
        <f t="shared" si="65"/>
        <v>0</v>
      </c>
    </row>
    <row r="2085" spans="1:18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8347</v>
      </c>
      <c r="P2085" t="s">
        <v>8351</v>
      </c>
      <c r="Q2085" s="16">
        <f t="shared" si="64"/>
        <v>41034.72216435185</v>
      </c>
      <c r="R2085">
        <f t="shared" si="65"/>
        <v>0</v>
      </c>
    </row>
    <row r="2086" spans="1:18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8347</v>
      </c>
      <c r="P2086" t="s">
        <v>8351</v>
      </c>
      <c r="Q2086" s="16">
        <f t="shared" si="64"/>
        <v>41731.833124999997</v>
      </c>
      <c r="R2086">
        <f t="shared" si="65"/>
        <v>0</v>
      </c>
    </row>
    <row r="2087" spans="1:18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8347</v>
      </c>
      <c r="P2087" t="s">
        <v>8351</v>
      </c>
      <c r="Q2087" s="16">
        <f t="shared" si="64"/>
        <v>41075.835497685184</v>
      </c>
      <c r="R2087">
        <f t="shared" si="65"/>
        <v>0</v>
      </c>
    </row>
    <row r="2088" spans="1:18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8347</v>
      </c>
      <c r="P2088" t="s">
        <v>8351</v>
      </c>
      <c r="Q2088" s="16">
        <f t="shared" si="64"/>
        <v>40860.67050925926</v>
      </c>
      <c r="R2088">
        <f t="shared" si="65"/>
        <v>0</v>
      </c>
    </row>
    <row r="2089" spans="1:18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8347</v>
      </c>
      <c r="P2089" t="s">
        <v>8351</v>
      </c>
      <c r="Q2089" s="16">
        <f t="shared" si="64"/>
        <v>40764.204375000001</v>
      </c>
      <c r="R2089">
        <f t="shared" si="65"/>
        <v>0</v>
      </c>
    </row>
    <row r="2090" spans="1:18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8347</v>
      </c>
      <c r="P2090" t="s">
        <v>8351</v>
      </c>
      <c r="Q2090" s="16">
        <f t="shared" si="64"/>
        <v>40395.714722222227</v>
      </c>
      <c r="R2090">
        <f t="shared" si="65"/>
        <v>0</v>
      </c>
    </row>
    <row r="2091" spans="1:18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8347</v>
      </c>
      <c r="P2091" t="s">
        <v>8351</v>
      </c>
      <c r="Q2091" s="16">
        <f t="shared" si="64"/>
        <v>41453.076319444444</v>
      </c>
      <c r="R2091">
        <f t="shared" si="65"/>
        <v>0</v>
      </c>
    </row>
    <row r="2092" spans="1:18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8347</v>
      </c>
      <c r="P2092" t="s">
        <v>8351</v>
      </c>
      <c r="Q2092" s="16">
        <f t="shared" si="64"/>
        <v>41299.381423611107</v>
      </c>
      <c r="R2092">
        <f t="shared" si="65"/>
        <v>0</v>
      </c>
    </row>
    <row r="2093" spans="1:18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8347</v>
      </c>
      <c r="P2093" t="s">
        <v>8351</v>
      </c>
      <c r="Q2093" s="16">
        <f t="shared" si="64"/>
        <v>40555.322662037041</v>
      </c>
      <c r="R2093">
        <f t="shared" si="65"/>
        <v>0</v>
      </c>
    </row>
    <row r="2094" spans="1:18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8347</v>
      </c>
      <c r="P2094" t="s">
        <v>8351</v>
      </c>
      <c r="Q2094" s="16">
        <f t="shared" si="64"/>
        <v>40763.707546296297</v>
      </c>
      <c r="R2094">
        <f t="shared" si="65"/>
        <v>0</v>
      </c>
    </row>
    <row r="2095" spans="1:18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8347</v>
      </c>
      <c r="P2095" t="s">
        <v>8351</v>
      </c>
      <c r="Q2095" s="16">
        <f t="shared" si="64"/>
        <v>41205.854537037041</v>
      </c>
      <c r="R2095">
        <f t="shared" si="65"/>
        <v>0</v>
      </c>
    </row>
    <row r="2096" spans="1:18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8347</v>
      </c>
      <c r="P2096" t="s">
        <v>8351</v>
      </c>
      <c r="Q2096" s="16">
        <f t="shared" si="64"/>
        <v>40939.02002314815</v>
      </c>
      <c r="R2096">
        <f t="shared" si="65"/>
        <v>0</v>
      </c>
    </row>
    <row r="2097" spans="1:18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8347</v>
      </c>
      <c r="P2097" t="s">
        <v>8351</v>
      </c>
      <c r="Q2097" s="16">
        <f t="shared" si="64"/>
        <v>40758.733483796299</v>
      </c>
      <c r="R2097">
        <f t="shared" si="65"/>
        <v>0</v>
      </c>
    </row>
    <row r="2098" spans="1:18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8347</v>
      </c>
      <c r="P2098" t="s">
        <v>8351</v>
      </c>
      <c r="Q2098" s="16">
        <f t="shared" si="64"/>
        <v>41192.758506944447</v>
      </c>
      <c r="R2098">
        <f t="shared" si="65"/>
        <v>0</v>
      </c>
    </row>
    <row r="2099" spans="1:18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8347</v>
      </c>
      <c r="P2099" t="s">
        <v>8351</v>
      </c>
      <c r="Q2099" s="16">
        <f t="shared" si="64"/>
        <v>40818.584895833337</v>
      </c>
      <c r="R2099">
        <f t="shared" si="65"/>
        <v>0</v>
      </c>
    </row>
    <row r="2100" spans="1:18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8347</v>
      </c>
      <c r="P2100" t="s">
        <v>8351</v>
      </c>
      <c r="Q2100" s="16">
        <f t="shared" si="64"/>
        <v>40946.11383101852</v>
      </c>
      <c r="R2100">
        <f t="shared" si="65"/>
        <v>0</v>
      </c>
    </row>
    <row r="2101" spans="1:18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8347</v>
      </c>
      <c r="P2101" t="s">
        <v>8351</v>
      </c>
      <c r="Q2101" s="16">
        <f t="shared" si="64"/>
        <v>42173.746342592596</v>
      </c>
      <c r="R2101">
        <f t="shared" si="65"/>
        <v>0</v>
      </c>
    </row>
    <row r="2102" spans="1:18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8347</v>
      </c>
      <c r="P2102" t="s">
        <v>8351</v>
      </c>
      <c r="Q2102" s="16">
        <f t="shared" si="64"/>
        <v>41074.834965277776</v>
      </c>
      <c r="R2102">
        <f t="shared" si="65"/>
        <v>0</v>
      </c>
    </row>
    <row r="2103" spans="1:18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8347</v>
      </c>
      <c r="P2103" t="s">
        <v>8351</v>
      </c>
      <c r="Q2103" s="16">
        <f t="shared" si="64"/>
        <v>40892.149467592593</v>
      </c>
      <c r="R2103">
        <f t="shared" si="65"/>
        <v>0</v>
      </c>
    </row>
    <row r="2104" spans="1:18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8347</v>
      </c>
      <c r="P2104" t="s">
        <v>8351</v>
      </c>
      <c r="Q2104" s="16">
        <f t="shared" si="64"/>
        <v>40638.868611111109</v>
      </c>
      <c r="R2104">
        <f t="shared" si="65"/>
        <v>0</v>
      </c>
    </row>
    <row r="2105" spans="1:18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8347</v>
      </c>
      <c r="P2105" t="s">
        <v>8351</v>
      </c>
      <c r="Q2105" s="16">
        <f t="shared" si="64"/>
        <v>41192.754942129628</v>
      </c>
      <c r="R2105">
        <f t="shared" si="65"/>
        <v>0</v>
      </c>
    </row>
    <row r="2106" spans="1:18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8347</v>
      </c>
      <c r="P2106" t="s">
        <v>8351</v>
      </c>
      <c r="Q2106" s="16">
        <f t="shared" si="64"/>
        <v>41394.074467592596</v>
      </c>
      <c r="R2106">
        <f t="shared" si="65"/>
        <v>0</v>
      </c>
    </row>
    <row r="2107" spans="1:18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8347</v>
      </c>
      <c r="P2107" t="s">
        <v>8351</v>
      </c>
      <c r="Q2107" s="16">
        <f t="shared" si="64"/>
        <v>41951.788807870369</v>
      </c>
      <c r="R2107">
        <f t="shared" si="65"/>
        <v>0</v>
      </c>
    </row>
    <row r="2108" spans="1:18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8347</v>
      </c>
      <c r="P2108" t="s">
        <v>8351</v>
      </c>
      <c r="Q2108" s="16">
        <f t="shared" si="64"/>
        <v>41270.21497685185</v>
      </c>
      <c r="R2108">
        <f t="shared" si="65"/>
        <v>0</v>
      </c>
    </row>
    <row r="2109" spans="1:18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8347</v>
      </c>
      <c r="P2109" t="s">
        <v>8351</v>
      </c>
      <c r="Q2109" s="16">
        <f t="shared" si="64"/>
        <v>41934.71056712963</v>
      </c>
      <c r="R2109">
        <f t="shared" si="65"/>
        <v>0</v>
      </c>
    </row>
    <row r="2110" spans="1:18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8347</v>
      </c>
      <c r="P2110" t="s">
        <v>8351</v>
      </c>
      <c r="Q2110" s="16">
        <f t="shared" si="64"/>
        <v>41135.175694444442</v>
      </c>
      <c r="R2110">
        <f t="shared" si="65"/>
        <v>0</v>
      </c>
    </row>
    <row r="2111" spans="1:18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8347</v>
      </c>
      <c r="P2111" t="s">
        <v>8351</v>
      </c>
      <c r="Q2111" s="16">
        <f t="shared" si="64"/>
        <v>42160.708530092597</v>
      </c>
      <c r="R2111">
        <f t="shared" si="65"/>
        <v>0</v>
      </c>
    </row>
    <row r="2112" spans="1:18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8347</v>
      </c>
      <c r="P2112" t="s">
        <v>8351</v>
      </c>
      <c r="Q2112" s="16">
        <f t="shared" si="64"/>
        <v>41759.670937499999</v>
      </c>
      <c r="R2112">
        <f t="shared" si="65"/>
        <v>0</v>
      </c>
    </row>
    <row r="2113" spans="1:18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8347</v>
      </c>
      <c r="P2113" t="s">
        <v>8351</v>
      </c>
      <c r="Q2113" s="16">
        <f t="shared" si="64"/>
        <v>40703.197048611109</v>
      </c>
      <c r="R2113">
        <f t="shared" si="65"/>
        <v>0</v>
      </c>
    </row>
    <row r="2114" spans="1:18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8347</v>
      </c>
      <c r="P2114" t="s">
        <v>8351</v>
      </c>
      <c r="Q2114" s="16">
        <f t="shared" si="64"/>
        <v>41365.928159722222</v>
      </c>
      <c r="R2114">
        <f t="shared" si="65"/>
        <v>0</v>
      </c>
    </row>
    <row r="2115" spans="1:18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8347</v>
      </c>
      <c r="P2115" t="s">
        <v>8351</v>
      </c>
      <c r="Q2115" s="16">
        <f t="shared" ref="Q2115:Q2178" si="66">J2115/86400 + DATE(1970,1,1)</f>
        <v>41870.86546296296</v>
      </c>
      <c r="R2115">
        <f t="shared" ref="R2115:R2178" si="67">SUBTOTAL(103,A2115)</f>
        <v>0</v>
      </c>
    </row>
    <row r="2116" spans="1:18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8347</v>
      </c>
      <c r="P2116" t="s">
        <v>8351</v>
      </c>
      <c r="Q2116" s="16">
        <f t="shared" si="66"/>
        <v>40458.815625000003</v>
      </c>
      <c r="R2116">
        <f t="shared" si="67"/>
        <v>0</v>
      </c>
    </row>
    <row r="2117" spans="1:18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8347</v>
      </c>
      <c r="P2117" t="s">
        <v>8351</v>
      </c>
      <c r="Q2117" s="16">
        <f t="shared" si="66"/>
        <v>40564.081030092595</v>
      </c>
      <c r="R2117">
        <f t="shared" si="67"/>
        <v>0</v>
      </c>
    </row>
    <row r="2118" spans="1:18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8347</v>
      </c>
      <c r="P2118" t="s">
        <v>8351</v>
      </c>
      <c r="Q2118" s="16">
        <f t="shared" si="66"/>
        <v>41136.777812500004</v>
      </c>
      <c r="R2118">
        <f t="shared" si="67"/>
        <v>0</v>
      </c>
    </row>
    <row r="2119" spans="1:18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8347</v>
      </c>
      <c r="P2119" t="s">
        <v>8351</v>
      </c>
      <c r="Q2119" s="16">
        <f t="shared" si="66"/>
        <v>42290.059594907405</v>
      </c>
      <c r="R2119">
        <f t="shared" si="67"/>
        <v>0</v>
      </c>
    </row>
    <row r="2120" spans="1:18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8347</v>
      </c>
      <c r="P2120" t="s">
        <v>8351</v>
      </c>
      <c r="Q2120" s="16">
        <f t="shared" si="66"/>
        <v>40718.839537037034</v>
      </c>
      <c r="R2120">
        <f t="shared" si="67"/>
        <v>0</v>
      </c>
    </row>
    <row r="2121" spans="1:18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8347</v>
      </c>
      <c r="P2121" t="s">
        <v>8351</v>
      </c>
      <c r="Q2121" s="16">
        <f t="shared" si="66"/>
        <v>41107.130150462966</v>
      </c>
      <c r="R2121">
        <f t="shared" si="67"/>
        <v>0</v>
      </c>
    </row>
    <row r="2122" spans="1:18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8347</v>
      </c>
      <c r="P2122" t="s">
        <v>8351</v>
      </c>
      <c r="Q2122" s="16">
        <f t="shared" si="66"/>
        <v>41591.964537037034</v>
      </c>
      <c r="R2122">
        <f t="shared" si="67"/>
        <v>0</v>
      </c>
    </row>
    <row r="2123" spans="1:18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8355</v>
      </c>
      <c r="P2123" t="s">
        <v>8356</v>
      </c>
      <c r="Q2123" s="16">
        <f t="shared" si="66"/>
        <v>42716.7424537037</v>
      </c>
      <c r="R2123">
        <f t="shared" si="67"/>
        <v>0</v>
      </c>
    </row>
    <row r="2124" spans="1:18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8355</v>
      </c>
      <c r="P2124" t="s">
        <v>8356</v>
      </c>
      <c r="Q2124" s="16">
        <f t="shared" si="66"/>
        <v>42712.300567129627</v>
      </c>
      <c r="R2124">
        <f t="shared" si="67"/>
        <v>0</v>
      </c>
    </row>
    <row r="2125" spans="1:18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8355</v>
      </c>
      <c r="P2125" t="s">
        <v>8356</v>
      </c>
      <c r="Q2125" s="16">
        <f t="shared" si="66"/>
        <v>40198.424849537041</v>
      </c>
      <c r="R2125">
        <f t="shared" si="67"/>
        <v>0</v>
      </c>
    </row>
    <row r="2126" spans="1:18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8355</v>
      </c>
      <c r="P2126" t="s">
        <v>8356</v>
      </c>
      <c r="Q2126" s="16">
        <f t="shared" si="66"/>
        <v>40464.028182870374</v>
      </c>
      <c r="R2126">
        <f t="shared" si="67"/>
        <v>0</v>
      </c>
    </row>
    <row r="2127" spans="1:18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8355</v>
      </c>
      <c r="P2127" t="s">
        <v>8356</v>
      </c>
      <c r="Q2127" s="16">
        <f t="shared" si="66"/>
        <v>42191.023530092592</v>
      </c>
      <c r="R2127">
        <f t="shared" si="67"/>
        <v>0</v>
      </c>
    </row>
    <row r="2128" spans="1:18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8355</v>
      </c>
      <c r="P2128" t="s">
        <v>8356</v>
      </c>
      <c r="Q2128" s="16">
        <f t="shared" si="66"/>
        <v>41951.973229166666</v>
      </c>
      <c r="R2128">
        <f t="shared" si="67"/>
        <v>0</v>
      </c>
    </row>
    <row r="2129" spans="1:18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8355</v>
      </c>
      <c r="P2129" t="s">
        <v>8356</v>
      </c>
      <c r="Q2129" s="16">
        <f t="shared" si="66"/>
        <v>42045.505358796298</v>
      </c>
      <c r="R2129">
        <f t="shared" si="67"/>
        <v>0</v>
      </c>
    </row>
    <row r="2130" spans="1:18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8355</v>
      </c>
      <c r="P2130" t="s">
        <v>8356</v>
      </c>
      <c r="Q2130" s="16">
        <f t="shared" si="66"/>
        <v>41843.772789351853</v>
      </c>
      <c r="R2130">
        <f t="shared" si="67"/>
        <v>0</v>
      </c>
    </row>
    <row r="2131" spans="1:18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8355</v>
      </c>
      <c r="P2131" t="s">
        <v>8356</v>
      </c>
      <c r="Q2131" s="16">
        <f t="shared" si="66"/>
        <v>42409.024305555555</v>
      </c>
      <c r="R2131">
        <f t="shared" si="67"/>
        <v>0</v>
      </c>
    </row>
    <row r="2132" spans="1:18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8355</v>
      </c>
      <c r="P2132" t="s">
        <v>8356</v>
      </c>
      <c r="Q2132" s="16">
        <f t="shared" si="66"/>
        <v>41832.086377314816</v>
      </c>
      <c r="R2132">
        <f t="shared" si="67"/>
        <v>0</v>
      </c>
    </row>
    <row r="2133" spans="1:18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8355</v>
      </c>
      <c r="P2133" t="s">
        <v>8356</v>
      </c>
      <c r="Q2133" s="16">
        <f t="shared" si="66"/>
        <v>42167.207071759258</v>
      </c>
      <c r="R2133">
        <f t="shared" si="67"/>
        <v>0</v>
      </c>
    </row>
    <row r="2134" spans="1:18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8355</v>
      </c>
      <c r="P2134" t="s">
        <v>8356</v>
      </c>
      <c r="Q2134" s="16">
        <f t="shared" si="66"/>
        <v>41643.487175925926</v>
      </c>
      <c r="R2134">
        <f t="shared" si="67"/>
        <v>0</v>
      </c>
    </row>
    <row r="2135" spans="1:18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8355</v>
      </c>
      <c r="P2135" t="s">
        <v>8356</v>
      </c>
      <c r="Q2135" s="16">
        <f t="shared" si="66"/>
        <v>40619.097210648149</v>
      </c>
      <c r="R2135">
        <f t="shared" si="67"/>
        <v>0</v>
      </c>
    </row>
    <row r="2136" spans="1:18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8355</v>
      </c>
      <c r="P2136" t="s">
        <v>8356</v>
      </c>
      <c r="Q2136" s="16">
        <f t="shared" si="66"/>
        <v>41361.886469907404</v>
      </c>
      <c r="R2136">
        <f t="shared" si="67"/>
        <v>0</v>
      </c>
    </row>
    <row r="2137" spans="1:18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8355</v>
      </c>
      <c r="P2137" t="s">
        <v>8356</v>
      </c>
      <c r="Q2137" s="16">
        <f t="shared" si="66"/>
        <v>41156.96334490741</v>
      </c>
      <c r="R2137">
        <f t="shared" si="67"/>
        <v>0</v>
      </c>
    </row>
    <row r="2138" spans="1:18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8355</v>
      </c>
      <c r="P2138" t="s">
        <v>8356</v>
      </c>
      <c r="Q2138" s="16">
        <f t="shared" si="66"/>
        <v>41536.509097222224</v>
      </c>
      <c r="R2138">
        <f t="shared" si="67"/>
        <v>0</v>
      </c>
    </row>
    <row r="2139" spans="1:18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8355</v>
      </c>
      <c r="P2139" t="s">
        <v>8356</v>
      </c>
      <c r="Q2139" s="16">
        <f t="shared" si="66"/>
        <v>41948.771168981482</v>
      </c>
      <c r="R2139">
        <f t="shared" si="67"/>
        <v>0</v>
      </c>
    </row>
    <row r="2140" spans="1:18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8355</v>
      </c>
      <c r="P2140" t="s">
        <v>8356</v>
      </c>
      <c r="Q2140" s="16">
        <f t="shared" si="66"/>
        <v>41557.013182870374</v>
      </c>
      <c r="R2140">
        <f t="shared" si="67"/>
        <v>0</v>
      </c>
    </row>
    <row r="2141" spans="1:18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8355</v>
      </c>
      <c r="P2141" t="s">
        <v>8356</v>
      </c>
      <c r="Q2141" s="16">
        <f t="shared" si="66"/>
        <v>42647.750092592592</v>
      </c>
      <c r="R2141">
        <f t="shared" si="67"/>
        <v>0</v>
      </c>
    </row>
    <row r="2142" spans="1:18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8355</v>
      </c>
      <c r="P2142" t="s">
        <v>8356</v>
      </c>
      <c r="Q2142" s="16">
        <f t="shared" si="66"/>
        <v>41255.833611111113</v>
      </c>
      <c r="R2142">
        <f t="shared" si="67"/>
        <v>0</v>
      </c>
    </row>
    <row r="2143" spans="1:18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8355</v>
      </c>
      <c r="P2143" t="s">
        <v>8356</v>
      </c>
      <c r="Q2143" s="16">
        <f t="shared" si="66"/>
        <v>41927.235636574071</v>
      </c>
      <c r="R2143">
        <f t="shared" si="67"/>
        <v>0</v>
      </c>
    </row>
    <row r="2144" spans="1:18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8355</v>
      </c>
      <c r="P2144" t="s">
        <v>8356</v>
      </c>
      <c r="Q2144" s="16">
        <f t="shared" si="66"/>
        <v>42340.701504629629</v>
      </c>
      <c r="R2144">
        <f t="shared" si="67"/>
        <v>0</v>
      </c>
    </row>
    <row r="2145" spans="1:18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8355</v>
      </c>
      <c r="P2145" t="s">
        <v>8356</v>
      </c>
      <c r="Q2145" s="16">
        <f t="shared" si="66"/>
        <v>40332.886712962965</v>
      </c>
      <c r="R2145">
        <f t="shared" si="67"/>
        <v>0</v>
      </c>
    </row>
    <row r="2146" spans="1:18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8355</v>
      </c>
      <c r="P2146" t="s">
        <v>8356</v>
      </c>
      <c r="Q2146" s="16">
        <f t="shared" si="66"/>
        <v>41499.546759259261</v>
      </c>
      <c r="R2146">
        <f t="shared" si="67"/>
        <v>0</v>
      </c>
    </row>
    <row r="2147" spans="1:18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8355</v>
      </c>
      <c r="P2147" t="s">
        <v>8356</v>
      </c>
      <c r="Q2147" s="16">
        <f t="shared" si="66"/>
        <v>41575.237430555557</v>
      </c>
      <c r="R2147">
        <f t="shared" si="67"/>
        <v>0</v>
      </c>
    </row>
    <row r="2148" spans="1:18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8355</v>
      </c>
      <c r="P2148" t="s">
        <v>8356</v>
      </c>
      <c r="Q2148" s="16">
        <f t="shared" si="66"/>
        <v>42397.679513888885</v>
      </c>
      <c r="R2148">
        <f t="shared" si="67"/>
        <v>0</v>
      </c>
    </row>
    <row r="2149" spans="1:18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8355</v>
      </c>
      <c r="P2149" t="s">
        <v>8356</v>
      </c>
      <c r="Q2149" s="16">
        <f t="shared" si="66"/>
        <v>41927.295694444445</v>
      </c>
      <c r="R2149">
        <f t="shared" si="67"/>
        <v>0</v>
      </c>
    </row>
    <row r="2150" spans="1:18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8355</v>
      </c>
      <c r="P2150" t="s">
        <v>8356</v>
      </c>
      <c r="Q2150" s="16">
        <f t="shared" si="66"/>
        <v>42066.733587962968</v>
      </c>
      <c r="R2150">
        <f t="shared" si="67"/>
        <v>0</v>
      </c>
    </row>
    <row r="2151" spans="1:18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8355</v>
      </c>
      <c r="P2151" t="s">
        <v>8356</v>
      </c>
      <c r="Q2151" s="16">
        <f t="shared" si="66"/>
        <v>40355.024953703702</v>
      </c>
      <c r="R2151">
        <f t="shared" si="67"/>
        <v>0</v>
      </c>
    </row>
    <row r="2152" spans="1:18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8355</v>
      </c>
      <c r="P2152" t="s">
        <v>8356</v>
      </c>
      <c r="Q2152" s="16">
        <f t="shared" si="66"/>
        <v>42534.284710648149</v>
      </c>
      <c r="R2152">
        <f t="shared" si="67"/>
        <v>0</v>
      </c>
    </row>
    <row r="2153" spans="1:18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8355</v>
      </c>
      <c r="P2153" t="s">
        <v>8356</v>
      </c>
      <c r="Q2153" s="16">
        <f t="shared" si="66"/>
        <v>42520.847384259258</v>
      </c>
      <c r="R2153">
        <f t="shared" si="67"/>
        <v>0</v>
      </c>
    </row>
    <row r="2154" spans="1:18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8355</v>
      </c>
      <c r="P2154" t="s">
        <v>8356</v>
      </c>
      <c r="Q2154" s="16">
        <f t="shared" si="66"/>
        <v>41683.832280092596</v>
      </c>
      <c r="R2154">
        <f t="shared" si="67"/>
        <v>0</v>
      </c>
    </row>
    <row r="2155" spans="1:18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8355</v>
      </c>
      <c r="P2155" t="s">
        <v>8356</v>
      </c>
      <c r="Q2155" s="16">
        <f t="shared" si="66"/>
        <v>41974.911087962959</v>
      </c>
      <c r="R2155">
        <f t="shared" si="67"/>
        <v>0</v>
      </c>
    </row>
    <row r="2156" spans="1:18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8355</v>
      </c>
      <c r="P2156" t="s">
        <v>8356</v>
      </c>
      <c r="Q2156" s="16">
        <f t="shared" si="66"/>
        <v>41647.632256944446</v>
      </c>
      <c r="R2156">
        <f t="shared" si="67"/>
        <v>0</v>
      </c>
    </row>
    <row r="2157" spans="1:18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8355</v>
      </c>
      <c r="P2157" t="s">
        <v>8356</v>
      </c>
      <c r="Q2157" s="16">
        <f t="shared" si="66"/>
        <v>42430.747511574074</v>
      </c>
      <c r="R2157">
        <f t="shared" si="67"/>
        <v>0</v>
      </c>
    </row>
    <row r="2158" spans="1:18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8355</v>
      </c>
      <c r="P2158" t="s">
        <v>8356</v>
      </c>
      <c r="Q2158" s="16">
        <f t="shared" si="66"/>
        <v>41488.85423611111</v>
      </c>
      <c r="R2158">
        <f t="shared" si="67"/>
        <v>0</v>
      </c>
    </row>
    <row r="2159" spans="1:18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8355</v>
      </c>
      <c r="P2159" t="s">
        <v>8356</v>
      </c>
      <c r="Q2159" s="16">
        <f t="shared" si="66"/>
        <v>42694.98128472222</v>
      </c>
      <c r="R2159">
        <f t="shared" si="67"/>
        <v>0</v>
      </c>
    </row>
    <row r="2160" spans="1:18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8355</v>
      </c>
      <c r="P2160" t="s">
        <v>8356</v>
      </c>
      <c r="Q2160" s="16">
        <f t="shared" si="66"/>
        <v>41264.853865740741</v>
      </c>
      <c r="R2160">
        <f t="shared" si="67"/>
        <v>0</v>
      </c>
    </row>
    <row r="2161" spans="1:18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8355</v>
      </c>
      <c r="P2161" t="s">
        <v>8356</v>
      </c>
      <c r="Q2161" s="16">
        <f t="shared" si="66"/>
        <v>40710.731180555558</v>
      </c>
      <c r="R2161">
        <f t="shared" si="67"/>
        <v>0</v>
      </c>
    </row>
    <row r="2162" spans="1:18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8355</v>
      </c>
      <c r="P2162" t="s">
        <v>8356</v>
      </c>
      <c r="Q2162" s="16">
        <f t="shared" si="66"/>
        <v>41018.711863425924</v>
      </c>
      <c r="R2162">
        <f t="shared" si="67"/>
        <v>0</v>
      </c>
    </row>
    <row r="2163" spans="1:18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8347</v>
      </c>
      <c r="P2163" t="s">
        <v>8348</v>
      </c>
      <c r="Q2163" s="16">
        <f t="shared" si="66"/>
        <v>42240.852534722224</v>
      </c>
      <c r="R2163">
        <f t="shared" si="67"/>
        <v>0</v>
      </c>
    </row>
    <row r="2164" spans="1:18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8347</v>
      </c>
      <c r="P2164" t="s">
        <v>8348</v>
      </c>
      <c r="Q2164" s="16">
        <f t="shared" si="66"/>
        <v>41813.766099537039</v>
      </c>
      <c r="R2164">
        <f t="shared" si="67"/>
        <v>0</v>
      </c>
    </row>
    <row r="2165" spans="1:18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8347</v>
      </c>
      <c r="P2165" t="s">
        <v>8348</v>
      </c>
      <c r="Q2165" s="16">
        <f t="shared" si="66"/>
        <v>42111.899537037039</v>
      </c>
      <c r="R2165">
        <f t="shared" si="67"/>
        <v>0</v>
      </c>
    </row>
    <row r="2166" spans="1:18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8347</v>
      </c>
      <c r="P2166" t="s">
        <v>8348</v>
      </c>
      <c r="Q2166" s="16">
        <f t="shared" si="66"/>
        <v>42515.71775462963</v>
      </c>
      <c r="R2166">
        <f t="shared" si="67"/>
        <v>0</v>
      </c>
    </row>
    <row r="2167" spans="1:18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8347</v>
      </c>
      <c r="P2167" t="s">
        <v>8348</v>
      </c>
      <c r="Q2167" s="16">
        <f t="shared" si="66"/>
        <v>42438.667071759264</v>
      </c>
      <c r="R2167">
        <f t="shared" si="67"/>
        <v>0</v>
      </c>
    </row>
    <row r="2168" spans="1:18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8347</v>
      </c>
      <c r="P2168" t="s">
        <v>8348</v>
      </c>
      <c r="Q2168" s="16">
        <f t="shared" si="66"/>
        <v>41933.838171296295</v>
      </c>
      <c r="R2168">
        <f t="shared" si="67"/>
        <v>0</v>
      </c>
    </row>
    <row r="2169" spans="1:18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8347</v>
      </c>
      <c r="P2169" t="s">
        <v>8348</v>
      </c>
      <c r="Q2169" s="16">
        <f t="shared" si="66"/>
        <v>41153.066400462965</v>
      </c>
      <c r="R2169">
        <f t="shared" si="67"/>
        <v>0</v>
      </c>
    </row>
    <row r="2170" spans="1:18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8347</v>
      </c>
      <c r="P2170" t="s">
        <v>8348</v>
      </c>
      <c r="Q2170" s="16">
        <f t="shared" si="66"/>
        <v>42745.600243055553</v>
      </c>
      <c r="R2170">
        <f t="shared" si="67"/>
        <v>0</v>
      </c>
    </row>
    <row r="2171" spans="1:18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8347</v>
      </c>
      <c r="P2171" t="s">
        <v>8348</v>
      </c>
      <c r="Q2171" s="16">
        <f t="shared" si="66"/>
        <v>42793.700821759259</v>
      </c>
      <c r="R2171">
        <f t="shared" si="67"/>
        <v>0</v>
      </c>
    </row>
    <row r="2172" spans="1:18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8347</v>
      </c>
      <c r="P2172" t="s">
        <v>8348</v>
      </c>
      <c r="Q2172" s="16">
        <f t="shared" si="66"/>
        <v>42198.750254629631</v>
      </c>
      <c r="R2172">
        <f t="shared" si="67"/>
        <v>0</v>
      </c>
    </row>
    <row r="2173" spans="1:18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8347</v>
      </c>
      <c r="P2173" t="s">
        <v>8348</v>
      </c>
      <c r="Q2173" s="16">
        <f t="shared" si="66"/>
        <v>42141.95711805555</v>
      </c>
      <c r="R2173">
        <f t="shared" si="67"/>
        <v>0</v>
      </c>
    </row>
    <row r="2174" spans="1:18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8347</v>
      </c>
      <c r="P2174" t="s">
        <v>8348</v>
      </c>
      <c r="Q2174" s="16">
        <f t="shared" si="66"/>
        <v>42082.580092592594</v>
      </c>
      <c r="R2174">
        <f t="shared" si="67"/>
        <v>0</v>
      </c>
    </row>
    <row r="2175" spans="1:18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8347</v>
      </c>
      <c r="P2175" t="s">
        <v>8348</v>
      </c>
      <c r="Q2175" s="16">
        <f t="shared" si="66"/>
        <v>41495.692627314813</v>
      </c>
      <c r="R2175">
        <f t="shared" si="67"/>
        <v>0</v>
      </c>
    </row>
    <row r="2176" spans="1:18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8347</v>
      </c>
      <c r="P2176" t="s">
        <v>8348</v>
      </c>
      <c r="Q2176" s="16">
        <f t="shared" si="66"/>
        <v>42465.542905092589</v>
      </c>
      <c r="R2176">
        <f t="shared" si="67"/>
        <v>0</v>
      </c>
    </row>
    <row r="2177" spans="1:18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8347</v>
      </c>
      <c r="P2177" t="s">
        <v>8348</v>
      </c>
      <c r="Q2177" s="16">
        <f t="shared" si="66"/>
        <v>42565.009097222224</v>
      </c>
      <c r="R2177">
        <f t="shared" si="67"/>
        <v>0</v>
      </c>
    </row>
    <row r="2178" spans="1:18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8347</v>
      </c>
      <c r="P2178" t="s">
        <v>8348</v>
      </c>
      <c r="Q2178" s="16">
        <f t="shared" si="66"/>
        <v>42096.633206018523</v>
      </c>
      <c r="R2178">
        <f t="shared" si="67"/>
        <v>0</v>
      </c>
    </row>
    <row r="2179" spans="1:18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8347</v>
      </c>
      <c r="P2179" t="s">
        <v>8348</v>
      </c>
      <c r="Q2179" s="16">
        <f t="shared" ref="Q2179:Q2242" si="68">J2179/86400 + DATE(1970,1,1)</f>
        <v>42502.250775462962</v>
      </c>
      <c r="R2179">
        <f t="shared" ref="R2179:R2242" si="69">SUBTOTAL(103,A2179)</f>
        <v>0</v>
      </c>
    </row>
    <row r="2180" spans="1:18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8347</v>
      </c>
      <c r="P2180" t="s">
        <v>8348</v>
      </c>
      <c r="Q2180" s="16">
        <f t="shared" si="68"/>
        <v>42723.63653935185</v>
      </c>
      <c r="R2180">
        <f t="shared" si="69"/>
        <v>0</v>
      </c>
    </row>
    <row r="2181" spans="1:18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8347</v>
      </c>
      <c r="P2181" t="s">
        <v>8348</v>
      </c>
      <c r="Q2181" s="16">
        <f t="shared" si="68"/>
        <v>42075.171203703707</v>
      </c>
      <c r="R2181">
        <f t="shared" si="69"/>
        <v>0</v>
      </c>
    </row>
    <row r="2182" spans="1:18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8347</v>
      </c>
      <c r="P2182" t="s">
        <v>8348</v>
      </c>
      <c r="Q2182" s="16">
        <f t="shared" si="68"/>
        <v>42279.669768518521</v>
      </c>
      <c r="R2182">
        <f t="shared" si="69"/>
        <v>0</v>
      </c>
    </row>
    <row r="2183" spans="1:18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8355</v>
      </c>
      <c r="P2183" t="s">
        <v>8373</v>
      </c>
      <c r="Q2183" s="16">
        <f t="shared" si="68"/>
        <v>42773.005243055552</v>
      </c>
      <c r="R2183">
        <f t="shared" si="69"/>
        <v>0</v>
      </c>
    </row>
    <row r="2184" spans="1:18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8355</v>
      </c>
      <c r="P2184" t="s">
        <v>8373</v>
      </c>
      <c r="Q2184" s="16">
        <f t="shared" si="68"/>
        <v>41879.900752314818</v>
      </c>
      <c r="R2184">
        <f t="shared" si="69"/>
        <v>0</v>
      </c>
    </row>
    <row r="2185" spans="1:18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8355</v>
      </c>
      <c r="P2185" t="s">
        <v>8373</v>
      </c>
      <c r="Q2185" s="16">
        <f t="shared" si="68"/>
        <v>42745.365474537037</v>
      </c>
      <c r="R2185">
        <f t="shared" si="69"/>
        <v>0</v>
      </c>
    </row>
    <row r="2186" spans="1:18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8355</v>
      </c>
      <c r="P2186" t="s">
        <v>8373</v>
      </c>
      <c r="Q2186" s="16">
        <f t="shared" si="68"/>
        <v>42380.690289351856</v>
      </c>
      <c r="R2186">
        <f t="shared" si="69"/>
        <v>0</v>
      </c>
    </row>
    <row r="2187" spans="1:18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8355</v>
      </c>
      <c r="P2187" t="s">
        <v>8373</v>
      </c>
      <c r="Q2187" s="16">
        <f t="shared" si="68"/>
        <v>41319.349988425922</v>
      </c>
      <c r="R2187">
        <f t="shared" si="69"/>
        <v>0</v>
      </c>
    </row>
    <row r="2188" spans="1:18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8355</v>
      </c>
      <c r="P2188" t="s">
        <v>8373</v>
      </c>
      <c r="Q2188" s="16">
        <f t="shared" si="68"/>
        <v>42583.615081018521</v>
      </c>
      <c r="R2188">
        <f t="shared" si="69"/>
        <v>0</v>
      </c>
    </row>
    <row r="2189" spans="1:18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8355</v>
      </c>
      <c r="P2189" t="s">
        <v>8373</v>
      </c>
      <c r="Q2189" s="16">
        <f t="shared" si="68"/>
        <v>42068.209097222221</v>
      </c>
      <c r="R2189">
        <f t="shared" si="69"/>
        <v>0</v>
      </c>
    </row>
    <row r="2190" spans="1:18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8355</v>
      </c>
      <c r="P2190" t="s">
        <v>8373</v>
      </c>
      <c r="Q2190" s="16">
        <f t="shared" si="68"/>
        <v>42633.586122685185</v>
      </c>
      <c r="R2190">
        <f t="shared" si="69"/>
        <v>0</v>
      </c>
    </row>
    <row r="2191" spans="1:18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8355</v>
      </c>
      <c r="P2191" t="s">
        <v>8373</v>
      </c>
      <c r="Q2191" s="16">
        <f t="shared" si="68"/>
        <v>42467.788194444445</v>
      </c>
      <c r="R2191">
        <f t="shared" si="69"/>
        <v>0</v>
      </c>
    </row>
    <row r="2192" spans="1:18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8355</v>
      </c>
      <c r="P2192" t="s">
        <v>8373</v>
      </c>
      <c r="Q2192" s="16">
        <f t="shared" si="68"/>
        <v>42417.625046296293</v>
      </c>
      <c r="R2192">
        <f t="shared" si="69"/>
        <v>0</v>
      </c>
    </row>
    <row r="2193" spans="1:18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8355</v>
      </c>
      <c r="P2193" t="s">
        <v>8373</v>
      </c>
      <c r="Q2193" s="16">
        <f t="shared" si="68"/>
        <v>42768.833645833336</v>
      </c>
      <c r="R2193">
        <f t="shared" si="69"/>
        <v>0</v>
      </c>
    </row>
    <row r="2194" spans="1:18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8355</v>
      </c>
      <c r="P2194" t="s">
        <v>8373</v>
      </c>
      <c r="Q2194" s="16">
        <f t="shared" si="68"/>
        <v>42691.8512037037</v>
      </c>
      <c r="R2194">
        <f t="shared" si="69"/>
        <v>0</v>
      </c>
    </row>
    <row r="2195" spans="1:18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8355</v>
      </c>
      <c r="P2195" t="s">
        <v>8373</v>
      </c>
      <c r="Q2195" s="16">
        <f t="shared" si="68"/>
        <v>42664.405925925923</v>
      </c>
      <c r="R2195">
        <f t="shared" si="69"/>
        <v>0</v>
      </c>
    </row>
    <row r="2196" spans="1:18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8355</v>
      </c>
      <c r="P2196" t="s">
        <v>8373</v>
      </c>
      <c r="Q2196" s="16">
        <f t="shared" si="68"/>
        <v>42425.757986111115</v>
      </c>
      <c r="R2196">
        <f t="shared" si="69"/>
        <v>0</v>
      </c>
    </row>
    <row r="2197" spans="1:18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8355</v>
      </c>
      <c r="P2197" t="s">
        <v>8373</v>
      </c>
      <c r="Q2197" s="16">
        <f t="shared" si="68"/>
        <v>42197.771990740745</v>
      </c>
      <c r="R2197">
        <f t="shared" si="69"/>
        <v>0</v>
      </c>
    </row>
    <row r="2198" spans="1:18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8355</v>
      </c>
      <c r="P2198" t="s">
        <v>8373</v>
      </c>
      <c r="Q2198" s="16">
        <f t="shared" si="68"/>
        <v>42675.487291666665</v>
      </c>
      <c r="R2198">
        <f t="shared" si="69"/>
        <v>0</v>
      </c>
    </row>
    <row r="2199" spans="1:18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8355</v>
      </c>
      <c r="P2199" t="s">
        <v>8373</v>
      </c>
      <c r="Q2199" s="16">
        <f t="shared" si="68"/>
        <v>42033.584016203706</v>
      </c>
      <c r="R2199">
        <f t="shared" si="69"/>
        <v>0</v>
      </c>
    </row>
    <row r="2200" spans="1:18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8355</v>
      </c>
      <c r="P2200" t="s">
        <v>8373</v>
      </c>
      <c r="Q2200" s="16">
        <f t="shared" si="68"/>
        <v>42292.513888888891</v>
      </c>
      <c r="R2200">
        <f t="shared" si="69"/>
        <v>0</v>
      </c>
    </row>
    <row r="2201" spans="1:18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8355</v>
      </c>
      <c r="P2201" t="s">
        <v>8373</v>
      </c>
      <c r="Q2201" s="16">
        <f t="shared" si="68"/>
        <v>42262.416643518518</v>
      </c>
      <c r="R2201">
        <f t="shared" si="69"/>
        <v>0</v>
      </c>
    </row>
    <row r="2202" spans="1:18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8355</v>
      </c>
      <c r="P2202" t="s">
        <v>8373</v>
      </c>
      <c r="Q2202" s="16">
        <f t="shared" si="68"/>
        <v>42163.625787037032</v>
      </c>
      <c r="R2202">
        <f t="shared" si="69"/>
        <v>0</v>
      </c>
    </row>
    <row r="2203" spans="1:18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8347</v>
      </c>
      <c r="P2203" t="s">
        <v>8352</v>
      </c>
      <c r="Q2203" s="16">
        <f t="shared" si="68"/>
        <v>41276.846817129626</v>
      </c>
      <c r="R2203">
        <f t="shared" si="69"/>
        <v>0</v>
      </c>
    </row>
    <row r="2204" spans="1:18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8347</v>
      </c>
      <c r="P2204" t="s">
        <v>8352</v>
      </c>
      <c r="Q2204" s="16">
        <f t="shared" si="68"/>
        <v>41184.849166666667</v>
      </c>
      <c r="R2204">
        <f t="shared" si="69"/>
        <v>0</v>
      </c>
    </row>
    <row r="2205" spans="1:18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8347</v>
      </c>
      <c r="P2205" t="s">
        <v>8352</v>
      </c>
      <c r="Q2205" s="16">
        <f t="shared" si="68"/>
        <v>42241.85974537037</v>
      </c>
      <c r="R2205">
        <f t="shared" si="69"/>
        <v>0</v>
      </c>
    </row>
    <row r="2206" spans="1:18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8347</v>
      </c>
      <c r="P2206" t="s">
        <v>8352</v>
      </c>
      <c r="Q2206" s="16">
        <f t="shared" si="68"/>
        <v>41312.311562499999</v>
      </c>
      <c r="R2206">
        <f t="shared" si="69"/>
        <v>0</v>
      </c>
    </row>
    <row r="2207" spans="1:18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8347</v>
      </c>
      <c r="P2207" t="s">
        <v>8352</v>
      </c>
      <c r="Q2207" s="16">
        <f t="shared" si="68"/>
        <v>41031.821631944447</v>
      </c>
      <c r="R2207">
        <f t="shared" si="69"/>
        <v>0</v>
      </c>
    </row>
    <row r="2208" spans="1:18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8347</v>
      </c>
      <c r="P2208" t="s">
        <v>8352</v>
      </c>
      <c r="Q2208" s="16">
        <f t="shared" si="68"/>
        <v>40997.257222222222</v>
      </c>
      <c r="R2208">
        <f t="shared" si="69"/>
        <v>0</v>
      </c>
    </row>
    <row r="2209" spans="1:18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8347</v>
      </c>
      <c r="P2209" t="s">
        <v>8352</v>
      </c>
      <c r="Q2209" s="16">
        <f t="shared" si="68"/>
        <v>41564.194131944445</v>
      </c>
      <c r="R2209">
        <f t="shared" si="69"/>
        <v>0</v>
      </c>
    </row>
    <row r="2210" spans="1:18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8347</v>
      </c>
      <c r="P2210" t="s">
        <v>8352</v>
      </c>
      <c r="Q2210" s="16">
        <f t="shared" si="68"/>
        <v>40946.882245370369</v>
      </c>
      <c r="R2210">
        <f t="shared" si="69"/>
        <v>0</v>
      </c>
    </row>
    <row r="2211" spans="1:18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8347</v>
      </c>
      <c r="P2211" t="s">
        <v>8352</v>
      </c>
      <c r="Q2211" s="16">
        <f t="shared" si="68"/>
        <v>41732.479675925926</v>
      </c>
      <c r="R2211">
        <f t="shared" si="69"/>
        <v>0</v>
      </c>
    </row>
    <row r="2212" spans="1:18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8347</v>
      </c>
      <c r="P2212" t="s">
        <v>8352</v>
      </c>
      <c r="Q2212" s="16">
        <f t="shared" si="68"/>
        <v>40956.066087962965</v>
      </c>
      <c r="R2212">
        <f t="shared" si="69"/>
        <v>0</v>
      </c>
    </row>
    <row r="2213" spans="1:18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8347</v>
      </c>
      <c r="P2213" t="s">
        <v>8352</v>
      </c>
      <c r="Q2213" s="16">
        <f t="shared" si="68"/>
        <v>41716.785011574073</v>
      </c>
      <c r="R2213">
        <f t="shared" si="69"/>
        <v>0</v>
      </c>
    </row>
    <row r="2214" spans="1:18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8347</v>
      </c>
      <c r="P2214" t="s">
        <v>8352</v>
      </c>
      <c r="Q2214" s="16">
        <f t="shared" si="68"/>
        <v>41548.747418981482</v>
      </c>
      <c r="R2214">
        <f t="shared" si="69"/>
        <v>0</v>
      </c>
    </row>
    <row r="2215" spans="1:18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8347</v>
      </c>
      <c r="P2215" t="s">
        <v>8352</v>
      </c>
      <c r="Q2215" s="16">
        <f t="shared" si="68"/>
        <v>42109.826145833329</v>
      </c>
      <c r="R2215">
        <f t="shared" si="69"/>
        <v>0</v>
      </c>
    </row>
    <row r="2216" spans="1:18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8347</v>
      </c>
      <c r="P2216" t="s">
        <v>8352</v>
      </c>
      <c r="Q2216" s="16">
        <f t="shared" si="68"/>
        <v>41646.792222222226</v>
      </c>
      <c r="R2216">
        <f t="shared" si="69"/>
        <v>0</v>
      </c>
    </row>
    <row r="2217" spans="1:18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8347</v>
      </c>
      <c r="P2217" t="s">
        <v>8352</v>
      </c>
      <c r="Q2217" s="16">
        <f t="shared" si="68"/>
        <v>40958.717268518521</v>
      </c>
      <c r="R2217">
        <f t="shared" si="69"/>
        <v>0</v>
      </c>
    </row>
    <row r="2218" spans="1:18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8347</v>
      </c>
      <c r="P2218" t="s">
        <v>8352</v>
      </c>
      <c r="Q2218" s="16">
        <f t="shared" si="68"/>
        <v>42194.75167824074</v>
      </c>
      <c r="R2218">
        <f t="shared" si="69"/>
        <v>0</v>
      </c>
    </row>
    <row r="2219" spans="1:18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8347</v>
      </c>
      <c r="P2219" t="s">
        <v>8352</v>
      </c>
      <c r="Q2219" s="16">
        <f t="shared" si="68"/>
        <v>42299.776770833334</v>
      </c>
      <c r="R2219">
        <f t="shared" si="69"/>
        <v>0</v>
      </c>
    </row>
    <row r="2220" spans="1:18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8347</v>
      </c>
      <c r="P2220" t="s">
        <v>8352</v>
      </c>
      <c r="Q2220" s="16">
        <f t="shared" si="68"/>
        <v>41127.812303240738</v>
      </c>
      <c r="R2220">
        <f t="shared" si="69"/>
        <v>0</v>
      </c>
    </row>
    <row r="2221" spans="1:18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8347</v>
      </c>
      <c r="P2221" t="s">
        <v>8352</v>
      </c>
      <c r="Q2221" s="16">
        <f t="shared" si="68"/>
        <v>42205.718888888892</v>
      </c>
      <c r="R2221">
        <f t="shared" si="69"/>
        <v>0</v>
      </c>
    </row>
    <row r="2222" spans="1:18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8347</v>
      </c>
      <c r="P2222" t="s">
        <v>8352</v>
      </c>
      <c r="Q2222" s="16">
        <f t="shared" si="68"/>
        <v>41452.060601851852</v>
      </c>
      <c r="R2222">
        <f t="shared" si="69"/>
        <v>0</v>
      </c>
    </row>
    <row r="2223" spans="1:18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8355</v>
      </c>
      <c r="P2223" t="s">
        <v>8373</v>
      </c>
      <c r="Q2223" s="16">
        <f t="shared" si="68"/>
        <v>42452.666770833333</v>
      </c>
      <c r="R2223">
        <f t="shared" si="69"/>
        <v>0</v>
      </c>
    </row>
    <row r="2224" spans="1:18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8355</v>
      </c>
      <c r="P2224" t="s">
        <v>8373</v>
      </c>
      <c r="Q2224" s="16">
        <f t="shared" si="68"/>
        <v>40906.787581018521</v>
      </c>
      <c r="R2224">
        <f t="shared" si="69"/>
        <v>0</v>
      </c>
    </row>
    <row r="2225" spans="1:18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8355</v>
      </c>
      <c r="P2225" t="s">
        <v>8373</v>
      </c>
      <c r="Q2225" s="16">
        <f t="shared" si="68"/>
        <v>42152.640833333338</v>
      </c>
      <c r="R2225">
        <f t="shared" si="69"/>
        <v>0</v>
      </c>
    </row>
    <row r="2226" spans="1:18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8355</v>
      </c>
      <c r="P2226" t="s">
        <v>8373</v>
      </c>
      <c r="Q2226" s="16">
        <f t="shared" si="68"/>
        <v>42644.667534722219</v>
      </c>
      <c r="R2226">
        <f t="shared" si="69"/>
        <v>0</v>
      </c>
    </row>
    <row r="2227" spans="1:18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8355</v>
      </c>
      <c r="P2227" t="s">
        <v>8373</v>
      </c>
      <c r="Q2227" s="16">
        <f t="shared" si="68"/>
        <v>41873.79184027778</v>
      </c>
      <c r="R2227">
        <f t="shared" si="69"/>
        <v>0</v>
      </c>
    </row>
    <row r="2228" spans="1:18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8355</v>
      </c>
      <c r="P2228" t="s">
        <v>8373</v>
      </c>
      <c r="Q2228" s="16">
        <f t="shared" si="68"/>
        <v>42381.79886574074</v>
      </c>
      <c r="R2228">
        <f t="shared" si="69"/>
        <v>0</v>
      </c>
    </row>
    <row r="2229" spans="1:18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8355</v>
      </c>
      <c r="P2229" t="s">
        <v>8373</v>
      </c>
      <c r="Q2229" s="16">
        <f t="shared" si="68"/>
        <v>41561.807349537034</v>
      </c>
      <c r="R2229">
        <f t="shared" si="69"/>
        <v>0</v>
      </c>
    </row>
    <row r="2230" spans="1:18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8355</v>
      </c>
      <c r="P2230" t="s">
        <v>8373</v>
      </c>
      <c r="Q2230" s="16">
        <f t="shared" si="68"/>
        <v>42202.278194444443</v>
      </c>
      <c r="R2230">
        <f t="shared" si="69"/>
        <v>0</v>
      </c>
    </row>
    <row r="2231" spans="1:18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8355</v>
      </c>
      <c r="P2231" t="s">
        <v>8373</v>
      </c>
      <c r="Q2231" s="16">
        <f t="shared" si="68"/>
        <v>41484.664247685185</v>
      </c>
      <c r="R2231">
        <f t="shared" si="69"/>
        <v>0</v>
      </c>
    </row>
    <row r="2232" spans="1:18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8355</v>
      </c>
      <c r="P2232" t="s">
        <v>8373</v>
      </c>
      <c r="Q2232" s="16">
        <f t="shared" si="68"/>
        <v>41724.881099537037</v>
      </c>
      <c r="R2232">
        <f t="shared" si="69"/>
        <v>0</v>
      </c>
    </row>
    <row r="2233" spans="1:18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8355</v>
      </c>
      <c r="P2233" t="s">
        <v>8373</v>
      </c>
      <c r="Q2233" s="16">
        <f t="shared" si="68"/>
        <v>41423.910891203705</v>
      </c>
      <c r="R2233">
        <f t="shared" si="69"/>
        <v>0</v>
      </c>
    </row>
    <row r="2234" spans="1:18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8355</v>
      </c>
      <c r="P2234" t="s">
        <v>8373</v>
      </c>
      <c r="Q2234" s="16">
        <f t="shared" si="68"/>
        <v>41806.794074074074</v>
      </c>
      <c r="R2234">
        <f t="shared" si="69"/>
        <v>0</v>
      </c>
    </row>
    <row r="2235" spans="1:18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8355</v>
      </c>
      <c r="P2235" t="s">
        <v>8373</v>
      </c>
      <c r="Q2235" s="16">
        <f t="shared" si="68"/>
        <v>42331.378923611112</v>
      </c>
      <c r="R2235">
        <f t="shared" si="69"/>
        <v>0</v>
      </c>
    </row>
    <row r="2236" spans="1:18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8355</v>
      </c>
      <c r="P2236" t="s">
        <v>8373</v>
      </c>
      <c r="Q2236" s="16">
        <f t="shared" si="68"/>
        <v>42710.824618055558</v>
      </c>
      <c r="R2236">
        <f t="shared" si="69"/>
        <v>0</v>
      </c>
    </row>
    <row r="2237" spans="1:18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8355</v>
      </c>
      <c r="P2237" t="s">
        <v>8373</v>
      </c>
      <c r="Q2237" s="16">
        <f t="shared" si="68"/>
        <v>42062.022118055553</v>
      </c>
      <c r="R2237">
        <f t="shared" si="69"/>
        <v>0</v>
      </c>
    </row>
    <row r="2238" spans="1:18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8355</v>
      </c>
      <c r="P2238" t="s">
        <v>8373</v>
      </c>
      <c r="Q2238" s="16">
        <f t="shared" si="68"/>
        <v>42371.617164351846</v>
      </c>
      <c r="R2238">
        <f t="shared" si="69"/>
        <v>0</v>
      </c>
    </row>
    <row r="2239" spans="1:18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8355</v>
      </c>
      <c r="P2239" t="s">
        <v>8373</v>
      </c>
      <c r="Q2239" s="16">
        <f t="shared" si="68"/>
        <v>41915.003275462965</v>
      </c>
      <c r="R2239">
        <f t="shared" si="69"/>
        <v>0</v>
      </c>
    </row>
    <row r="2240" spans="1:18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8355</v>
      </c>
      <c r="P2240" t="s">
        <v>8373</v>
      </c>
      <c r="Q2240" s="16">
        <f t="shared" si="68"/>
        <v>42774.621712962966</v>
      </c>
      <c r="R2240">
        <f t="shared" si="69"/>
        <v>0</v>
      </c>
    </row>
    <row r="2241" spans="1:18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8355</v>
      </c>
      <c r="P2241" t="s">
        <v>8373</v>
      </c>
      <c r="Q2241" s="16">
        <f t="shared" si="68"/>
        <v>41572.958495370374</v>
      </c>
      <c r="R2241">
        <f t="shared" si="69"/>
        <v>0</v>
      </c>
    </row>
    <row r="2242" spans="1:18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8355</v>
      </c>
      <c r="P2242" t="s">
        <v>8373</v>
      </c>
      <c r="Q2242" s="16">
        <f t="shared" si="68"/>
        <v>42452.825740740736</v>
      </c>
      <c r="R2242">
        <f t="shared" si="69"/>
        <v>0</v>
      </c>
    </row>
    <row r="2243" spans="1:18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8355</v>
      </c>
      <c r="P2243" t="s">
        <v>8373</v>
      </c>
      <c r="Q2243" s="16">
        <f t="shared" ref="Q2243:Q2306" si="70">J2243/86400 + DATE(1970,1,1)</f>
        <v>42766.827546296292</v>
      </c>
      <c r="R2243">
        <f t="shared" ref="R2243:R2306" si="71">SUBTOTAL(103,A2243)</f>
        <v>0</v>
      </c>
    </row>
    <row r="2244" spans="1:18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8355</v>
      </c>
      <c r="P2244" t="s">
        <v>8373</v>
      </c>
      <c r="Q2244" s="16">
        <f t="shared" si="70"/>
        <v>41569.575613425928</v>
      </c>
      <c r="R2244">
        <f t="shared" si="71"/>
        <v>0</v>
      </c>
    </row>
    <row r="2245" spans="1:18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8355</v>
      </c>
      <c r="P2245" t="s">
        <v>8373</v>
      </c>
      <c r="Q2245" s="16">
        <f t="shared" si="70"/>
        <v>42800.751041666663</v>
      </c>
      <c r="R2245">
        <f t="shared" si="71"/>
        <v>0</v>
      </c>
    </row>
    <row r="2246" spans="1:18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8355</v>
      </c>
      <c r="P2246" t="s">
        <v>8373</v>
      </c>
      <c r="Q2246" s="16">
        <f t="shared" si="70"/>
        <v>42647.818819444445</v>
      </c>
      <c r="R2246">
        <f t="shared" si="71"/>
        <v>0</v>
      </c>
    </row>
    <row r="2247" spans="1:18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8355</v>
      </c>
      <c r="P2247" t="s">
        <v>8373</v>
      </c>
      <c r="Q2247" s="16">
        <f t="shared" si="70"/>
        <v>41660.70853009259</v>
      </c>
      <c r="R2247">
        <f t="shared" si="71"/>
        <v>0</v>
      </c>
    </row>
    <row r="2248" spans="1:18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8355</v>
      </c>
      <c r="P2248" t="s">
        <v>8373</v>
      </c>
      <c r="Q2248" s="16">
        <f t="shared" si="70"/>
        <v>42221.79178240741</v>
      </c>
      <c r="R2248">
        <f t="shared" si="71"/>
        <v>0</v>
      </c>
    </row>
    <row r="2249" spans="1:18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8355</v>
      </c>
      <c r="P2249" t="s">
        <v>8373</v>
      </c>
      <c r="Q2249" s="16">
        <f t="shared" si="70"/>
        <v>42200.666261574079</v>
      </c>
      <c r="R2249">
        <f t="shared" si="71"/>
        <v>0</v>
      </c>
    </row>
    <row r="2250" spans="1:18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8355</v>
      </c>
      <c r="P2250" t="s">
        <v>8373</v>
      </c>
      <c r="Q2250" s="16">
        <f t="shared" si="70"/>
        <v>42688.875902777778</v>
      </c>
      <c r="R2250">
        <f t="shared" si="71"/>
        <v>0</v>
      </c>
    </row>
    <row r="2251" spans="1:18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8355</v>
      </c>
      <c r="P2251" t="s">
        <v>8373</v>
      </c>
      <c r="Q2251" s="16">
        <f t="shared" si="70"/>
        <v>41336.703298611115</v>
      </c>
      <c r="R2251">
        <f t="shared" si="71"/>
        <v>0</v>
      </c>
    </row>
    <row r="2252" spans="1:18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8355</v>
      </c>
      <c r="P2252" t="s">
        <v>8373</v>
      </c>
      <c r="Q2252" s="16">
        <f t="shared" si="70"/>
        <v>42677.005474537036</v>
      </c>
      <c r="R2252">
        <f t="shared" si="71"/>
        <v>0</v>
      </c>
    </row>
    <row r="2253" spans="1:18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8355</v>
      </c>
      <c r="P2253" t="s">
        <v>8373</v>
      </c>
      <c r="Q2253" s="16">
        <f t="shared" si="70"/>
        <v>41846.34579861111</v>
      </c>
      <c r="R2253">
        <f t="shared" si="71"/>
        <v>0</v>
      </c>
    </row>
    <row r="2254" spans="1:18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8355</v>
      </c>
      <c r="P2254" t="s">
        <v>8373</v>
      </c>
      <c r="Q2254" s="16">
        <f t="shared" si="70"/>
        <v>42573.327986111108</v>
      </c>
      <c r="R2254">
        <f t="shared" si="71"/>
        <v>0</v>
      </c>
    </row>
    <row r="2255" spans="1:18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8355</v>
      </c>
      <c r="P2255" t="s">
        <v>8373</v>
      </c>
      <c r="Q2255" s="16">
        <f t="shared" si="70"/>
        <v>42296.631331018521</v>
      </c>
      <c r="R2255">
        <f t="shared" si="71"/>
        <v>0</v>
      </c>
    </row>
    <row r="2256" spans="1:18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8355</v>
      </c>
      <c r="P2256" t="s">
        <v>8373</v>
      </c>
      <c r="Q2256" s="16">
        <f t="shared" si="70"/>
        <v>42752.647777777776</v>
      </c>
      <c r="R2256">
        <f t="shared" si="71"/>
        <v>0</v>
      </c>
    </row>
    <row r="2257" spans="1:18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8355</v>
      </c>
      <c r="P2257" t="s">
        <v>8373</v>
      </c>
      <c r="Q2257" s="16">
        <f t="shared" si="70"/>
        <v>42467.951979166668</v>
      </c>
      <c r="R2257">
        <f t="shared" si="71"/>
        <v>0</v>
      </c>
    </row>
    <row r="2258" spans="1:18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8355</v>
      </c>
      <c r="P2258" t="s">
        <v>8373</v>
      </c>
      <c r="Q2258" s="16">
        <f t="shared" si="70"/>
        <v>42682.451921296291</v>
      </c>
      <c r="R2258">
        <f t="shared" si="71"/>
        <v>0</v>
      </c>
    </row>
    <row r="2259" spans="1:18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8355</v>
      </c>
      <c r="P2259" t="s">
        <v>8373</v>
      </c>
      <c r="Q2259" s="16">
        <f t="shared" si="70"/>
        <v>42505.936678240745</v>
      </c>
      <c r="R2259">
        <f t="shared" si="71"/>
        <v>0</v>
      </c>
    </row>
    <row r="2260" spans="1:18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8355</v>
      </c>
      <c r="P2260" t="s">
        <v>8373</v>
      </c>
      <c r="Q2260" s="16">
        <f t="shared" si="70"/>
        <v>42136.75100694444</v>
      </c>
      <c r="R2260">
        <f t="shared" si="71"/>
        <v>0</v>
      </c>
    </row>
    <row r="2261" spans="1:18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8355</v>
      </c>
      <c r="P2261" t="s">
        <v>8373</v>
      </c>
      <c r="Q2261" s="16">
        <f t="shared" si="70"/>
        <v>42702.804814814815</v>
      </c>
      <c r="R2261">
        <f t="shared" si="71"/>
        <v>0</v>
      </c>
    </row>
    <row r="2262" spans="1:18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8355</v>
      </c>
      <c r="P2262" t="s">
        <v>8373</v>
      </c>
      <c r="Q2262" s="16">
        <f t="shared" si="70"/>
        <v>41695.016782407409</v>
      </c>
      <c r="R2262">
        <f t="shared" si="71"/>
        <v>0</v>
      </c>
    </row>
    <row r="2263" spans="1:18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8355</v>
      </c>
      <c r="P2263" t="s">
        <v>8373</v>
      </c>
      <c r="Q2263" s="16">
        <f t="shared" si="70"/>
        <v>42759.724768518514</v>
      </c>
      <c r="R2263">
        <f t="shared" si="71"/>
        <v>0</v>
      </c>
    </row>
    <row r="2264" spans="1:18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8355</v>
      </c>
      <c r="P2264" t="s">
        <v>8373</v>
      </c>
      <c r="Q2264" s="16">
        <f t="shared" si="70"/>
        <v>41926.585162037038</v>
      </c>
      <c r="R2264">
        <f t="shared" si="71"/>
        <v>0</v>
      </c>
    </row>
    <row r="2265" spans="1:18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8355</v>
      </c>
      <c r="P2265" t="s">
        <v>8373</v>
      </c>
      <c r="Q2265" s="16">
        <f t="shared" si="70"/>
        <v>42014.832326388889</v>
      </c>
      <c r="R2265">
        <f t="shared" si="71"/>
        <v>0</v>
      </c>
    </row>
    <row r="2266" spans="1:18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8355</v>
      </c>
      <c r="P2266" t="s">
        <v>8373</v>
      </c>
      <c r="Q2266" s="16">
        <f t="shared" si="70"/>
        <v>42496.582337962958</v>
      </c>
      <c r="R2266">
        <f t="shared" si="71"/>
        <v>0</v>
      </c>
    </row>
    <row r="2267" spans="1:18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8355</v>
      </c>
      <c r="P2267" t="s">
        <v>8373</v>
      </c>
      <c r="Q2267" s="16">
        <f t="shared" si="70"/>
        <v>42689.853090277778</v>
      </c>
      <c r="R2267">
        <f t="shared" si="71"/>
        <v>0</v>
      </c>
    </row>
    <row r="2268" spans="1:18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8355</v>
      </c>
      <c r="P2268" t="s">
        <v>8373</v>
      </c>
      <c r="Q2268" s="16">
        <f t="shared" si="70"/>
        <v>42469.874907407408</v>
      </c>
      <c r="R2268">
        <f t="shared" si="71"/>
        <v>0</v>
      </c>
    </row>
    <row r="2269" spans="1:18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8355</v>
      </c>
      <c r="P2269" t="s">
        <v>8373</v>
      </c>
      <c r="Q2269" s="16">
        <f t="shared" si="70"/>
        <v>41968.829826388886</v>
      </c>
      <c r="R2269">
        <f t="shared" si="71"/>
        <v>0</v>
      </c>
    </row>
    <row r="2270" spans="1:18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8355</v>
      </c>
      <c r="P2270" t="s">
        <v>8373</v>
      </c>
      <c r="Q2270" s="16">
        <f t="shared" si="70"/>
        <v>42776.082349537042</v>
      </c>
      <c r="R2270">
        <f t="shared" si="71"/>
        <v>0</v>
      </c>
    </row>
    <row r="2271" spans="1:18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8355</v>
      </c>
      <c r="P2271" t="s">
        <v>8373</v>
      </c>
      <c r="Q2271" s="16">
        <f t="shared" si="70"/>
        <v>42776.704432870371</v>
      </c>
      <c r="R2271">
        <f t="shared" si="71"/>
        <v>0</v>
      </c>
    </row>
    <row r="2272" spans="1:18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8355</v>
      </c>
      <c r="P2272" t="s">
        <v>8373</v>
      </c>
      <c r="Q2272" s="16">
        <f t="shared" si="70"/>
        <v>42725.869363425925</v>
      </c>
      <c r="R2272">
        <f t="shared" si="71"/>
        <v>0</v>
      </c>
    </row>
    <row r="2273" spans="1:18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8355</v>
      </c>
      <c r="P2273" t="s">
        <v>8373</v>
      </c>
      <c r="Q2273" s="16">
        <f t="shared" si="70"/>
        <v>42684.000046296293</v>
      </c>
      <c r="R2273">
        <f t="shared" si="71"/>
        <v>0</v>
      </c>
    </row>
    <row r="2274" spans="1:18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8355</v>
      </c>
      <c r="P2274" t="s">
        <v>8373</v>
      </c>
      <c r="Q2274" s="16">
        <f t="shared" si="70"/>
        <v>42315.699490740742</v>
      </c>
      <c r="R2274">
        <f t="shared" si="71"/>
        <v>0</v>
      </c>
    </row>
    <row r="2275" spans="1:18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8355</v>
      </c>
      <c r="P2275" t="s">
        <v>8373</v>
      </c>
      <c r="Q2275" s="16">
        <f t="shared" si="70"/>
        <v>42781.549097222218</v>
      </c>
      <c r="R2275">
        <f t="shared" si="71"/>
        <v>0</v>
      </c>
    </row>
    <row r="2276" spans="1:18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8355</v>
      </c>
      <c r="P2276" t="s">
        <v>8373</v>
      </c>
      <c r="Q2276" s="16">
        <f t="shared" si="70"/>
        <v>41663.500659722224</v>
      </c>
      <c r="R2276">
        <f t="shared" si="71"/>
        <v>0</v>
      </c>
    </row>
    <row r="2277" spans="1:18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8355</v>
      </c>
      <c r="P2277" t="s">
        <v>8373</v>
      </c>
      <c r="Q2277" s="16">
        <f t="shared" si="70"/>
        <v>41965.616655092592</v>
      </c>
      <c r="R2277">
        <f t="shared" si="71"/>
        <v>0</v>
      </c>
    </row>
    <row r="2278" spans="1:18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8355</v>
      </c>
      <c r="P2278" t="s">
        <v>8373</v>
      </c>
      <c r="Q2278" s="16">
        <f t="shared" si="70"/>
        <v>41614.651493055557</v>
      </c>
      <c r="R2278">
        <f t="shared" si="71"/>
        <v>0</v>
      </c>
    </row>
    <row r="2279" spans="1:18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8355</v>
      </c>
      <c r="P2279" t="s">
        <v>8373</v>
      </c>
      <c r="Q2279" s="16">
        <f t="shared" si="70"/>
        <v>40936.678506944445</v>
      </c>
      <c r="R2279">
        <f t="shared" si="71"/>
        <v>0</v>
      </c>
    </row>
    <row r="2280" spans="1:18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8355</v>
      </c>
      <c r="P2280" t="s">
        <v>8373</v>
      </c>
      <c r="Q2280" s="16">
        <f t="shared" si="70"/>
        <v>42338.709108796298</v>
      </c>
      <c r="R2280">
        <f t="shared" si="71"/>
        <v>0</v>
      </c>
    </row>
    <row r="2281" spans="1:18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8355</v>
      </c>
      <c r="P2281" t="s">
        <v>8373</v>
      </c>
      <c r="Q2281" s="16">
        <f t="shared" si="70"/>
        <v>42020.806701388894</v>
      </c>
      <c r="R2281">
        <f t="shared" si="71"/>
        <v>0</v>
      </c>
    </row>
    <row r="2282" spans="1:18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8355</v>
      </c>
      <c r="P2282" t="s">
        <v>8373</v>
      </c>
      <c r="Q2282" s="16">
        <f t="shared" si="70"/>
        <v>42234.624895833331</v>
      </c>
      <c r="R2282">
        <f t="shared" si="71"/>
        <v>0</v>
      </c>
    </row>
    <row r="2283" spans="1:18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8347</v>
      </c>
      <c r="P2283" t="s">
        <v>8348</v>
      </c>
      <c r="Q2283" s="16">
        <f t="shared" si="70"/>
        <v>40687.285844907405</v>
      </c>
      <c r="R2283">
        <f t="shared" si="71"/>
        <v>0</v>
      </c>
    </row>
    <row r="2284" spans="1:18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8347</v>
      </c>
      <c r="P2284" t="s">
        <v>8348</v>
      </c>
      <c r="Q2284" s="16">
        <f t="shared" si="70"/>
        <v>42323.17460648148</v>
      </c>
      <c r="R2284">
        <f t="shared" si="71"/>
        <v>0</v>
      </c>
    </row>
    <row r="2285" spans="1:18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8347</v>
      </c>
      <c r="P2285" t="s">
        <v>8348</v>
      </c>
      <c r="Q2285" s="16">
        <f t="shared" si="70"/>
        <v>40978.125046296293</v>
      </c>
      <c r="R2285">
        <f t="shared" si="71"/>
        <v>0</v>
      </c>
    </row>
    <row r="2286" spans="1:18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8347</v>
      </c>
      <c r="P2286" t="s">
        <v>8348</v>
      </c>
      <c r="Q2286" s="16">
        <f t="shared" si="70"/>
        <v>40585.796817129631</v>
      </c>
      <c r="R2286">
        <f t="shared" si="71"/>
        <v>0</v>
      </c>
    </row>
    <row r="2287" spans="1:18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8347</v>
      </c>
      <c r="P2287" t="s">
        <v>8348</v>
      </c>
      <c r="Q2287" s="16">
        <f t="shared" si="70"/>
        <v>41059.185682870375</v>
      </c>
      <c r="R2287">
        <f t="shared" si="71"/>
        <v>0</v>
      </c>
    </row>
    <row r="2288" spans="1:18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8347</v>
      </c>
      <c r="P2288" t="s">
        <v>8348</v>
      </c>
      <c r="Q2288" s="16">
        <f t="shared" si="70"/>
        <v>41494.963587962964</v>
      </c>
      <c r="R2288">
        <f t="shared" si="71"/>
        <v>0</v>
      </c>
    </row>
    <row r="2289" spans="1:18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8347</v>
      </c>
      <c r="P2289" t="s">
        <v>8348</v>
      </c>
      <c r="Q2289" s="16">
        <f t="shared" si="70"/>
        <v>41792.667361111111</v>
      </c>
      <c r="R2289">
        <f t="shared" si="71"/>
        <v>0</v>
      </c>
    </row>
    <row r="2290" spans="1:18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8347</v>
      </c>
      <c r="P2290" t="s">
        <v>8348</v>
      </c>
      <c r="Q2290" s="16">
        <f t="shared" si="70"/>
        <v>41067.827418981484</v>
      </c>
      <c r="R2290">
        <f t="shared" si="71"/>
        <v>0</v>
      </c>
    </row>
    <row r="2291" spans="1:18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8347</v>
      </c>
      <c r="P2291" t="s">
        <v>8348</v>
      </c>
      <c r="Q2291" s="16">
        <f t="shared" si="70"/>
        <v>41571.998379629629</v>
      </c>
      <c r="R2291">
        <f t="shared" si="71"/>
        <v>0</v>
      </c>
    </row>
    <row r="2292" spans="1:18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8347</v>
      </c>
      <c r="P2292" t="s">
        <v>8348</v>
      </c>
      <c r="Q2292" s="16">
        <f t="shared" si="70"/>
        <v>40070.253819444442</v>
      </c>
      <c r="R2292">
        <f t="shared" si="71"/>
        <v>0</v>
      </c>
    </row>
    <row r="2293" spans="1:18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8347</v>
      </c>
      <c r="P2293" t="s">
        <v>8348</v>
      </c>
      <c r="Q2293" s="16">
        <f t="shared" si="70"/>
        <v>40987.977060185185</v>
      </c>
      <c r="R2293">
        <f t="shared" si="71"/>
        <v>0</v>
      </c>
    </row>
    <row r="2294" spans="1:18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8347</v>
      </c>
      <c r="P2294" t="s">
        <v>8348</v>
      </c>
      <c r="Q2294" s="16">
        <f t="shared" si="70"/>
        <v>40987.697638888887</v>
      </c>
      <c r="R2294">
        <f t="shared" si="71"/>
        <v>0</v>
      </c>
    </row>
    <row r="2295" spans="1:18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8347</v>
      </c>
      <c r="P2295" t="s">
        <v>8348</v>
      </c>
      <c r="Q2295" s="16">
        <f t="shared" si="70"/>
        <v>41151.708321759259</v>
      </c>
      <c r="R2295">
        <f t="shared" si="71"/>
        <v>0</v>
      </c>
    </row>
    <row r="2296" spans="1:18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8347</v>
      </c>
      <c r="P2296" t="s">
        <v>8348</v>
      </c>
      <c r="Q2296" s="16">
        <f t="shared" si="70"/>
        <v>41264.72314814815</v>
      </c>
      <c r="R2296">
        <f t="shared" si="71"/>
        <v>0</v>
      </c>
    </row>
    <row r="2297" spans="1:18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8347</v>
      </c>
      <c r="P2297" t="s">
        <v>8348</v>
      </c>
      <c r="Q2297" s="16">
        <f t="shared" si="70"/>
        <v>41270.954351851848</v>
      </c>
      <c r="R2297">
        <f t="shared" si="71"/>
        <v>0</v>
      </c>
    </row>
    <row r="2298" spans="1:18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8347</v>
      </c>
      <c r="P2298" t="s">
        <v>8348</v>
      </c>
      <c r="Q2298" s="16">
        <f t="shared" si="70"/>
        <v>40927.731782407405</v>
      </c>
      <c r="R2298">
        <f t="shared" si="71"/>
        <v>0</v>
      </c>
    </row>
    <row r="2299" spans="1:18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8347</v>
      </c>
      <c r="P2299" t="s">
        <v>8348</v>
      </c>
      <c r="Q2299" s="16">
        <f t="shared" si="70"/>
        <v>40948.042233796295</v>
      </c>
      <c r="R2299">
        <f t="shared" si="71"/>
        <v>0</v>
      </c>
    </row>
    <row r="2300" spans="1:18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8347</v>
      </c>
      <c r="P2300" t="s">
        <v>8348</v>
      </c>
      <c r="Q2300" s="16">
        <f t="shared" si="70"/>
        <v>41694.84065972222</v>
      </c>
      <c r="R2300">
        <f t="shared" si="71"/>
        <v>0</v>
      </c>
    </row>
    <row r="2301" spans="1:18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8347</v>
      </c>
      <c r="P2301" t="s">
        <v>8348</v>
      </c>
      <c r="Q2301" s="16">
        <f t="shared" si="70"/>
        <v>40565.032511574071</v>
      </c>
      <c r="R2301">
        <f t="shared" si="71"/>
        <v>0</v>
      </c>
    </row>
    <row r="2302" spans="1:18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8347</v>
      </c>
      <c r="P2302" t="s">
        <v>8348</v>
      </c>
      <c r="Q2302" s="16">
        <f t="shared" si="70"/>
        <v>41074.727037037039</v>
      </c>
      <c r="R2302">
        <f t="shared" si="71"/>
        <v>0</v>
      </c>
    </row>
    <row r="2303" spans="1:18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8347</v>
      </c>
      <c r="P2303" t="s">
        <v>8351</v>
      </c>
      <c r="Q2303" s="16">
        <f t="shared" si="70"/>
        <v>41416.146944444445</v>
      </c>
      <c r="R2303">
        <f t="shared" si="71"/>
        <v>0</v>
      </c>
    </row>
    <row r="2304" spans="1:18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8347</v>
      </c>
      <c r="P2304" t="s">
        <v>8351</v>
      </c>
      <c r="Q2304" s="16">
        <f t="shared" si="70"/>
        <v>41605.868449074071</v>
      </c>
      <c r="R2304">
        <f t="shared" si="71"/>
        <v>0</v>
      </c>
    </row>
    <row r="2305" spans="1:18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8347</v>
      </c>
      <c r="P2305" t="s">
        <v>8351</v>
      </c>
      <c r="Q2305" s="16">
        <f t="shared" si="70"/>
        <v>40850.111064814817</v>
      </c>
      <c r="R2305">
        <f t="shared" si="71"/>
        <v>0</v>
      </c>
    </row>
    <row r="2306" spans="1:18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8347</v>
      </c>
      <c r="P2306" t="s">
        <v>8351</v>
      </c>
      <c r="Q2306" s="16">
        <f t="shared" si="70"/>
        <v>40502.815868055557</v>
      </c>
      <c r="R2306">
        <f t="shared" si="71"/>
        <v>0</v>
      </c>
    </row>
    <row r="2307" spans="1:18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8347</v>
      </c>
      <c r="P2307" t="s">
        <v>8351</v>
      </c>
      <c r="Q2307" s="16">
        <f t="shared" ref="Q2307:Q2370" si="72">J2307/86400 + DATE(1970,1,1)</f>
        <v>41834.695277777777</v>
      </c>
      <c r="R2307">
        <f t="shared" ref="R2307:R2370" si="73">SUBTOTAL(103,A2307)</f>
        <v>0</v>
      </c>
    </row>
    <row r="2308" spans="1:18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8347</v>
      </c>
      <c r="P2308" t="s">
        <v>8351</v>
      </c>
      <c r="Q2308" s="16">
        <f t="shared" si="72"/>
        <v>40948.16815972222</v>
      </c>
      <c r="R2308">
        <f t="shared" si="73"/>
        <v>0</v>
      </c>
    </row>
    <row r="2309" spans="1:18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8347</v>
      </c>
      <c r="P2309" t="s">
        <v>8351</v>
      </c>
      <c r="Q2309" s="16">
        <f t="shared" si="72"/>
        <v>41004.802465277782</v>
      </c>
      <c r="R2309">
        <f t="shared" si="73"/>
        <v>0</v>
      </c>
    </row>
    <row r="2310" spans="1:18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8347</v>
      </c>
      <c r="P2310" t="s">
        <v>8351</v>
      </c>
      <c r="Q2310" s="16">
        <f t="shared" si="72"/>
        <v>41851.962916666671</v>
      </c>
      <c r="R2310">
        <f t="shared" si="73"/>
        <v>0</v>
      </c>
    </row>
    <row r="2311" spans="1:18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8347</v>
      </c>
      <c r="P2311" t="s">
        <v>8351</v>
      </c>
      <c r="Q2311" s="16">
        <f t="shared" si="72"/>
        <v>41307.987696759257</v>
      </c>
      <c r="R2311">
        <f t="shared" si="73"/>
        <v>0</v>
      </c>
    </row>
    <row r="2312" spans="1:18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8347</v>
      </c>
      <c r="P2312" t="s">
        <v>8351</v>
      </c>
      <c r="Q2312" s="16">
        <f t="shared" si="72"/>
        <v>41324.79415509259</v>
      </c>
      <c r="R2312">
        <f t="shared" si="73"/>
        <v>0</v>
      </c>
    </row>
    <row r="2313" spans="1:18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8347</v>
      </c>
      <c r="P2313" t="s">
        <v>8351</v>
      </c>
      <c r="Q2313" s="16">
        <f t="shared" si="72"/>
        <v>41736.004502314812</v>
      </c>
      <c r="R2313">
        <f t="shared" si="73"/>
        <v>0</v>
      </c>
    </row>
    <row r="2314" spans="1:18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8347</v>
      </c>
      <c r="P2314" t="s">
        <v>8351</v>
      </c>
      <c r="Q2314" s="16">
        <f t="shared" si="72"/>
        <v>41716.632847222223</v>
      </c>
      <c r="R2314">
        <f t="shared" si="73"/>
        <v>0</v>
      </c>
    </row>
    <row r="2315" spans="1:18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8347</v>
      </c>
      <c r="P2315" t="s">
        <v>8351</v>
      </c>
      <c r="Q2315" s="16">
        <f t="shared" si="72"/>
        <v>41002.958634259259</v>
      </c>
      <c r="R2315">
        <f t="shared" si="73"/>
        <v>0</v>
      </c>
    </row>
    <row r="2316" spans="1:18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8347</v>
      </c>
      <c r="P2316" t="s">
        <v>8351</v>
      </c>
      <c r="Q2316" s="16">
        <f t="shared" si="72"/>
        <v>41037.551585648151</v>
      </c>
      <c r="R2316">
        <f t="shared" si="73"/>
        <v>0</v>
      </c>
    </row>
    <row r="2317" spans="1:18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8347</v>
      </c>
      <c r="P2317" t="s">
        <v>8351</v>
      </c>
      <c r="Q2317" s="16">
        <f t="shared" si="72"/>
        <v>41004.72619212963</v>
      </c>
      <c r="R2317">
        <f t="shared" si="73"/>
        <v>0</v>
      </c>
    </row>
    <row r="2318" spans="1:18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8347</v>
      </c>
      <c r="P2318" t="s">
        <v>8351</v>
      </c>
      <c r="Q2318" s="16">
        <f t="shared" si="72"/>
        <v>40079.725115740745</v>
      </c>
      <c r="R2318">
        <f t="shared" si="73"/>
        <v>0</v>
      </c>
    </row>
    <row r="2319" spans="1:18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8347</v>
      </c>
      <c r="P2319" t="s">
        <v>8351</v>
      </c>
      <c r="Q2319" s="16">
        <f t="shared" si="72"/>
        <v>40192.542233796295</v>
      </c>
      <c r="R2319">
        <f t="shared" si="73"/>
        <v>0</v>
      </c>
    </row>
    <row r="2320" spans="1:18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8347</v>
      </c>
      <c r="P2320" t="s">
        <v>8351</v>
      </c>
      <c r="Q2320" s="16">
        <f t="shared" si="72"/>
        <v>40050.643680555557</v>
      </c>
      <c r="R2320">
        <f t="shared" si="73"/>
        <v>0</v>
      </c>
    </row>
    <row r="2321" spans="1:18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8347</v>
      </c>
      <c r="P2321" t="s">
        <v>8351</v>
      </c>
      <c r="Q2321" s="16">
        <f t="shared" si="72"/>
        <v>41593.082002314812</v>
      </c>
      <c r="R2321">
        <f t="shared" si="73"/>
        <v>0</v>
      </c>
    </row>
    <row r="2322" spans="1:18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8347</v>
      </c>
      <c r="P2322" t="s">
        <v>8351</v>
      </c>
      <c r="Q2322" s="16">
        <f t="shared" si="72"/>
        <v>41696.817129629628</v>
      </c>
      <c r="R2322">
        <f t="shared" si="73"/>
        <v>0</v>
      </c>
    </row>
    <row r="2323" spans="1:18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8358</v>
      </c>
      <c r="P2323" t="s">
        <v>8374</v>
      </c>
      <c r="Q2323" s="16">
        <f t="shared" si="72"/>
        <v>42799.260428240741</v>
      </c>
      <c r="R2323">
        <f t="shared" si="73"/>
        <v>0</v>
      </c>
    </row>
    <row r="2324" spans="1:18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8358</v>
      </c>
      <c r="P2324" t="s">
        <v>8374</v>
      </c>
      <c r="Q2324" s="16">
        <f t="shared" si="72"/>
        <v>42804.895474537036</v>
      </c>
      <c r="R2324">
        <f t="shared" si="73"/>
        <v>0</v>
      </c>
    </row>
    <row r="2325" spans="1:18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8358</v>
      </c>
      <c r="P2325" t="s">
        <v>8374</v>
      </c>
      <c r="Q2325" s="16">
        <f t="shared" si="72"/>
        <v>42807.755173611113</v>
      </c>
      <c r="R2325">
        <f t="shared" si="73"/>
        <v>0</v>
      </c>
    </row>
    <row r="2326" spans="1:18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8358</v>
      </c>
      <c r="P2326" t="s">
        <v>8374</v>
      </c>
      <c r="Q2326" s="16">
        <f t="shared" si="72"/>
        <v>42790.885243055556</v>
      </c>
      <c r="R2326">
        <f t="shared" si="73"/>
        <v>0</v>
      </c>
    </row>
    <row r="2327" spans="1:18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8358</v>
      </c>
      <c r="P2327" t="s">
        <v>8374</v>
      </c>
      <c r="Q2327" s="16">
        <f t="shared" si="72"/>
        <v>42794.022349537037</v>
      </c>
      <c r="R2327">
        <f t="shared" si="73"/>
        <v>0</v>
      </c>
    </row>
    <row r="2328" spans="1:18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8358</v>
      </c>
      <c r="P2328" t="s">
        <v>8374</v>
      </c>
      <c r="Q2328" s="16">
        <f t="shared" si="72"/>
        <v>42804.034120370372</v>
      </c>
      <c r="R2328">
        <f t="shared" si="73"/>
        <v>0</v>
      </c>
    </row>
    <row r="2329" spans="1:18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8358</v>
      </c>
      <c r="P2329" t="s">
        <v>8374</v>
      </c>
      <c r="Q2329" s="16">
        <f t="shared" si="72"/>
        <v>41842.917129629626</v>
      </c>
      <c r="R2329">
        <f t="shared" si="73"/>
        <v>0</v>
      </c>
    </row>
    <row r="2330" spans="1:18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8358</v>
      </c>
      <c r="P2330" t="s">
        <v>8374</v>
      </c>
      <c r="Q2330" s="16">
        <f t="shared" si="72"/>
        <v>42139.781678240739</v>
      </c>
      <c r="R2330">
        <f t="shared" si="73"/>
        <v>0</v>
      </c>
    </row>
    <row r="2331" spans="1:18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8358</v>
      </c>
      <c r="P2331" t="s">
        <v>8374</v>
      </c>
      <c r="Q2331" s="16">
        <f t="shared" si="72"/>
        <v>41807.624374999999</v>
      </c>
      <c r="R2331">
        <f t="shared" si="73"/>
        <v>0</v>
      </c>
    </row>
    <row r="2332" spans="1:18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8358</v>
      </c>
      <c r="P2332" t="s">
        <v>8374</v>
      </c>
      <c r="Q2332" s="16">
        <f t="shared" si="72"/>
        <v>42332.89980324074</v>
      </c>
      <c r="R2332">
        <f t="shared" si="73"/>
        <v>0</v>
      </c>
    </row>
    <row r="2333" spans="1:18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8358</v>
      </c>
      <c r="P2333" t="s">
        <v>8374</v>
      </c>
      <c r="Q2333" s="16">
        <f t="shared" si="72"/>
        <v>41839.005671296298</v>
      </c>
      <c r="R2333">
        <f t="shared" si="73"/>
        <v>0</v>
      </c>
    </row>
    <row r="2334" spans="1:18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8358</v>
      </c>
      <c r="P2334" t="s">
        <v>8374</v>
      </c>
      <c r="Q2334" s="16">
        <f t="shared" si="72"/>
        <v>42011.628136574072</v>
      </c>
      <c r="R2334">
        <f t="shared" si="73"/>
        <v>0</v>
      </c>
    </row>
    <row r="2335" spans="1:18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8358</v>
      </c>
      <c r="P2335" t="s">
        <v>8374</v>
      </c>
      <c r="Q2335" s="16">
        <f t="shared" si="72"/>
        <v>41767.650347222225</v>
      </c>
      <c r="R2335">
        <f t="shared" si="73"/>
        <v>0</v>
      </c>
    </row>
    <row r="2336" spans="1:18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8358</v>
      </c>
      <c r="P2336" t="s">
        <v>8374</v>
      </c>
      <c r="Q2336" s="16">
        <f t="shared" si="72"/>
        <v>41918.670115740737</v>
      </c>
      <c r="R2336">
        <f t="shared" si="73"/>
        <v>0</v>
      </c>
    </row>
    <row r="2337" spans="1:18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8358</v>
      </c>
      <c r="P2337" t="s">
        <v>8374</v>
      </c>
      <c r="Q2337" s="16">
        <f t="shared" si="72"/>
        <v>41771.572256944448</v>
      </c>
      <c r="R2337">
        <f t="shared" si="73"/>
        <v>0</v>
      </c>
    </row>
    <row r="2338" spans="1:18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8358</v>
      </c>
      <c r="P2338" t="s">
        <v>8374</v>
      </c>
      <c r="Q2338" s="16">
        <f t="shared" si="72"/>
        <v>41666.924710648149</v>
      </c>
      <c r="R2338">
        <f t="shared" si="73"/>
        <v>0</v>
      </c>
    </row>
    <row r="2339" spans="1:18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8358</v>
      </c>
      <c r="P2339" t="s">
        <v>8374</v>
      </c>
      <c r="Q2339" s="16">
        <f t="shared" si="72"/>
        <v>41786.640543981484</v>
      </c>
      <c r="R2339">
        <f t="shared" si="73"/>
        <v>0</v>
      </c>
    </row>
    <row r="2340" spans="1:18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8358</v>
      </c>
      <c r="P2340" t="s">
        <v>8374</v>
      </c>
      <c r="Q2340" s="16">
        <f t="shared" si="72"/>
        <v>41789.89680555556</v>
      </c>
      <c r="R2340">
        <f t="shared" si="73"/>
        <v>0</v>
      </c>
    </row>
    <row r="2341" spans="1:18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8358</v>
      </c>
      <c r="P2341" t="s">
        <v>8374</v>
      </c>
      <c r="Q2341" s="16">
        <f t="shared" si="72"/>
        <v>42692.79987268518</v>
      </c>
      <c r="R2341">
        <f t="shared" si="73"/>
        <v>0</v>
      </c>
    </row>
    <row r="2342" spans="1:18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8358</v>
      </c>
      <c r="P2342" t="s">
        <v>8374</v>
      </c>
      <c r="Q2342" s="16">
        <f t="shared" si="72"/>
        <v>42643.642800925925</v>
      </c>
      <c r="R2342">
        <f t="shared" si="73"/>
        <v>0</v>
      </c>
    </row>
    <row r="2343" spans="1:18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8341</v>
      </c>
      <c r="P2343" t="s">
        <v>8342</v>
      </c>
      <c r="Q2343" s="16">
        <f t="shared" si="72"/>
        <v>42167.813703703709</v>
      </c>
      <c r="R2343">
        <f t="shared" si="73"/>
        <v>0</v>
      </c>
    </row>
    <row r="2344" spans="1:18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8341</v>
      </c>
      <c r="P2344" t="s">
        <v>8342</v>
      </c>
      <c r="Q2344" s="16">
        <f t="shared" si="72"/>
        <v>41897.702199074076</v>
      </c>
      <c r="R2344">
        <f t="shared" si="73"/>
        <v>0</v>
      </c>
    </row>
    <row r="2345" spans="1:18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8341</v>
      </c>
      <c r="P2345" t="s">
        <v>8342</v>
      </c>
      <c r="Q2345" s="16">
        <f t="shared" si="72"/>
        <v>42327.825289351851</v>
      </c>
      <c r="R2345">
        <f t="shared" si="73"/>
        <v>0</v>
      </c>
    </row>
    <row r="2346" spans="1:18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8341</v>
      </c>
      <c r="P2346" t="s">
        <v>8342</v>
      </c>
      <c r="Q2346" s="16">
        <f t="shared" si="72"/>
        <v>42515.727650462963</v>
      </c>
      <c r="R2346">
        <f t="shared" si="73"/>
        <v>0</v>
      </c>
    </row>
    <row r="2347" spans="1:18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8341</v>
      </c>
      <c r="P2347" t="s">
        <v>8342</v>
      </c>
      <c r="Q2347" s="16">
        <f t="shared" si="72"/>
        <v>42060.001805555556</v>
      </c>
      <c r="R2347">
        <f t="shared" si="73"/>
        <v>0</v>
      </c>
    </row>
    <row r="2348" spans="1:18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8341</v>
      </c>
      <c r="P2348" t="s">
        <v>8342</v>
      </c>
      <c r="Q2348" s="16">
        <f t="shared" si="72"/>
        <v>42615.79896990741</v>
      </c>
      <c r="R2348">
        <f t="shared" si="73"/>
        <v>0</v>
      </c>
    </row>
    <row r="2349" spans="1:18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8341</v>
      </c>
      <c r="P2349" t="s">
        <v>8342</v>
      </c>
      <c r="Q2349" s="16">
        <f t="shared" si="72"/>
        <v>42577.607361111106</v>
      </c>
      <c r="R2349">
        <f t="shared" si="73"/>
        <v>0</v>
      </c>
    </row>
    <row r="2350" spans="1:18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8341</v>
      </c>
      <c r="P2350" t="s">
        <v>8342</v>
      </c>
      <c r="Q2350" s="16">
        <f t="shared" si="72"/>
        <v>42360.932152777779</v>
      </c>
      <c r="R2350">
        <f t="shared" si="73"/>
        <v>0</v>
      </c>
    </row>
    <row r="2351" spans="1:18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8341</v>
      </c>
      <c r="P2351" t="s">
        <v>8342</v>
      </c>
      <c r="Q2351" s="16">
        <f t="shared" si="72"/>
        <v>42198.775787037041</v>
      </c>
      <c r="R2351">
        <f t="shared" si="73"/>
        <v>0</v>
      </c>
    </row>
    <row r="2352" spans="1:18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8341</v>
      </c>
      <c r="P2352" t="s">
        <v>8342</v>
      </c>
      <c r="Q2352" s="16">
        <f t="shared" si="72"/>
        <v>42708.842245370368</v>
      </c>
      <c r="R2352">
        <f t="shared" si="73"/>
        <v>0</v>
      </c>
    </row>
    <row r="2353" spans="1:18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8341</v>
      </c>
      <c r="P2353" t="s">
        <v>8342</v>
      </c>
      <c r="Q2353" s="16">
        <f t="shared" si="72"/>
        <v>42094.101145833338</v>
      </c>
      <c r="R2353">
        <f t="shared" si="73"/>
        <v>0</v>
      </c>
    </row>
    <row r="2354" spans="1:18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8341</v>
      </c>
      <c r="P2354" t="s">
        <v>8342</v>
      </c>
      <c r="Q2354" s="16">
        <f t="shared" si="72"/>
        <v>42101.633703703701</v>
      </c>
      <c r="R2354">
        <f t="shared" si="73"/>
        <v>0</v>
      </c>
    </row>
    <row r="2355" spans="1:18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8341</v>
      </c>
      <c r="P2355" t="s">
        <v>8342</v>
      </c>
      <c r="Q2355" s="16">
        <f t="shared" si="72"/>
        <v>42103.676180555558</v>
      </c>
      <c r="R2355">
        <f t="shared" si="73"/>
        <v>0</v>
      </c>
    </row>
    <row r="2356" spans="1:18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8341</v>
      </c>
      <c r="P2356" t="s">
        <v>8342</v>
      </c>
      <c r="Q2356" s="16">
        <f t="shared" si="72"/>
        <v>41954.722916666666</v>
      </c>
      <c r="R2356">
        <f t="shared" si="73"/>
        <v>0</v>
      </c>
    </row>
    <row r="2357" spans="1:18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8341</v>
      </c>
      <c r="P2357" t="s">
        <v>8342</v>
      </c>
      <c r="Q2357" s="16">
        <f t="shared" si="72"/>
        <v>42096.918240740742</v>
      </c>
      <c r="R2357">
        <f t="shared" si="73"/>
        <v>0</v>
      </c>
    </row>
    <row r="2358" spans="1:18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8341</v>
      </c>
      <c r="P2358" t="s">
        <v>8342</v>
      </c>
      <c r="Q2358" s="16">
        <f t="shared" si="72"/>
        <v>42130.78361111111</v>
      </c>
      <c r="R2358">
        <f t="shared" si="73"/>
        <v>0</v>
      </c>
    </row>
    <row r="2359" spans="1:18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8341</v>
      </c>
      <c r="P2359" t="s">
        <v>8342</v>
      </c>
      <c r="Q2359" s="16">
        <f t="shared" si="72"/>
        <v>42264.620115740741</v>
      </c>
      <c r="R2359">
        <f t="shared" si="73"/>
        <v>0</v>
      </c>
    </row>
    <row r="2360" spans="1:18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8341</v>
      </c>
      <c r="P2360" t="s">
        <v>8342</v>
      </c>
      <c r="Q2360" s="16">
        <f t="shared" si="72"/>
        <v>41978.930972222224</v>
      </c>
      <c r="R2360">
        <f t="shared" si="73"/>
        <v>0</v>
      </c>
    </row>
    <row r="2361" spans="1:18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8341</v>
      </c>
      <c r="P2361" t="s">
        <v>8342</v>
      </c>
      <c r="Q2361" s="16">
        <f t="shared" si="72"/>
        <v>42159.649583333332</v>
      </c>
      <c r="R2361">
        <f t="shared" si="73"/>
        <v>0</v>
      </c>
    </row>
    <row r="2362" spans="1:18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8341</v>
      </c>
      <c r="P2362" t="s">
        <v>8342</v>
      </c>
      <c r="Q2362" s="16">
        <f t="shared" si="72"/>
        <v>42377.70694444445</v>
      </c>
      <c r="R2362">
        <f t="shared" si="73"/>
        <v>0</v>
      </c>
    </row>
    <row r="2363" spans="1:18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8341</v>
      </c>
      <c r="P2363" t="s">
        <v>8342</v>
      </c>
      <c r="Q2363" s="16">
        <f t="shared" si="72"/>
        <v>42466.858888888892</v>
      </c>
      <c r="R2363">
        <f t="shared" si="73"/>
        <v>0</v>
      </c>
    </row>
    <row r="2364" spans="1:18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8341</v>
      </c>
      <c r="P2364" t="s">
        <v>8342</v>
      </c>
      <c r="Q2364" s="16">
        <f t="shared" si="72"/>
        <v>41954.688310185185</v>
      </c>
      <c r="R2364">
        <f t="shared" si="73"/>
        <v>0</v>
      </c>
    </row>
    <row r="2365" spans="1:18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8341</v>
      </c>
      <c r="P2365" t="s">
        <v>8342</v>
      </c>
      <c r="Q2365" s="16">
        <f t="shared" si="72"/>
        <v>42322.011574074073</v>
      </c>
      <c r="R2365">
        <f t="shared" si="73"/>
        <v>0</v>
      </c>
    </row>
    <row r="2366" spans="1:18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8341</v>
      </c>
      <c r="P2366" t="s">
        <v>8342</v>
      </c>
      <c r="Q2366" s="16">
        <f t="shared" si="72"/>
        <v>42248.934675925921</v>
      </c>
      <c r="R2366">
        <f t="shared" si="73"/>
        <v>0</v>
      </c>
    </row>
    <row r="2367" spans="1:18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8341</v>
      </c>
      <c r="P2367" t="s">
        <v>8342</v>
      </c>
      <c r="Q2367" s="16">
        <f t="shared" si="72"/>
        <v>42346.736400462964</v>
      </c>
      <c r="R2367">
        <f t="shared" si="73"/>
        <v>0</v>
      </c>
    </row>
    <row r="2368" spans="1:18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8341</v>
      </c>
      <c r="P2368" t="s">
        <v>8342</v>
      </c>
      <c r="Q2368" s="16">
        <f t="shared" si="72"/>
        <v>42268.531631944439</v>
      </c>
      <c r="R2368">
        <f t="shared" si="73"/>
        <v>0</v>
      </c>
    </row>
    <row r="2369" spans="1:18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8341</v>
      </c>
      <c r="P2369" t="s">
        <v>8342</v>
      </c>
      <c r="Q2369" s="16">
        <f t="shared" si="72"/>
        <v>42425.970092592594</v>
      </c>
      <c r="R2369">
        <f t="shared" si="73"/>
        <v>0</v>
      </c>
    </row>
    <row r="2370" spans="1:18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8341</v>
      </c>
      <c r="P2370" t="s">
        <v>8342</v>
      </c>
      <c r="Q2370" s="16">
        <f t="shared" si="72"/>
        <v>42063.721817129626</v>
      </c>
      <c r="R2370">
        <f t="shared" si="73"/>
        <v>0</v>
      </c>
    </row>
    <row r="2371" spans="1:18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8341</v>
      </c>
      <c r="P2371" t="s">
        <v>8342</v>
      </c>
      <c r="Q2371" s="16">
        <f t="shared" ref="Q2371:Q2434" si="74">J2371/86400 + DATE(1970,1,1)</f>
        <v>42380.812627314815</v>
      </c>
      <c r="R2371">
        <f t="shared" ref="R2371:R2434" si="75">SUBTOTAL(103,A2371)</f>
        <v>0</v>
      </c>
    </row>
    <row r="2372" spans="1:18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8341</v>
      </c>
      <c r="P2372" t="s">
        <v>8342</v>
      </c>
      <c r="Q2372" s="16">
        <f t="shared" si="74"/>
        <v>41961.18913194444</v>
      </c>
      <c r="R2372">
        <f t="shared" si="75"/>
        <v>0</v>
      </c>
    </row>
    <row r="2373" spans="1:18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8341</v>
      </c>
      <c r="P2373" t="s">
        <v>8342</v>
      </c>
      <c r="Q2373" s="16">
        <f t="shared" si="74"/>
        <v>42150.777731481481</v>
      </c>
      <c r="R2373">
        <f t="shared" si="75"/>
        <v>0</v>
      </c>
    </row>
    <row r="2374" spans="1:18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8341</v>
      </c>
      <c r="P2374" t="s">
        <v>8342</v>
      </c>
      <c r="Q2374" s="16">
        <f t="shared" si="74"/>
        <v>42088.069108796291</v>
      </c>
      <c r="R2374">
        <f t="shared" si="75"/>
        <v>0</v>
      </c>
    </row>
    <row r="2375" spans="1:18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8341</v>
      </c>
      <c r="P2375" t="s">
        <v>8342</v>
      </c>
      <c r="Q2375" s="16">
        <f t="shared" si="74"/>
        <v>42215.662314814814</v>
      </c>
      <c r="R2375">
        <f t="shared" si="75"/>
        <v>0</v>
      </c>
    </row>
    <row r="2376" spans="1:18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8341</v>
      </c>
      <c r="P2376" t="s">
        <v>8342</v>
      </c>
      <c r="Q2376" s="16">
        <f t="shared" si="74"/>
        <v>42017.843287037038</v>
      </c>
      <c r="R2376">
        <f t="shared" si="75"/>
        <v>0</v>
      </c>
    </row>
    <row r="2377" spans="1:18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8341</v>
      </c>
      <c r="P2377" t="s">
        <v>8342</v>
      </c>
      <c r="Q2377" s="16">
        <f t="shared" si="74"/>
        <v>42592.836076388892</v>
      </c>
      <c r="R2377">
        <f t="shared" si="75"/>
        <v>0</v>
      </c>
    </row>
    <row r="2378" spans="1:18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8341</v>
      </c>
      <c r="P2378" t="s">
        <v>8342</v>
      </c>
      <c r="Q2378" s="16">
        <f t="shared" si="74"/>
        <v>42318.925532407404</v>
      </c>
      <c r="R2378">
        <f t="shared" si="75"/>
        <v>0</v>
      </c>
    </row>
    <row r="2379" spans="1:18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8341</v>
      </c>
      <c r="P2379" t="s">
        <v>8342</v>
      </c>
      <c r="Q2379" s="16">
        <f t="shared" si="74"/>
        <v>42669.870173611111</v>
      </c>
      <c r="R2379">
        <f t="shared" si="75"/>
        <v>0</v>
      </c>
    </row>
    <row r="2380" spans="1:18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8341</v>
      </c>
      <c r="P2380" t="s">
        <v>8342</v>
      </c>
      <c r="Q2380" s="16">
        <f t="shared" si="74"/>
        <v>42213.013078703705</v>
      </c>
      <c r="R2380">
        <f t="shared" si="75"/>
        <v>0</v>
      </c>
    </row>
    <row r="2381" spans="1:18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8341</v>
      </c>
      <c r="P2381" t="s">
        <v>8342</v>
      </c>
      <c r="Q2381" s="16">
        <f t="shared" si="74"/>
        <v>42237.016388888893</v>
      </c>
      <c r="R2381">
        <f t="shared" si="75"/>
        <v>0</v>
      </c>
    </row>
    <row r="2382" spans="1:18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8341</v>
      </c>
      <c r="P2382" t="s">
        <v>8342</v>
      </c>
      <c r="Q2382" s="16">
        <f t="shared" si="74"/>
        <v>42248.793310185181</v>
      </c>
      <c r="R2382">
        <f t="shared" si="75"/>
        <v>0</v>
      </c>
    </row>
    <row r="2383" spans="1:18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8341</v>
      </c>
      <c r="P2383" t="s">
        <v>8342</v>
      </c>
      <c r="Q2383" s="16">
        <f t="shared" si="74"/>
        <v>42074.935740740737</v>
      </c>
      <c r="R2383">
        <f t="shared" si="75"/>
        <v>0</v>
      </c>
    </row>
    <row r="2384" spans="1:18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8341</v>
      </c>
      <c r="P2384" t="s">
        <v>8342</v>
      </c>
      <c r="Q2384" s="16">
        <f t="shared" si="74"/>
        <v>42195.187534722223</v>
      </c>
      <c r="R2384">
        <f t="shared" si="75"/>
        <v>0</v>
      </c>
    </row>
    <row r="2385" spans="1:18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8341</v>
      </c>
      <c r="P2385" t="s">
        <v>8342</v>
      </c>
      <c r="Q2385" s="16">
        <f t="shared" si="74"/>
        <v>42027.056793981479</v>
      </c>
      <c r="R2385">
        <f t="shared" si="75"/>
        <v>0</v>
      </c>
    </row>
    <row r="2386" spans="1:18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8341</v>
      </c>
      <c r="P2386" t="s">
        <v>8342</v>
      </c>
      <c r="Q2386" s="16">
        <f t="shared" si="74"/>
        <v>41927.067627314813</v>
      </c>
      <c r="R2386">
        <f t="shared" si="75"/>
        <v>0</v>
      </c>
    </row>
    <row r="2387" spans="1:18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8341</v>
      </c>
      <c r="P2387" t="s">
        <v>8342</v>
      </c>
      <c r="Q2387" s="16">
        <f t="shared" si="74"/>
        <v>42191.70175925926</v>
      </c>
      <c r="R2387">
        <f t="shared" si="75"/>
        <v>0</v>
      </c>
    </row>
    <row r="2388" spans="1:18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8341</v>
      </c>
      <c r="P2388" t="s">
        <v>8342</v>
      </c>
      <c r="Q2388" s="16">
        <f t="shared" si="74"/>
        <v>41954.838240740741</v>
      </c>
      <c r="R2388">
        <f t="shared" si="75"/>
        <v>0</v>
      </c>
    </row>
    <row r="2389" spans="1:18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8341</v>
      </c>
      <c r="P2389" t="s">
        <v>8342</v>
      </c>
      <c r="Q2389" s="16">
        <f t="shared" si="74"/>
        <v>42528.626620370371</v>
      </c>
      <c r="R2389">
        <f t="shared" si="75"/>
        <v>0</v>
      </c>
    </row>
    <row r="2390" spans="1:18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8341</v>
      </c>
      <c r="P2390" t="s">
        <v>8342</v>
      </c>
      <c r="Q2390" s="16">
        <f t="shared" si="74"/>
        <v>41989.853692129633</v>
      </c>
      <c r="R2390">
        <f t="shared" si="75"/>
        <v>0</v>
      </c>
    </row>
    <row r="2391" spans="1:18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8341</v>
      </c>
      <c r="P2391" t="s">
        <v>8342</v>
      </c>
      <c r="Q2391" s="16">
        <f t="shared" si="74"/>
        <v>42179.653379629628</v>
      </c>
      <c r="R2391">
        <f t="shared" si="75"/>
        <v>0</v>
      </c>
    </row>
    <row r="2392" spans="1:18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8341</v>
      </c>
      <c r="P2392" t="s">
        <v>8342</v>
      </c>
      <c r="Q2392" s="16">
        <f t="shared" si="74"/>
        <v>41968.262314814812</v>
      </c>
      <c r="R2392">
        <f t="shared" si="75"/>
        <v>0</v>
      </c>
    </row>
    <row r="2393" spans="1:18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8341</v>
      </c>
      <c r="P2393" t="s">
        <v>8342</v>
      </c>
      <c r="Q2393" s="16">
        <f t="shared" si="74"/>
        <v>42064.794490740736</v>
      </c>
      <c r="R2393">
        <f t="shared" si="75"/>
        <v>0</v>
      </c>
    </row>
    <row r="2394" spans="1:18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8341</v>
      </c>
      <c r="P2394" t="s">
        <v>8342</v>
      </c>
      <c r="Q2394" s="16">
        <f t="shared" si="74"/>
        <v>42276.120636574073</v>
      </c>
      <c r="R2394">
        <f t="shared" si="75"/>
        <v>0</v>
      </c>
    </row>
    <row r="2395" spans="1:18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8341</v>
      </c>
      <c r="P2395" t="s">
        <v>8342</v>
      </c>
      <c r="Q2395" s="16">
        <f t="shared" si="74"/>
        <v>42194.648344907408</v>
      </c>
      <c r="R2395">
        <f t="shared" si="75"/>
        <v>0</v>
      </c>
    </row>
    <row r="2396" spans="1:18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8341</v>
      </c>
      <c r="P2396" t="s">
        <v>8342</v>
      </c>
      <c r="Q2396" s="16">
        <f t="shared" si="74"/>
        <v>42031.362187499995</v>
      </c>
      <c r="R2396">
        <f t="shared" si="75"/>
        <v>0</v>
      </c>
    </row>
    <row r="2397" spans="1:18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8341</v>
      </c>
      <c r="P2397" t="s">
        <v>8342</v>
      </c>
      <c r="Q2397" s="16">
        <f t="shared" si="74"/>
        <v>42717.121377314819</v>
      </c>
      <c r="R2397">
        <f t="shared" si="75"/>
        <v>0</v>
      </c>
    </row>
    <row r="2398" spans="1:18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8341</v>
      </c>
      <c r="P2398" t="s">
        <v>8342</v>
      </c>
      <c r="Q2398" s="16">
        <f t="shared" si="74"/>
        <v>42262.849050925928</v>
      </c>
      <c r="R2398">
        <f t="shared" si="75"/>
        <v>0</v>
      </c>
    </row>
    <row r="2399" spans="1:18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8341</v>
      </c>
      <c r="P2399" t="s">
        <v>8342</v>
      </c>
      <c r="Q2399" s="16">
        <f t="shared" si="74"/>
        <v>41976.88490740741</v>
      </c>
      <c r="R2399">
        <f t="shared" si="75"/>
        <v>0</v>
      </c>
    </row>
    <row r="2400" spans="1:18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8341</v>
      </c>
      <c r="P2400" t="s">
        <v>8342</v>
      </c>
      <c r="Q2400" s="16">
        <f t="shared" si="74"/>
        <v>42157.916481481487</v>
      </c>
      <c r="R2400">
        <f t="shared" si="75"/>
        <v>0</v>
      </c>
    </row>
    <row r="2401" spans="1:18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8341</v>
      </c>
      <c r="P2401" t="s">
        <v>8342</v>
      </c>
      <c r="Q2401" s="16">
        <f t="shared" si="74"/>
        <v>41956.853078703702</v>
      </c>
      <c r="R2401">
        <f t="shared" si="75"/>
        <v>0</v>
      </c>
    </row>
    <row r="2402" spans="1:18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8341</v>
      </c>
      <c r="P2402" t="s">
        <v>8342</v>
      </c>
      <c r="Q2402" s="16">
        <f t="shared" si="74"/>
        <v>42444.268101851849</v>
      </c>
      <c r="R2402">
        <f t="shared" si="75"/>
        <v>0</v>
      </c>
    </row>
    <row r="2403" spans="1:18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8358</v>
      </c>
      <c r="P2403" t="s">
        <v>8359</v>
      </c>
      <c r="Q2403" s="16">
        <f t="shared" si="74"/>
        <v>42374.822870370372</v>
      </c>
      <c r="R2403">
        <f t="shared" si="75"/>
        <v>0</v>
      </c>
    </row>
    <row r="2404" spans="1:18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8358</v>
      </c>
      <c r="P2404" t="s">
        <v>8359</v>
      </c>
      <c r="Q2404" s="16">
        <f t="shared" si="74"/>
        <v>42107.679756944446</v>
      </c>
      <c r="R2404">
        <f t="shared" si="75"/>
        <v>0</v>
      </c>
    </row>
    <row r="2405" spans="1:18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8358</v>
      </c>
      <c r="P2405" t="s">
        <v>8359</v>
      </c>
      <c r="Q2405" s="16">
        <f t="shared" si="74"/>
        <v>42399.882615740746</v>
      </c>
      <c r="R2405">
        <f t="shared" si="75"/>
        <v>0</v>
      </c>
    </row>
    <row r="2406" spans="1:18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8358</v>
      </c>
      <c r="P2406" t="s">
        <v>8359</v>
      </c>
      <c r="Q2406" s="16">
        <f t="shared" si="74"/>
        <v>42342.03943287037</v>
      </c>
      <c r="R2406">
        <f t="shared" si="75"/>
        <v>0</v>
      </c>
    </row>
    <row r="2407" spans="1:18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8358</v>
      </c>
      <c r="P2407" t="s">
        <v>8359</v>
      </c>
      <c r="Q2407" s="16">
        <f t="shared" si="74"/>
        <v>42595.585358796292</v>
      </c>
      <c r="R2407">
        <f t="shared" si="75"/>
        <v>0</v>
      </c>
    </row>
    <row r="2408" spans="1:18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8358</v>
      </c>
      <c r="P2408" t="s">
        <v>8359</v>
      </c>
      <c r="Q2408" s="16">
        <f t="shared" si="74"/>
        <v>41983.110995370371</v>
      </c>
      <c r="R2408">
        <f t="shared" si="75"/>
        <v>0</v>
      </c>
    </row>
    <row r="2409" spans="1:18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8358</v>
      </c>
      <c r="P2409" t="s">
        <v>8359</v>
      </c>
      <c r="Q2409" s="16">
        <f t="shared" si="74"/>
        <v>42082.575555555552</v>
      </c>
      <c r="R2409">
        <f t="shared" si="75"/>
        <v>0</v>
      </c>
    </row>
    <row r="2410" spans="1:18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8358</v>
      </c>
      <c r="P2410" t="s">
        <v>8359</v>
      </c>
      <c r="Q2410" s="16">
        <f t="shared" si="74"/>
        <v>41919.140706018516</v>
      </c>
      <c r="R2410">
        <f t="shared" si="75"/>
        <v>0</v>
      </c>
    </row>
    <row r="2411" spans="1:18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8358</v>
      </c>
      <c r="P2411" t="s">
        <v>8359</v>
      </c>
      <c r="Q2411" s="16">
        <f t="shared" si="74"/>
        <v>42204.875868055555</v>
      </c>
      <c r="R2411">
        <f t="shared" si="75"/>
        <v>0</v>
      </c>
    </row>
    <row r="2412" spans="1:18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8358</v>
      </c>
      <c r="P2412" t="s">
        <v>8359</v>
      </c>
      <c r="Q2412" s="16">
        <f t="shared" si="74"/>
        <v>42224.408275462964</v>
      </c>
      <c r="R2412">
        <f t="shared" si="75"/>
        <v>0</v>
      </c>
    </row>
    <row r="2413" spans="1:18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8358</v>
      </c>
      <c r="P2413" t="s">
        <v>8359</v>
      </c>
      <c r="Q2413" s="16">
        <f t="shared" si="74"/>
        <v>42211.732430555552</v>
      </c>
      <c r="R2413">
        <f t="shared" si="75"/>
        <v>0</v>
      </c>
    </row>
    <row r="2414" spans="1:18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8358</v>
      </c>
      <c r="P2414" t="s">
        <v>8359</v>
      </c>
      <c r="Q2414" s="16">
        <f t="shared" si="74"/>
        <v>42655.736956018518</v>
      </c>
      <c r="R2414">
        <f t="shared" si="75"/>
        <v>0</v>
      </c>
    </row>
    <row r="2415" spans="1:18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8358</v>
      </c>
      <c r="P2415" t="s">
        <v>8359</v>
      </c>
      <c r="Q2415" s="16">
        <f t="shared" si="74"/>
        <v>41760.10974537037</v>
      </c>
      <c r="R2415">
        <f t="shared" si="75"/>
        <v>0</v>
      </c>
    </row>
    <row r="2416" spans="1:18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8358</v>
      </c>
      <c r="P2416" t="s">
        <v>8359</v>
      </c>
      <c r="Q2416" s="16">
        <f t="shared" si="74"/>
        <v>42198.695138888885</v>
      </c>
      <c r="R2416">
        <f t="shared" si="75"/>
        <v>0</v>
      </c>
    </row>
    <row r="2417" spans="1:18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8358</v>
      </c>
      <c r="P2417" t="s">
        <v>8359</v>
      </c>
      <c r="Q2417" s="16">
        <f t="shared" si="74"/>
        <v>42536.862800925926</v>
      </c>
      <c r="R2417">
        <f t="shared" si="75"/>
        <v>0</v>
      </c>
    </row>
    <row r="2418" spans="1:18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8358</v>
      </c>
      <c r="P2418" t="s">
        <v>8359</v>
      </c>
      <c r="Q2418" s="16">
        <f t="shared" si="74"/>
        <v>42019.737766203703</v>
      </c>
      <c r="R2418">
        <f t="shared" si="75"/>
        <v>0</v>
      </c>
    </row>
    <row r="2419" spans="1:18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8358</v>
      </c>
      <c r="P2419" t="s">
        <v>8359</v>
      </c>
      <c r="Q2419" s="16">
        <f t="shared" si="74"/>
        <v>41831.884108796294</v>
      </c>
      <c r="R2419">
        <f t="shared" si="75"/>
        <v>0</v>
      </c>
    </row>
    <row r="2420" spans="1:18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8358</v>
      </c>
      <c r="P2420" t="s">
        <v>8359</v>
      </c>
      <c r="Q2420" s="16">
        <f t="shared" si="74"/>
        <v>42027.856990740736</v>
      </c>
      <c r="R2420">
        <f t="shared" si="75"/>
        <v>0</v>
      </c>
    </row>
    <row r="2421" spans="1:18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8358</v>
      </c>
      <c r="P2421" t="s">
        <v>8359</v>
      </c>
      <c r="Q2421" s="16">
        <f t="shared" si="74"/>
        <v>41993.738298611112</v>
      </c>
      <c r="R2421">
        <f t="shared" si="75"/>
        <v>0</v>
      </c>
    </row>
    <row r="2422" spans="1:18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8358</v>
      </c>
      <c r="P2422" t="s">
        <v>8359</v>
      </c>
      <c r="Q2422" s="16">
        <f t="shared" si="74"/>
        <v>41893.028877314813</v>
      </c>
      <c r="R2422">
        <f t="shared" si="75"/>
        <v>0</v>
      </c>
    </row>
    <row r="2423" spans="1:18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8358</v>
      </c>
      <c r="P2423" t="s">
        <v>8359</v>
      </c>
      <c r="Q2423" s="16">
        <f t="shared" si="74"/>
        <v>42026.687453703707</v>
      </c>
      <c r="R2423">
        <f t="shared" si="75"/>
        <v>0</v>
      </c>
    </row>
    <row r="2424" spans="1:18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8358</v>
      </c>
      <c r="P2424" t="s">
        <v>8359</v>
      </c>
      <c r="Q2424" s="16">
        <f t="shared" si="74"/>
        <v>42044.724953703699</v>
      </c>
      <c r="R2424">
        <f t="shared" si="75"/>
        <v>0</v>
      </c>
    </row>
    <row r="2425" spans="1:18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8358</v>
      </c>
      <c r="P2425" t="s">
        <v>8359</v>
      </c>
      <c r="Q2425" s="16">
        <f t="shared" si="74"/>
        <v>41974.704745370371</v>
      </c>
      <c r="R2425">
        <f t="shared" si="75"/>
        <v>0</v>
      </c>
    </row>
    <row r="2426" spans="1:18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8358</v>
      </c>
      <c r="P2426" t="s">
        <v>8359</v>
      </c>
      <c r="Q2426" s="16">
        <f t="shared" si="74"/>
        <v>41909.892453703702</v>
      </c>
      <c r="R2426">
        <f t="shared" si="75"/>
        <v>0</v>
      </c>
    </row>
    <row r="2427" spans="1:18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8358</v>
      </c>
      <c r="P2427" t="s">
        <v>8359</v>
      </c>
      <c r="Q2427" s="16">
        <f t="shared" si="74"/>
        <v>42502.913761574076</v>
      </c>
      <c r="R2427">
        <f t="shared" si="75"/>
        <v>0</v>
      </c>
    </row>
    <row r="2428" spans="1:18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8358</v>
      </c>
      <c r="P2428" t="s">
        <v>8359</v>
      </c>
      <c r="Q2428" s="16">
        <f t="shared" si="74"/>
        <v>42164.170046296298</v>
      </c>
      <c r="R2428">
        <f t="shared" si="75"/>
        <v>0</v>
      </c>
    </row>
    <row r="2429" spans="1:18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8358</v>
      </c>
      <c r="P2429" t="s">
        <v>8359</v>
      </c>
      <c r="Q2429" s="16">
        <f t="shared" si="74"/>
        <v>42412.318668981483</v>
      </c>
      <c r="R2429">
        <f t="shared" si="75"/>
        <v>0</v>
      </c>
    </row>
    <row r="2430" spans="1:18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8358</v>
      </c>
      <c r="P2430" t="s">
        <v>8359</v>
      </c>
      <c r="Q2430" s="16">
        <f t="shared" si="74"/>
        <v>42045.784155092595</v>
      </c>
      <c r="R2430">
        <f t="shared" si="75"/>
        <v>0</v>
      </c>
    </row>
    <row r="2431" spans="1:18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8358</v>
      </c>
      <c r="P2431" t="s">
        <v>8359</v>
      </c>
      <c r="Q2431" s="16">
        <f t="shared" si="74"/>
        <v>42734.879236111112</v>
      </c>
      <c r="R2431">
        <f t="shared" si="75"/>
        <v>0</v>
      </c>
    </row>
    <row r="2432" spans="1:18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8358</v>
      </c>
      <c r="P2432" t="s">
        <v>8359</v>
      </c>
      <c r="Q2432" s="16">
        <f t="shared" si="74"/>
        <v>42382.130833333329</v>
      </c>
      <c r="R2432">
        <f t="shared" si="75"/>
        <v>0</v>
      </c>
    </row>
    <row r="2433" spans="1:18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8358</v>
      </c>
      <c r="P2433" t="s">
        <v>8359</v>
      </c>
      <c r="Q2433" s="16">
        <f t="shared" si="74"/>
        <v>42489.099687499998</v>
      </c>
      <c r="R2433">
        <f t="shared" si="75"/>
        <v>0</v>
      </c>
    </row>
    <row r="2434" spans="1:18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8358</v>
      </c>
      <c r="P2434" t="s">
        <v>8359</v>
      </c>
      <c r="Q2434" s="16">
        <f t="shared" si="74"/>
        <v>42041.218715277777</v>
      </c>
      <c r="R2434">
        <f t="shared" si="75"/>
        <v>0</v>
      </c>
    </row>
    <row r="2435" spans="1:18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8358</v>
      </c>
      <c r="P2435" t="s">
        <v>8359</v>
      </c>
      <c r="Q2435" s="16">
        <f t="shared" ref="Q2435:Q2498" si="76">J2435/86400 + DATE(1970,1,1)</f>
        <v>42397.89980324074</v>
      </c>
      <c r="R2435">
        <f t="shared" ref="R2435:R2498" si="77">SUBTOTAL(103,A2435)</f>
        <v>0</v>
      </c>
    </row>
    <row r="2436" spans="1:18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8358</v>
      </c>
      <c r="P2436" t="s">
        <v>8359</v>
      </c>
      <c r="Q2436" s="16">
        <f t="shared" si="76"/>
        <v>42180.186041666668</v>
      </c>
      <c r="R2436">
        <f t="shared" si="77"/>
        <v>0</v>
      </c>
    </row>
    <row r="2437" spans="1:18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8358</v>
      </c>
      <c r="P2437" t="s">
        <v>8359</v>
      </c>
      <c r="Q2437" s="16">
        <f t="shared" si="76"/>
        <v>42252.277615740742</v>
      </c>
      <c r="R2437">
        <f t="shared" si="77"/>
        <v>0</v>
      </c>
    </row>
    <row r="2438" spans="1:18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8358</v>
      </c>
      <c r="P2438" t="s">
        <v>8359</v>
      </c>
      <c r="Q2438" s="16">
        <f t="shared" si="76"/>
        <v>42338.615393518514</v>
      </c>
      <c r="R2438">
        <f t="shared" si="77"/>
        <v>0</v>
      </c>
    </row>
    <row r="2439" spans="1:18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8358</v>
      </c>
      <c r="P2439" t="s">
        <v>8359</v>
      </c>
      <c r="Q2439" s="16">
        <f t="shared" si="76"/>
        <v>42031.965138888889</v>
      </c>
      <c r="R2439">
        <f t="shared" si="77"/>
        <v>0</v>
      </c>
    </row>
    <row r="2440" spans="1:18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8358</v>
      </c>
      <c r="P2440" t="s">
        <v>8359</v>
      </c>
      <c r="Q2440" s="16">
        <f t="shared" si="76"/>
        <v>42285.91506944444</v>
      </c>
      <c r="R2440">
        <f t="shared" si="77"/>
        <v>0</v>
      </c>
    </row>
    <row r="2441" spans="1:18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8358</v>
      </c>
      <c r="P2441" t="s">
        <v>8359</v>
      </c>
      <c r="Q2441" s="16">
        <f t="shared" si="76"/>
        <v>42265.818622685183</v>
      </c>
      <c r="R2441">
        <f t="shared" si="77"/>
        <v>0</v>
      </c>
    </row>
    <row r="2442" spans="1:18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8358</v>
      </c>
      <c r="P2442" t="s">
        <v>8359</v>
      </c>
      <c r="Q2442" s="16">
        <f t="shared" si="76"/>
        <v>42383.899456018524</v>
      </c>
      <c r="R2442">
        <f t="shared" si="77"/>
        <v>0</v>
      </c>
    </row>
    <row r="2443" spans="1:18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8358</v>
      </c>
      <c r="P2443" t="s">
        <v>8374</v>
      </c>
      <c r="Q2443" s="16">
        <f t="shared" si="76"/>
        <v>42187.125625000001</v>
      </c>
      <c r="R2443">
        <f t="shared" si="77"/>
        <v>0</v>
      </c>
    </row>
    <row r="2444" spans="1:18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8358</v>
      </c>
      <c r="P2444" t="s">
        <v>8374</v>
      </c>
      <c r="Q2444" s="16">
        <f t="shared" si="76"/>
        <v>42052.666990740741</v>
      </c>
      <c r="R2444">
        <f t="shared" si="77"/>
        <v>0</v>
      </c>
    </row>
    <row r="2445" spans="1:18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8358</v>
      </c>
      <c r="P2445" t="s">
        <v>8374</v>
      </c>
      <c r="Q2445" s="16">
        <f t="shared" si="76"/>
        <v>41836.625254629631</v>
      </c>
      <c r="R2445">
        <f t="shared" si="77"/>
        <v>0</v>
      </c>
    </row>
    <row r="2446" spans="1:18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8358</v>
      </c>
      <c r="P2446" t="s">
        <v>8374</v>
      </c>
      <c r="Q2446" s="16">
        <f t="shared" si="76"/>
        <v>42485.754525462966</v>
      </c>
      <c r="R2446">
        <f t="shared" si="77"/>
        <v>0</v>
      </c>
    </row>
    <row r="2447" spans="1:18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8358</v>
      </c>
      <c r="P2447" t="s">
        <v>8374</v>
      </c>
      <c r="Q2447" s="16">
        <f t="shared" si="76"/>
        <v>42243.190057870372</v>
      </c>
      <c r="R2447">
        <f t="shared" si="77"/>
        <v>0</v>
      </c>
    </row>
    <row r="2448" spans="1:18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8358</v>
      </c>
      <c r="P2448" t="s">
        <v>8374</v>
      </c>
      <c r="Q2448" s="16">
        <f t="shared" si="76"/>
        <v>42670.602673611109</v>
      </c>
      <c r="R2448">
        <f t="shared" si="77"/>
        <v>0</v>
      </c>
    </row>
    <row r="2449" spans="1:18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8358</v>
      </c>
      <c r="P2449" t="s">
        <v>8374</v>
      </c>
      <c r="Q2449" s="16">
        <f t="shared" si="76"/>
        <v>42654.469826388886</v>
      </c>
      <c r="R2449">
        <f t="shared" si="77"/>
        <v>0</v>
      </c>
    </row>
    <row r="2450" spans="1:18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8358</v>
      </c>
      <c r="P2450" t="s">
        <v>8374</v>
      </c>
      <c r="Q2450" s="16">
        <f t="shared" si="76"/>
        <v>42607.316122685181</v>
      </c>
      <c r="R2450">
        <f t="shared" si="77"/>
        <v>0</v>
      </c>
    </row>
    <row r="2451" spans="1:18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8358</v>
      </c>
      <c r="P2451" t="s">
        <v>8374</v>
      </c>
      <c r="Q2451" s="16">
        <f t="shared" si="76"/>
        <v>41943.142534722225</v>
      </c>
      <c r="R2451">
        <f t="shared" si="77"/>
        <v>0</v>
      </c>
    </row>
    <row r="2452" spans="1:18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8358</v>
      </c>
      <c r="P2452" t="s">
        <v>8374</v>
      </c>
      <c r="Q2452" s="16">
        <f t="shared" si="76"/>
        <v>41902.07240740741</v>
      </c>
      <c r="R2452">
        <f t="shared" si="77"/>
        <v>0</v>
      </c>
    </row>
    <row r="2453" spans="1:18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8358</v>
      </c>
      <c r="P2453" t="s">
        <v>8374</v>
      </c>
      <c r="Q2453" s="16">
        <f t="shared" si="76"/>
        <v>42779.908449074079</v>
      </c>
      <c r="R2453">
        <f t="shared" si="77"/>
        <v>0</v>
      </c>
    </row>
    <row r="2454" spans="1:18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8358</v>
      </c>
      <c r="P2454" t="s">
        <v>8374</v>
      </c>
      <c r="Q2454" s="16">
        <f t="shared" si="76"/>
        <v>42338.84375</v>
      </c>
      <c r="R2454">
        <f t="shared" si="77"/>
        <v>0</v>
      </c>
    </row>
    <row r="2455" spans="1:18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8358</v>
      </c>
      <c r="P2455" t="s">
        <v>8374</v>
      </c>
      <c r="Q2455" s="16">
        <f t="shared" si="76"/>
        <v>42738.692233796297</v>
      </c>
      <c r="R2455">
        <f t="shared" si="77"/>
        <v>0</v>
      </c>
    </row>
    <row r="2456" spans="1:18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8358</v>
      </c>
      <c r="P2456" t="s">
        <v>8374</v>
      </c>
      <c r="Q2456" s="16">
        <f t="shared" si="76"/>
        <v>42770.201481481483</v>
      </c>
      <c r="R2456">
        <f t="shared" si="77"/>
        <v>0</v>
      </c>
    </row>
    <row r="2457" spans="1:18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8358</v>
      </c>
      <c r="P2457" t="s">
        <v>8374</v>
      </c>
      <c r="Q2457" s="16">
        <f t="shared" si="76"/>
        <v>42452.781828703708</v>
      </c>
      <c r="R2457">
        <f t="shared" si="77"/>
        <v>0</v>
      </c>
    </row>
    <row r="2458" spans="1:18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8358</v>
      </c>
      <c r="P2458" t="s">
        <v>8374</v>
      </c>
      <c r="Q2458" s="16">
        <f t="shared" si="76"/>
        <v>42761.961099537039</v>
      </c>
      <c r="R2458">
        <f t="shared" si="77"/>
        <v>0</v>
      </c>
    </row>
    <row r="2459" spans="1:18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8358</v>
      </c>
      <c r="P2459" t="s">
        <v>8374</v>
      </c>
      <c r="Q2459" s="16">
        <f t="shared" si="76"/>
        <v>42423.602500000001</v>
      </c>
      <c r="R2459">
        <f t="shared" si="77"/>
        <v>0</v>
      </c>
    </row>
    <row r="2460" spans="1:18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8358</v>
      </c>
      <c r="P2460" t="s">
        <v>8374</v>
      </c>
      <c r="Q2460" s="16">
        <f t="shared" si="76"/>
        <v>42495.871736111112</v>
      </c>
      <c r="R2460">
        <f t="shared" si="77"/>
        <v>0</v>
      </c>
    </row>
    <row r="2461" spans="1:18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8358</v>
      </c>
      <c r="P2461" t="s">
        <v>8374</v>
      </c>
      <c r="Q2461" s="16">
        <f t="shared" si="76"/>
        <v>42407.637557870374</v>
      </c>
      <c r="R2461">
        <f t="shared" si="77"/>
        <v>0</v>
      </c>
    </row>
    <row r="2462" spans="1:18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8358</v>
      </c>
      <c r="P2462" t="s">
        <v>8374</v>
      </c>
      <c r="Q2462" s="16">
        <f t="shared" si="76"/>
        <v>42704.187118055561</v>
      </c>
      <c r="R2462">
        <f t="shared" si="77"/>
        <v>0</v>
      </c>
    </row>
    <row r="2463" spans="1:18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8347</v>
      </c>
      <c r="P2463" t="s">
        <v>8351</v>
      </c>
      <c r="Q2463" s="16">
        <f t="shared" si="76"/>
        <v>40784.012696759259</v>
      </c>
      <c r="R2463">
        <f t="shared" si="77"/>
        <v>0</v>
      </c>
    </row>
    <row r="2464" spans="1:18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8347</v>
      </c>
      <c r="P2464" t="s">
        <v>8351</v>
      </c>
      <c r="Q2464" s="16">
        <f t="shared" si="76"/>
        <v>41089.186296296299</v>
      </c>
      <c r="R2464">
        <f t="shared" si="77"/>
        <v>0</v>
      </c>
    </row>
    <row r="2465" spans="1:18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8347</v>
      </c>
      <c r="P2465" t="s">
        <v>8351</v>
      </c>
      <c r="Q2465" s="16">
        <f t="shared" si="76"/>
        <v>41341.111400462964</v>
      </c>
      <c r="R2465">
        <f t="shared" si="77"/>
        <v>0</v>
      </c>
    </row>
    <row r="2466" spans="1:18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8347</v>
      </c>
      <c r="P2466" t="s">
        <v>8351</v>
      </c>
      <c r="Q2466" s="16">
        <f t="shared" si="76"/>
        <v>42248.90042824074</v>
      </c>
      <c r="R2466">
        <f t="shared" si="77"/>
        <v>0</v>
      </c>
    </row>
    <row r="2467" spans="1:18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8347</v>
      </c>
      <c r="P2467" t="s">
        <v>8351</v>
      </c>
      <c r="Q2467" s="16">
        <f t="shared" si="76"/>
        <v>41145.719305555554</v>
      </c>
      <c r="R2467">
        <f t="shared" si="77"/>
        <v>0</v>
      </c>
    </row>
    <row r="2468" spans="1:18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8347</v>
      </c>
      <c r="P2468" t="s">
        <v>8351</v>
      </c>
      <c r="Q2468" s="16">
        <f t="shared" si="76"/>
        <v>41373.102465277778</v>
      </c>
      <c r="R2468">
        <f t="shared" si="77"/>
        <v>0</v>
      </c>
    </row>
    <row r="2469" spans="1:18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8347</v>
      </c>
      <c r="P2469" t="s">
        <v>8351</v>
      </c>
      <c r="Q2469" s="16">
        <f t="shared" si="76"/>
        <v>41025.874201388891</v>
      </c>
      <c r="R2469">
        <f t="shared" si="77"/>
        <v>0</v>
      </c>
    </row>
    <row r="2470" spans="1:18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8347</v>
      </c>
      <c r="P2470" t="s">
        <v>8351</v>
      </c>
      <c r="Q2470" s="16">
        <f t="shared" si="76"/>
        <v>41174.154178240744</v>
      </c>
      <c r="R2470">
        <f t="shared" si="77"/>
        <v>0</v>
      </c>
    </row>
    <row r="2471" spans="1:18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8347</v>
      </c>
      <c r="P2471" t="s">
        <v>8351</v>
      </c>
      <c r="Q2471" s="16">
        <f t="shared" si="76"/>
        <v>40557.429733796293</v>
      </c>
      <c r="R2471">
        <f t="shared" si="77"/>
        <v>0</v>
      </c>
    </row>
    <row r="2472" spans="1:18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8347</v>
      </c>
      <c r="P2472" t="s">
        <v>8351</v>
      </c>
      <c r="Q2472" s="16">
        <f t="shared" si="76"/>
        <v>41023.07471064815</v>
      </c>
      <c r="R2472">
        <f t="shared" si="77"/>
        <v>0</v>
      </c>
    </row>
    <row r="2473" spans="1:18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8347</v>
      </c>
      <c r="P2473" t="s">
        <v>8351</v>
      </c>
      <c r="Q2473" s="16">
        <f t="shared" si="76"/>
        <v>40893.992962962962</v>
      </c>
      <c r="R2473">
        <f t="shared" si="77"/>
        <v>0</v>
      </c>
    </row>
    <row r="2474" spans="1:18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8347</v>
      </c>
      <c r="P2474" t="s">
        <v>8351</v>
      </c>
      <c r="Q2474" s="16">
        <f t="shared" si="76"/>
        <v>40354.11550925926</v>
      </c>
      <c r="R2474">
        <f t="shared" si="77"/>
        <v>0</v>
      </c>
    </row>
    <row r="2475" spans="1:18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8347</v>
      </c>
      <c r="P2475" t="s">
        <v>8351</v>
      </c>
      <c r="Q2475" s="16">
        <f t="shared" si="76"/>
        <v>41193.748483796298</v>
      </c>
      <c r="R2475">
        <f t="shared" si="77"/>
        <v>0</v>
      </c>
    </row>
    <row r="2476" spans="1:18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8347</v>
      </c>
      <c r="P2476" t="s">
        <v>8351</v>
      </c>
      <c r="Q2476" s="16">
        <f t="shared" si="76"/>
        <v>40417.011296296296</v>
      </c>
      <c r="R2476">
        <f t="shared" si="77"/>
        <v>0</v>
      </c>
    </row>
    <row r="2477" spans="1:18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8347</v>
      </c>
      <c r="P2477" t="s">
        <v>8351</v>
      </c>
      <c r="Q2477" s="16">
        <f t="shared" si="76"/>
        <v>40310.287673611107</v>
      </c>
      <c r="R2477">
        <f t="shared" si="77"/>
        <v>0</v>
      </c>
    </row>
    <row r="2478" spans="1:18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8347</v>
      </c>
      <c r="P2478" t="s">
        <v>8351</v>
      </c>
      <c r="Q2478" s="16">
        <f t="shared" si="76"/>
        <v>41913.328356481477</v>
      </c>
      <c r="R2478">
        <f t="shared" si="77"/>
        <v>0</v>
      </c>
    </row>
    <row r="2479" spans="1:18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8347</v>
      </c>
      <c r="P2479" t="s">
        <v>8351</v>
      </c>
      <c r="Q2479" s="16">
        <f t="shared" si="76"/>
        <v>41088.691493055558</v>
      </c>
      <c r="R2479">
        <f t="shared" si="77"/>
        <v>0</v>
      </c>
    </row>
    <row r="2480" spans="1:18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8347</v>
      </c>
      <c r="P2480" t="s">
        <v>8351</v>
      </c>
      <c r="Q2480" s="16">
        <f t="shared" si="76"/>
        <v>41257.950381944444</v>
      </c>
      <c r="R2480">
        <f t="shared" si="77"/>
        <v>0</v>
      </c>
    </row>
    <row r="2481" spans="1:18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8347</v>
      </c>
      <c r="P2481" t="s">
        <v>8351</v>
      </c>
      <c r="Q2481" s="16">
        <f t="shared" si="76"/>
        <v>41107.726782407408</v>
      </c>
      <c r="R2481">
        <f t="shared" si="77"/>
        <v>0</v>
      </c>
    </row>
    <row r="2482" spans="1:18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8347</v>
      </c>
      <c r="P2482" t="s">
        <v>8351</v>
      </c>
      <c r="Q2482" s="16">
        <f t="shared" si="76"/>
        <v>42227.936157407406</v>
      </c>
      <c r="R2482">
        <f t="shared" si="77"/>
        <v>0</v>
      </c>
    </row>
    <row r="2483" spans="1:18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8347</v>
      </c>
      <c r="P2483" t="s">
        <v>8351</v>
      </c>
      <c r="Q2483" s="16">
        <f t="shared" si="76"/>
        <v>40999.645925925928</v>
      </c>
      <c r="R2483">
        <f t="shared" si="77"/>
        <v>0</v>
      </c>
    </row>
    <row r="2484" spans="1:18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8347</v>
      </c>
      <c r="P2484" t="s">
        <v>8351</v>
      </c>
      <c r="Q2484" s="16">
        <f t="shared" si="76"/>
        <v>40711.782210648147</v>
      </c>
      <c r="R2484">
        <f t="shared" si="77"/>
        <v>0</v>
      </c>
    </row>
    <row r="2485" spans="1:18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8347</v>
      </c>
      <c r="P2485" t="s">
        <v>8351</v>
      </c>
      <c r="Q2485" s="16">
        <f t="shared" si="76"/>
        <v>40970.750034722223</v>
      </c>
      <c r="R2485">
        <f t="shared" si="77"/>
        <v>0</v>
      </c>
    </row>
    <row r="2486" spans="1:18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8347</v>
      </c>
      <c r="P2486" t="s">
        <v>8351</v>
      </c>
      <c r="Q2486" s="16">
        <f t="shared" si="76"/>
        <v>40771.916701388887</v>
      </c>
      <c r="R2486">
        <f t="shared" si="77"/>
        <v>0</v>
      </c>
    </row>
    <row r="2487" spans="1:18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8347</v>
      </c>
      <c r="P2487" t="s">
        <v>8351</v>
      </c>
      <c r="Q2487" s="16">
        <f t="shared" si="76"/>
        <v>40793.998599537037</v>
      </c>
      <c r="R2487">
        <f t="shared" si="77"/>
        <v>0</v>
      </c>
    </row>
    <row r="2488" spans="1:18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8347</v>
      </c>
      <c r="P2488" t="s">
        <v>8351</v>
      </c>
      <c r="Q2488" s="16">
        <f t="shared" si="76"/>
        <v>40991.708055555559</v>
      </c>
      <c r="R2488">
        <f t="shared" si="77"/>
        <v>0</v>
      </c>
    </row>
    <row r="2489" spans="1:18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8347</v>
      </c>
      <c r="P2489" t="s">
        <v>8351</v>
      </c>
      <c r="Q2489" s="16">
        <f t="shared" si="76"/>
        <v>41026.083298611113</v>
      </c>
      <c r="R2489">
        <f t="shared" si="77"/>
        <v>0</v>
      </c>
    </row>
    <row r="2490" spans="1:18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8347</v>
      </c>
      <c r="P2490" t="s">
        <v>8351</v>
      </c>
      <c r="Q2490" s="16">
        <f t="shared" si="76"/>
        <v>40833.633194444446</v>
      </c>
      <c r="R2490">
        <f t="shared" si="77"/>
        <v>0</v>
      </c>
    </row>
    <row r="2491" spans="1:18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8347</v>
      </c>
      <c r="P2491" t="s">
        <v>8351</v>
      </c>
      <c r="Q2491" s="16">
        <f t="shared" si="76"/>
        <v>41373.690266203703</v>
      </c>
      <c r="R2491">
        <f t="shared" si="77"/>
        <v>0</v>
      </c>
    </row>
    <row r="2492" spans="1:18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8347</v>
      </c>
      <c r="P2492" t="s">
        <v>8351</v>
      </c>
      <c r="Q2492" s="16">
        <f t="shared" si="76"/>
        <v>41023.227731481486</v>
      </c>
      <c r="R2492">
        <f t="shared" si="77"/>
        <v>0</v>
      </c>
    </row>
    <row r="2493" spans="1:18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8347</v>
      </c>
      <c r="P2493" t="s">
        <v>8351</v>
      </c>
      <c r="Q2493" s="16">
        <f t="shared" si="76"/>
        <v>40542.839282407411</v>
      </c>
      <c r="R2493">
        <f t="shared" si="77"/>
        <v>0</v>
      </c>
    </row>
    <row r="2494" spans="1:18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8347</v>
      </c>
      <c r="P2494" t="s">
        <v>8351</v>
      </c>
      <c r="Q2494" s="16">
        <f t="shared" si="76"/>
        <v>41024.985972222225</v>
      </c>
      <c r="R2494">
        <f t="shared" si="77"/>
        <v>0</v>
      </c>
    </row>
    <row r="2495" spans="1:18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8347</v>
      </c>
      <c r="P2495" t="s">
        <v>8351</v>
      </c>
      <c r="Q2495" s="16">
        <f t="shared" si="76"/>
        <v>41348.168287037035</v>
      </c>
      <c r="R2495">
        <f t="shared" si="77"/>
        <v>0</v>
      </c>
    </row>
    <row r="2496" spans="1:18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8347</v>
      </c>
      <c r="P2496" t="s">
        <v>8351</v>
      </c>
      <c r="Q2496" s="16">
        <f t="shared" si="76"/>
        <v>41022.645185185189</v>
      </c>
      <c r="R2496">
        <f t="shared" si="77"/>
        <v>0</v>
      </c>
    </row>
    <row r="2497" spans="1:18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8347</v>
      </c>
      <c r="P2497" t="s">
        <v>8351</v>
      </c>
      <c r="Q2497" s="16">
        <f t="shared" si="76"/>
        <v>41036.946469907409</v>
      </c>
      <c r="R2497">
        <f t="shared" si="77"/>
        <v>0</v>
      </c>
    </row>
    <row r="2498" spans="1:18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8347</v>
      </c>
      <c r="P2498" t="s">
        <v>8351</v>
      </c>
      <c r="Q2498" s="16">
        <f t="shared" si="76"/>
        <v>41327.996435185181</v>
      </c>
      <c r="R2498">
        <f t="shared" si="77"/>
        <v>0</v>
      </c>
    </row>
    <row r="2499" spans="1:18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8347</v>
      </c>
      <c r="P2499" t="s">
        <v>8351</v>
      </c>
      <c r="Q2499" s="16">
        <f t="shared" ref="Q2499:Q2562" si="78">J2499/86400 + DATE(1970,1,1)</f>
        <v>40730.878912037035</v>
      </c>
      <c r="R2499">
        <f t="shared" ref="R2499:R2562" si="79">SUBTOTAL(103,A2499)</f>
        <v>0</v>
      </c>
    </row>
    <row r="2500" spans="1:18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8347</v>
      </c>
      <c r="P2500" t="s">
        <v>8351</v>
      </c>
      <c r="Q2500" s="16">
        <f t="shared" si="78"/>
        <v>42017.967442129629</v>
      </c>
      <c r="R2500">
        <f t="shared" si="79"/>
        <v>0</v>
      </c>
    </row>
    <row r="2501" spans="1:18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8347</v>
      </c>
      <c r="P2501" t="s">
        <v>8351</v>
      </c>
      <c r="Q2501" s="16">
        <f t="shared" si="78"/>
        <v>41226.648576388892</v>
      </c>
      <c r="R2501">
        <f t="shared" si="79"/>
        <v>0</v>
      </c>
    </row>
    <row r="2502" spans="1:18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8347</v>
      </c>
      <c r="P2502" t="s">
        <v>8351</v>
      </c>
      <c r="Q2502" s="16">
        <f t="shared" si="78"/>
        <v>41053.772858796292</v>
      </c>
      <c r="R2502">
        <f t="shared" si="79"/>
        <v>0</v>
      </c>
    </row>
    <row r="2503" spans="1:18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8358</v>
      </c>
      <c r="P2503" t="s">
        <v>8375</v>
      </c>
      <c r="Q2503" s="16">
        <f t="shared" si="78"/>
        <v>42244.776666666672</v>
      </c>
      <c r="R2503">
        <f t="shared" si="79"/>
        <v>0</v>
      </c>
    </row>
    <row r="2504" spans="1:18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8358</v>
      </c>
      <c r="P2504" t="s">
        <v>8375</v>
      </c>
      <c r="Q2504" s="16">
        <f t="shared" si="78"/>
        <v>41858.825439814813</v>
      </c>
      <c r="R2504">
        <f t="shared" si="79"/>
        <v>0</v>
      </c>
    </row>
    <row r="2505" spans="1:18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8358</v>
      </c>
      <c r="P2505" t="s">
        <v>8375</v>
      </c>
      <c r="Q2505" s="16">
        <f t="shared" si="78"/>
        <v>42498.899398148147</v>
      </c>
      <c r="R2505">
        <f t="shared" si="79"/>
        <v>0</v>
      </c>
    </row>
    <row r="2506" spans="1:18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8358</v>
      </c>
      <c r="P2506" t="s">
        <v>8375</v>
      </c>
      <c r="Q2506" s="16">
        <f t="shared" si="78"/>
        <v>41928.015439814815</v>
      </c>
      <c r="R2506">
        <f t="shared" si="79"/>
        <v>0</v>
      </c>
    </row>
    <row r="2507" spans="1:18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8358</v>
      </c>
      <c r="P2507" t="s">
        <v>8375</v>
      </c>
      <c r="Q2507" s="16">
        <f t="shared" si="78"/>
        <v>42047.05574074074</v>
      </c>
      <c r="R2507">
        <f t="shared" si="79"/>
        <v>0</v>
      </c>
    </row>
    <row r="2508" spans="1:18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8358</v>
      </c>
      <c r="P2508" t="s">
        <v>8375</v>
      </c>
      <c r="Q2508" s="16">
        <f t="shared" si="78"/>
        <v>42258.297094907408</v>
      </c>
      <c r="R2508">
        <f t="shared" si="79"/>
        <v>0</v>
      </c>
    </row>
    <row r="2509" spans="1:18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8358</v>
      </c>
      <c r="P2509" t="s">
        <v>8375</v>
      </c>
      <c r="Q2509" s="16">
        <f t="shared" si="78"/>
        <v>42105.072962962964</v>
      </c>
      <c r="R2509">
        <f t="shared" si="79"/>
        <v>0</v>
      </c>
    </row>
    <row r="2510" spans="1:18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8358</v>
      </c>
      <c r="P2510" t="s">
        <v>8375</v>
      </c>
      <c r="Q2510" s="16">
        <f t="shared" si="78"/>
        <v>41835.951782407406</v>
      </c>
      <c r="R2510">
        <f t="shared" si="79"/>
        <v>0</v>
      </c>
    </row>
    <row r="2511" spans="1:18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8358</v>
      </c>
      <c r="P2511" t="s">
        <v>8375</v>
      </c>
      <c r="Q2511" s="16">
        <f t="shared" si="78"/>
        <v>42058.809594907405</v>
      </c>
      <c r="R2511">
        <f t="shared" si="79"/>
        <v>0</v>
      </c>
    </row>
    <row r="2512" spans="1:18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8358</v>
      </c>
      <c r="P2512" t="s">
        <v>8375</v>
      </c>
      <c r="Q2512" s="16">
        <f t="shared" si="78"/>
        <v>42078.997361111113</v>
      </c>
      <c r="R2512">
        <f t="shared" si="79"/>
        <v>0</v>
      </c>
    </row>
    <row r="2513" spans="1:18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8358</v>
      </c>
      <c r="P2513" t="s">
        <v>8375</v>
      </c>
      <c r="Q2513" s="16">
        <f t="shared" si="78"/>
        <v>42371.446909722217</v>
      </c>
      <c r="R2513">
        <f t="shared" si="79"/>
        <v>0</v>
      </c>
    </row>
    <row r="2514" spans="1:18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8358</v>
      </c>
      <c r="P2514" t="s">
        <v>8375</v>
      </c>
      <c r="Q2514" s="16">
        <f t="shared" si="78"/>
        <v>41971.876863425925</v>
      </c>
      <c r="R2514">
        <f t="shared" si="79"/>
        <v>0</v>
      </c>
    </row>
    <row r="2515" spans="1:18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8358</v>
      </c>
      <c r="P2515" t="s">
        <v>8375</v>
      </c>
      <c r="Q2515" s="16">
        <f t="shared" si="78"/>
        <v>42732.00681712963</v>
      </c>
      <c r="R2515">
        <f t="shared" si="79"/>
        <v>0</v>
      </c>
    </row>
    <row r="2516" spans="1:18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8358</v>
      </c>
      <c r="P2516" t="s">
        <v>8375</v>
      </c>
      <c r="Q2516" s="16">
        <f t="shared" si="78"/>
        <v>41854.389780092592</v>
      </c>
      <c r="R2516">
        <f t="shared" si="79"/>
        <v>0</v>
      </c>
    </row>
    <row r="2517" spans="1:18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8358</v>
      </c>
      <c r="P2517" t="s">
        <v>8375</v>
      </c>
      <c r="Q2517" s="16">
        <f t="shared" si="78"/>
        <v>42027.839733796296</v>
      </c>
      <c r="R2517">
        <f t="shared" si="79"/>
        <v>0</v>
      </c>
    </row>
    <row r="2518" spans="1:18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8358</v>
      </c>
      <c r="P2518" t="s">
        <v>8375</v>
      </c>
      <c r="Q2518" s="16">
        <f t="shared" si="78"/>
        <v>41942.653379629628</v>
      </c>
      <c r="R2518">
        <f t="shared" si="79"/>
        <v>0</v>
      </c>
    </row>
    <row r="2519" spans="1:18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8358</v>
      </c>
      <c r="P2519" t="s">
        <v>8375</v>
      </c>
      <c r="Q2519" s="16">
        <f t="shared" si="78"/>
        <v>42052.802430555559</v>
      </c>
      <c r="R2519">
        <f t="shared" si="79"/>
        <v>0</v>
      </c>
    </row>
    <row r="2520" spans="1:18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8358</v>
      </c>
      <c r="P2520" t="s">
        <v>8375</v>
      </c>
      <c r="Q2520" s="16">
        <f t="shared" si="78"/>
        <v>41926.680879629632</v>
      </c>
      <c r="R2520">
        <f t="shared" si="79"/>
        <v>0</v>
      </c>
    </row>
    <row r="2521" spans="1:18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8358</v>
      </c>
      <c r="P2521" t="s">
        <v>8375</v>
      </c>
      <c r="Q2521" s="16">
        <f t="shared" si="78"/>
        <v>41809.155138888891</v>
      </c>
      <c r="R2521">
        <f t="shared" si="79"/>
        <v>0</v>
      </c>
    </row>
    <row r="2522" spans="1:18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8358</v>
      </c>
      <c r="P2522" t="s">
        <v>8375</v>
      </c>
      <c r="Q2522" s="16">
        <f t="shared" si="78"/>
        <v>42612.600520833337</v>
      </c>
      <c r="R2522">
        <f t="shared" si="79"/>
        <v>0</v>
      </c>
    </row>
    <row r="2523" spans="1:18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8347</v>
      </c>
      <c r="P2523" t="s">
        <v>8376</v>
      </c>
      <c r="Q2523" s="16">
        <f t="shared" si="78"/>
        <v>42269.967835648145</v>
      </c>
      <c r="R2523">
        <f t="shared" si="79"/>
        <v>0</v>
      </c>
    </row>
    <row r="2524" spans="1:18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8347</v>
      </c>
      <c r="P2524" t="s">
        <v>8376</v>
      </c>
      <c r="Q2524" s="16">
        <f t="shared" si="78"/>
        <v>42460.573611111111</v>
      </c>
      <c r="R2524">
        <f t="shared" si="79"/>
        <v>0</v>
      </c>
    </row>
    <row r="2525" spans="1:18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8347</v>
      </c>
      <c r="P2525" t="s">
        <v>8376</v>
      </c>
      <c r="Q2525" s="16">
        <f t="shared" si="78"/>
        <v>41930.975601851853</v>
      </c>
      <c r="R2525">
        <f t="shared" si="79"/>
        <v>0</v>
      </c>
    </row>
    <row r="2526" spans="1:18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8347</v>
      </c>
      <c r="P2526" t="s">
        <v>8376</v>
      </c>
      <c r="Q2526" s="16">
        <f t="shared" si="78"/>
        <v>41961.807372685187</v>
      </c>
      <c r="R2526">
        <f t="shared" si="79"/>
        <v>0</v>
      </c>
    </row>
    <row r="2527" spans="1:18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8347</v>
      </c>
      <c r="P2527" t="s">
        <v>8376</v>
      </c>
      <c r="Q2527" s="16">
        <f t="shared" si="78"/>
        <v>41058.844571759255</v>
      </c>
      <c r="R2527">
        <f t="shared" si="79"/>
        <v>0</v>
      </c>
    </row>
    <row r="2528" spans="1:18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8347</v>
      </c>
      <c r="P2528" t="s">
        <v>8376</v>
      </c>
      <c r="Q2528" s="16">
        <f t="shared" si="78"/>
        <v>41953.091134259259</v>
      </c>
      <c r="R2528">
        <f t="shared" si="79"/>
        <v>0</v>
      </c>
    </row>
    <row r="2529" spans="1:18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8347</v>
      </c>
      <c r="P2529" t="s">
        <v>8376</v>
      </c>
      <c r="Q2529" s="16">
        <f t="shared" si="78"/>
        <v>41546.75105324074</v>
      </c>
      <c r="R2529">
        <f t="shared" si="79"/>
        <v>0</v>
      </c>
    </row>
    <row r="2530" spans="1:18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8347</v>
      </c>
      <c r="P2530" t="s">
        <v>8376</v>
      </c>
      <c r="Q2530" s="16">
        <f t="shared" si="78"/>
        <v>42217.834525462968</v>
      </c>
      <c r="R2530">
        <f t="shared" si="79"/>
        <v>0</v>
      </c>
    </row>
    <row r="2531" spans="1:18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8347</v>
      </c>
      <c r="P2531" t="s">
        <v>8376</v>
      </c>
      <c r="Q2531" s="16">
        <f t="shared" si="78"/>
        <v>40948.080729166664</v>
      </c>
      <c r="R2531">
        <f t="shared" si="79"/>
        <v>0</v>
      </c>
    </row>
    <row r="2532" spans="1:18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8347</v>
      </c>
      <c r="P2532" t="s">
        <v>8376</v>
      </c>
      <c r="Q2532" s="16">
        <f t="shared" si="78"/>
        <v>42081.864641203705</v>
      </c>
      <c r="R2532">
        <f t="shared" si="79"/>
        <v>0</v>
      </c>
    </row>
    <row r="2533" spans="1:18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8347</v>
      </c>
      <c r="P2533" t="s">
        <v>8376</v>
      </c>
      <c r="Q2533" s="16">
        <f t="shared" si="78"/>
        <v>42208.680023148147</v>
      </c>
      <c r="R2533">
        <f t="shared" si="79"/>
        <v>0</v>
      </c>
    </row>
    <row r="2534" spans="1:18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8347</v>
      </c>
      <c r="P2534" t="s">
        <v>8376</v>
      </c>
      <c r="Q2534" s="16">
        <f t="shared" si="78"/>
        <v>41107.849143518521</v>
      </c>
      <c r="R2534">
        <f t="shared" si="79"/>
        <v>0</v>
      </c>
    </row>
    <row r="2535" spans="1:18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8347</v>
      </c>
      <c r="P2535" t="s">
        <v>8376</v>
      </c>
      <c r="Q2535" s="16">
        <f t="shared" si="78"/>
        <v>41304.751284722224</v>
      </c>
      <c r="R2535">
        <f t="shared" si="79"/>
        <v>0</v>
      </c>
    </row>
    <row r="2536" spans="1:18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8347</v>
      </c>
      <c r="P2536" t="s">
        <v>8376</v>
      </c>
      <c r="Q2536" s="16">
        <f t="shared" si="78"/>
        <v>40127.700370370367</v>
      </c>
      <c r="R2536">
        <f t="shared" si="79"/>
        <v>0</v>
      </c>
    </row>
    <row r="2537" spans="1:18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8347</v>
      </c>
      <c r="P2537" t="s">
        <v>8376</v>
      </c>
      <c r="Q2537" s="16">
        <f t="shared" si="78"/>
        <v>41943.791030092594</v>
      </c>
      <c r="R2537">
        <f t="shared" si="79"/>
        <v>0</v>
      </c>
    </row>
    <row r="2538" spans="1:18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8347</v>
      </c>
      <c r="P2538" t="s">
        <v>8376</v>
      </c>
      <c r="Q2538" s="16">
        <f t="shared" si="78"/>
        <v>41464.106087962966</v>
      </c>
      <c r="R2538">
        <f t="shared" si="79"/>
        <v>0</v>
      </c>
    </row>
    <row r="2539" spans="1:18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8347</v>
      </c>
      <c r="P2539" t="s">
        <v>8376</v>
      </c>
      <c r="Q2539" s="16">
        <f t="shared" si="78"/>
        <v>40696.648784722223</v>
      </c>
      <c r="R2539">
        <f t="shared" si="79"/>
        <v>0</v>
      </c>
    </row>
    <row r="2540" spans="1:18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8347</v>
      </c>
      <c r="P2540" t="s">
        <v>8376</v>
      </c>
      <c r="Q2540" s="16">
        <f t="shared" si="78"/>
        <v>41298.509965277779</v>
      </c>
      <c r="R2540">
        <f t="shared" si="79"/>
        <v>0</v>
      </c>
    </row>
    <row r="2541" spans="1:18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8347</v>
      </c>
      <c r="P2541" t="s">
        <v>8376</v>
      </c>
      <c r="Q2541" s="16">
        <f t="shared" si="78"/>
        <v>41977.902222222227</v>
      </c>
      <c r="R2541">
        <f t="shared" si="79"/>
        <v>0</v>
      </c>
    </row>
    <row r="2542" spans="1:18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8347</v>
      </c>
      <c r="P2542" t="s">
        <v>8376</v>
      </c>
      <c r="Q2542" s="16">
        <f t="shared" si="78"/>
        <v>40785.675011574072</v>
      </c>
      <c r="R2542">
        <f t="shared" si="79"/>
        <v>0</v>
      </c>
    </row>
    <row r="2543" spans="1:18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8347</v>
      </c>
      <c r="P2543" t="s">
        <v>8376</v>
      </c>
      <c r="Q2543" s="16">
        <f t="shared" si="78"/>
        <v>41483.449282407411</v>
      </c>
      <c r="R2543">
        <f t="shared" si="79"/>
        <v>0</v>
      </c>
    </row>
    <row r="2544" spans="1:18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8347</v>
      </c>
      <c r="P2544" t="s">
        <v>8376</v>
      </c>
      <c r="Q2544" s="16">
        <f t="shared" si="78"/>
        <v>41509.426585648151</v>
      </c>
      <c r="R2544">
        <f t="shared" si="79"/>
        <v>0</v>
      </c>
    </row>
    <row r="2545" spans="1:18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8347</v>
      </c>
      <c r="P2545" t="s">
        <v>8376</v>
      </c>
      <c r="Q2545" s="16">
        <f t="shared" si="78"/>
        <v>40514.107615740737</v>
      </c>
      <c r="R2545">
        <f t="shared" si="79"/>
        <v>0</v>
      </c>
    </row>
    <row r="2546" spans="1:18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8347</v>
      </c>
      <c r="P2546" t="s">
        <v>8376</v>
      </c>
      <c r="Q2546" s="16">
        <f t="shared" si="78"/>
        <v>41068.520474537036</v>
      </c>
      <c r="R2546">
        <f t="shared" si="79"/>
        <v>0</v>
      </c>
    </row>
    <row r="2547" spans="1:18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8347</v>
      </c>
      <c r="P2547" t="s">
        <v>8376</v>
      </c>
      <c r="Q2547" s="16">
        <f t="shared" si="78"/>
        <v>42027.138171296298</v>
      </c>
      <c r="R2547">
        <f t="shared" si="79"/>
        <v>0</v>
      </c>
    </row>
    <row r="2548" spans="1:18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8347</v>
      </c>
      <c r="P2548" t="s">
        <v>8376</v>
      </c>
      <c r="Q2548" s="16">
        <f t="shared" si="78"/>
        <v>41524.858553240745</v>
      </c>
      <c r="R2548">
        <f t="shared" si="79"/>
        <v>0</v>
      </c>
    </row>
    <row r="2549" spans="1:18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8347</v>
      </c>
      <c r="P2549" t="s">
        <v>8376</v>
      </c>
      <c r="Q2549" s="16">
        <f t="shared" si="78"/>
        <v>40973.773182870369</v>
      </c>
      <c r="R2549">
        <f t="shared" si="79"/>
        <v>0</v>
      </c>
    </row>
    <row r="2550" spans="1:18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8347</v>
      </c>
      <c r="P2550" t="s">
        <v>8376</v>
      </c>
      <c r="Q2550" s="16">
        <f t="shared" si="78"/>
        <v>42618.625428240739</v>
      </c>
      <c r="R2550">
        <f t="shared" si="79"/>
        <v>0</v>
      </c>
    </row>
    <row r="2551" spans="1:18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8347</v>
      </c>
      <c r="P2551" t="s">
        <v>8376</v>
      </c>
      <c r="Q2551" s="16">
        <f t="shared" si="78"/>
        <v>41390.757754629631</v>
      </c>
      <c r="R2551">
        <f t="shared" si="79"/>
        <v>0</v>
      </c>
    </row>
    <row r="2552" spans="1:18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8347</v>
      </c>
      <c r="P2552" t="s">
        <v>8376</v>
      </c>
      <c r="Q2552" s="16">
        <f t="shared" si="78"/>
        <v>42228.634328703702</v>
      </c>
      <c r="R2552">
        <f t="shared" si="79"/>
        <v>0</v>
      </c>
    </row>
    <row r="2553" spans="1:18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8347</v>
      </c>
      <c r="P2553" t="s">
        <v>8376</v>
      </c>
      <c r="Q2553" s="16">
        <f t="shared" si="78"/>
        <v>40961.252141203702</v>
      </c>
      <c r="R2553">
        <f t="shared" si="79"/>
        <v>0</v>
      </c>
    </row>
    <row r="2554" spans="1:18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8347</v>
      </c>
      <c r="P2554" t="s">
        <v>8376</v>
      </c>
      <c r="Q2554" s="16">
        <f t="shared" si="78"/>
        <v>42769.809965277775</v>
      </c>
      <c r="R2554">
        <f t="shared" si="79"/>
        <v>0</v>
      </c>
    </row>
    <row r="2555" spans="1:18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8347</v>
      </c>
      <c r="P2555" t="s">
        <v>8376</v>
      </c>
      <c r="Q2555" s="16">
        <f t="shared" si="78"/>
        <v>41113.199155092589</v>
      </c>
      <c r="R2555">
        <f t="shared" si="79"/>
        <v>0</v>
      </c>
    </row>
    <row r="2556" spans="1:18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8347</v>
      </c>
      <c r="P2556" t="s">
        <v>8376</v>
      </c>
      <c r="Q2556" s="16">
        <f t="shared" si="78"/>
        <v>42125.078275462962</v>
      </c>
      <c r="R2556">
        <f t="shared" si="79"/>
        <v>0</v>
      </c>
    </row>
    <row r="2557" spans="1:18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8347</v>
      </c>
      <c r="P2557" t="s">
        <v>8376</v>
      </c>
      <c r="Q2557" s="16">
        <f t="shared" si="78"/>
        <v>41026.655011574076</v>
      </c>
      <c r="R2557">
        <f t="shared" si="79"/>
        <v>0</v>
      </c>
    </row>
    <row r="2558" spans="1:18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8347</v>
      </c>
      <c r="P2558" t="s">
        <v>8376</v>
      </c>
      <c r="Q2558" s="16">
        <f t="shared" si="78"/>
        <v>41222.991400462961</v>
      </c>
      <c r="R2558">
        <f t="shared" si="79"/>
        <v>0</v>
      </c>
    </row>
    <row r="2559" spans="1:18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8347</v>
      </c>
      <c r="P2559" t="s">
        <v>8376</v>
      </c>
      <c r="Q2559" s="16">
        <f t="shared" si="78"/>
        <v>41744.745208333334</v>
      </c>
      <c r="R2559">
        <f t="shared" si="79"/>
        <v>0</v>
      </c>
    </row>
    <row r="2560" spans="1:18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8347</v>
      </c>
      <c r="P2560" t="s">
        <v>8376</v>
      </c>
      <c r="Q2560" s="16">
        <f t="shared" si="78"/>
        <v>42093.860023148147</v>
      </c>
      <c r="R2560">
        <f t="shared" si="79"/>
        <v>0</v>
      </c>
    </row>
    <row r="2561" spans="1:18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8347</v>
      </c>
      <c r="P2561" t="s">
        <v>8376</v>
      </c>
      <c r="Q2561" s="16">
        <f t="shared" si="78"/>
        <v>40829.873657407406</v>
      </c>
      <c r="R2561">
        <f t="shared" si="79"/>
        <v>0</v>
      </c>
    </row>
    <row r="2562" spans="1:18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8347</v>
      </c>
      <c r="P2562" t="s">
        <v>8376</v>
      </c>
      <c r="Q2562" s="16">
        <f t="shared" si="78"/>
        <v>42039.951087962967</v>
      </c>
      <c r="R2562">
        <f t="shared" si="79"/>
        <v>0</v>
      </c>
    </row>
    <row r="2563" spans="1:18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8358</v>
      </c>
      <c r="P2563" t="s">
        <v>8359</v>
      </c>
      <c r="Q2563" s="16">
        <f t="shared" ref="Q2563:Q2626" si="80">J2563/86400 + DATE(1970,1,1)</f>
        <v>42260.528807870374</v>
      </c>
      <c r="R2563">
        <f t="shared" ref="R2563:R2626" si="81">SUBTOTAL(103,A2563)</f>
        <v>0</v>
      </c>
    </row>
    <row r="2564" spans="1:18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8358</v>
      </c>
      <c r="P2564" t="s">
        <v>8359</v>
      </c>
      <c r="Q2564" s="16">
        <f t="shared" si="80"/>
        <v>42594.524756944447</v>
      </c>
      <c r="R2564">
        <f t="shared" si="81"/>
        <v>0</v>
      </c>
    </row>
    <row r="2565" spans="1:18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8358</v>
      </c>
      <c r="P2565" t="s">
        <v>8359</v>
      </c>
      <c r="Q2565" s="16">
        <f t="shared" si="80"/>
        <v>42155.139479166668</v>
      </c>
      <c r="R2565">
        <f t="shared" si="81"/>
        <v>0</v>
      </c>
    </row>
    <row r="2566" spans="1:18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8358</v>
      </c>
      <c r="P2566" t="s">
        <v>8359</v>
      </c>
      <c r="Q2566" s="16">
        <f t="shared" si="80"/>
        <v>41822.040497685186</v>
      </c>
      <c r="R2566">
        <f t="shared" si="81"/>
        <v>0</v>
      </c>
    </row>
    <row r="2567" spans="1:18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8358</v>
      </c>
      <c r="P2567" t="s">
        <v>8359</v>
      </c>
      <c r="Q2567" s="16">
        <f t="shared" si="80"/>
        <v>42440.650335648148</v>
      </c>
      <c r="R2567">
        <f t="shared" si="81"/>
        <v>0</v>
      </c>
    </row>
    <row r="2568" spans="1:18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8358</v>
      </c>
      <c r="P2568" t="s">
        <v>8359</v>
      </c>
      <c r="Q2568" s="16">
        <f t="shared" si="80"/>
        <v>41842.980879629627</v>
      </c>
      <c r="R2568">
        <f t="shared" si="81"/>
        <v>0</v>
      </c>
    </row>
    <row r="2569" spans="1:18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8358</v>
      </c>
      <c r="P2569" t="s">
        <v>8359</v>
      </c>
      <c r="Q2569" s="16">
        <f t="shared" si="80"/>
        <v>42087.878912037035</v>
      </c>
      <c r="R2569">
        <f t="shared" si="81"/>
        <v>0</v>
      </c>
    </row>
    <row r="2570" spans="1:18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8358</v>
      </c>
      <c r="P2570" t="s">
        <v>8359</v>
      </c>
      <c r="Q2570" s="16">
        <f t="shared" si="80"/>
        <v>42584.666597222225</v>
      </c>
      <c r="R2570">
        <f t="shared" si="81"/>
        <v>0</v>
      </c>
    </row>
    <row r="2571" spans="1:18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8358</v>
      </c>
      <c r="P2571" t="s">
        <v>8359</v>
      </c>
      <c r="Q2571" s="16">
        <f t="shared" si="80"/>
        <v>42234.105462962965</v>
      </c>
      <c r="R2571">
        <f t="shared" si="81"/>
        <v>0</v>
      </c>
    </row>
    <row r="2572" spans="1:18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8358</v>
      </c>
      <c r="P2572" t="s">
        <v>8359</v>
      </c>
      <c r="Q2572" s="16">
        <f t="shared" si="80"/>
        <v>42744.903182870374</v>
      </c>
      <c r="R2572">
        <f t="shared" si="81"/>
        <v>0</v>
      </c>
    </row>
    <row r="2573" spans="1:18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8358</v>
      </c>
      <c r="P2573" t="s">
        <v>8359</v>
      </c>
      <c r="Q2573" s="16">
        <f t="shared" si="80"/>
        <v>42449.341678240744</v>
      </c>
      <c r="R2573">
        <f t="shared" si="81"/>
        <v>0</v>
      </c>
    </row>
    <row r="2574" spans="1:18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8358</v>
      </c>
      <c r="P2574" t="s">
        <v>8359</v>
      </c>
      <c r="Q2574" s="16">
        <f t="shared" si="80"/>
        <v>42077.119409722218</v>
      </c>
      <c r="R2574">
        <f t="shared" si="81"/>
        <v>0</v>
      </c>
    </row>
    <row r="2575" spans="1:18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8358</v>
      </c>
      <c r="P2575" t="s">
        <v>8359</v>
      </c>
      <c r="Q2575" s="16">
        <f t="shared" si="80"/>
        <v>41829.592002314814</v>
      </c>
      <c r="R2575">
        <f t="shared" si="81"/>
        <v>0</v>
      </c>
    </row>
    <row r="2576" spans="1:18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8358</v>
      </c>
      <c r="P2576" t="s">
        <v>8359</v>
      </c>
      <c r="Q2576" s="16">
        <f t="shared" si="80"/>
        <v>42487.825752314813</v>
      </c>
      <c r="R2576">
        <f t="shared" si="81"/>
        <v>0</v>
      </c>
    </row>
    <row r="2577" spans="1:18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8358</v>
      </c>
      <c r="P2577" t="s">
        <v>8359</v>
      </c>
      <c r="Q2577" s="16">
        <f t="shared" si="80"/>
        <v>41986.108726851853</v>
      </c>
      <c r="R2577">
        <f t="shared" si="81"/>
        <v>0</v>
      </c>
    </row>
    <row r="2578" spans="1:18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8358</v>
      </c>
      <c r="P2578" t="s">
        <v>8359</v>
      </c>
      <c r="Q2578" s="16">
        <f t="shared" si="80"/>
        <v>42060.00980324074</v>
      </c>
      <c r="R2578">
        <f t="shared" si="81"/>
        <v>0</v>
      </c>
    </row>
    <row r="2579" spans="1:18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8358</v>
      </c>
      <c r="P2579" t="s">
        <v>8359</v>
      </c>
      <c r="Q2579" s="16">
        <f t="shared" si="80"/>
        <v>41830.820567129631</v>
      </c>
      <c r="R2579">
        <f t="shared" si="81"/>
        <v>0</v>
      </c>
    </row>
    <row r="2580" spans="1:18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8358</v>
      </c>
      <c r="P2580" t="s">
        <v>8359</v>
      </c>
      <c r="Q2580" s="16">
        <f t="shared" si="80"/>
        <v>42238.022905092592</v>
      </c>
      <c r="R2580">
        <f t="shared" si="81"/>
        <v>0</v>
      </c>
    </row>
    <row r="2581" spans="1:18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8358</v>
      </c>
      <c r="P2581" t="s">
        <v>8359</v>
      </c>
      <c r="Q2581" s="16">
        <f t="shared" si="80"/>
        <v>41837.829895833333</v>
      </c>
      <c r="R2581">
        <f t="shared" si="81"/>
        <v>0</v>
      </c>
    </row>
    <row r="2582" spans="1:18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8358</v>
      </c>
      <c r="P2582" t="s">
        <v>8359</v>
      </c>
      <c r="Q2582" s="16">
        <f t="shared" si="80"/>
        <v>42110.326423611114</v>
      </c>
      <c r="R2582">
        <f t="shared" si="81"/>
        <v>0</v>
      </c>
    </row>
    <row r="2583" spans="1:18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8358</v>
      </c>
      <c r="P2583" t="s">
        <v>8359</v>
      </c>
      <c r="Q2583" s="16">
        <f t="shared" si="80"/>
        <v>42294.628449074073</v>
      </c>
      <c r="R2583">
        <f t="shared" si="81"/>
        <v>0</v>
      </c>
    </row>
    <row r="2584" spans="1:18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8358</v>
      </c>
      <c r="P2584" t="s">
        <v>8359</v>
      </c>
      <c r="Q2584" s="16">
        <f t="shared" si="80"/>
        <v>42642.988819444443</v>
      </c>
      <c r="R2584">
        <f t="shared" si="81"/>
        <v>0</v>
      </c>
    </row>
    <row r="2585" spans="1:18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8358</v>
      </c>
      <c r="P2585" t="s">
        <v>8359</v>
      </c>
      <c r="Q2585" s="16">
        <f t="shared" si="80"/>
        <v>42019.76944444445</v>
      </c>
      <c r="R2585">
        <f t="shared" si="81"/>
        <v>0</v>
      </c>
    </row>
    <row r="2586" spans="1:18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8358</v>
      </c>
      <c r="P2586" t="s">
        <v>8359</v>
      </c>
      <c r="Q2586" s="16">
        <f t="shared" si="80"/>
        <v>42140.173252314809</v>
      </c>
      <c r="R2586">
        <f t="shared" si="81"/>
        <v>0</v>
      </c>
    </row>
    <row r="2587" spans="1:18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8358</v>
      </c>
      <c r="P2587" t="s">
        <v>8359</v>
      </c>
      <c r="Q2587" s="16">
        <f t="shared" si="80"/>
        <v>41795.963333333333</v>
      </c>
      <c r="R2587">
        <f t="shared" si="81"/>
        <v>0</v>
      </c>
    </row>
    <row r="2588" spans="1:18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8358</v>
      </c>
      <c r="P2588" t="s">
        <v>8359</v>
      </c>
      <c r="Q2588" s="16">
        <f t="shared" si="80"/>
        <v>42333.330277777779</v>
      </c>
      <c r="R2588">
        <f t="shared" si="81"/>
        <v>0</v>
      </c>
    </row>
    <row r="2589" spans="1:18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8358</v>
      </c>
      <c r="P2589" t="s">
        <v>8359</v>
      </c>
      <c r="Q2589" s="16">
        <f t="shared" si="80"/>
        <v>42338.675381944442</v>
      </c>
      <c r="R2589">
        <f t="shared" si="81"/>
        <v>0</v>
      </c>
    </row>
    <row r="2590" spans="1:18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8358</v>
      </c>
      <c r="P2590" t="s">
        <v>8359</v>
      </c>
      <c r="Q2590" s="16">
        <f t="shared" si="80"/>
        <v>42042.676226851851</v>
      </c>
      <c r="R2590">
        <f t="shared" si="81"/>
        <v>0</v>
      </c>
    </row>
    <row r="2591" spans="1:18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8358</v>
      </c>
      <c r="P2591" t="s">
        <v>8359</v>
      </c>
      <c r="Q2591" s="16">
        <f t="shared" si="80"/>
        <v>42422.536192129628</v>
      </c>
      <c r="R2591">
        <f t="shared" si="81"/>
        <v>0</v>
      </c>
    </row>
    <row r="2592" spans="1:18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8358</v>
      </c>
      <c r="P2592" t="s">
        <v>8359</v>
      </c>
      <c r="Q2592" s="16">
        <f t="shared" si="80"/>
        <v>42388.589085648149</v>
      </c>
      <c r="R2592">
        <f t="shared" si="81"/>
        <v>0</v>
      </c>
    </row>
    <row r="2593" spans="1:18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8358</v>
      </c>
      <c r="P2593" t="s">
        <v>8359</v>
      </c>
      <c r="Q2593" s="16">
        <f t="shared" si="80"/>
        <v>42382.906527777777</v>
      </c>
      <c r="R2593">
        <f t="shared" si="81"/>
        <v>0</v>
      </c>
    </row>
    <row r="2594" spans="1:18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8358</v>
      </c>
      <c r="P2594" t="s">
        <v>8359</v>
      </c>
      <c r="Q2594" s="16">
        <f t="shared" si="80"/>
        <v>41887.801168981481</v>
      </c>
      <c r="R2594">
        <f t="shared" si="81"/>
        <v>0</v>
      </c>
    </row>
    <row r="2595" spans="1:18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8358</v>
      </c>
      <c r="P2595" t="s">
        <v>8359</v>
      </c>
      <c r="Q2595" s="16">
        <f t="shared" si="80"/>
        <v>42089.845208333332</v>
      </c>
      <c r="R2595">
        <f t="shared" si="81"/>
        <v>0</v>
      </c>
    </row>
    <row r="2596" spans="1:18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8358</v>
      </c>
      <c r="P2596" t="s">
        <v>8359</v>
      </c>
      <c r="Q2596" s="16">
        <f t="shared" si="80"/>
        <v>41828.967916666668</v>
      </c>
      <c r="R2596">
        <f t="shared" si="81"/>
        <v>0</v>
      </c>
    </row>
    <row r="2597" spans="1:18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8358</v>
      </c>
      <c r="P2597" t="s">
        <v>8359</v>
      </c>
      <c r="Q2597" s="16">
        <f t="shared" si="80"/>
        <v>42760.244212962964</v>
      </c>
      <c r="R2597">
        <f t="shared" si="81"/>
        <v>0</v>
      </c>
    </row>
    <row r="2598" spans="1:18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8358</v>
      </c>
      <c r="P2598" t="s">
        <v>8359</v>
      </c>
      <c r="Q2598" s="16">
        <f t="shared" si="80"/>
        <v>41828.664456018516</v>
      </c>
      <c r="R2598">
        <f t="shared" si="81"/>
        <v>0</v>
      </c>
    </row>
    <row r="2599" spans="1:18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8358</v>
      </c>
      <c r="P2599" t="s">
        <v>8359</v>
      </c>
      <c r="Q2599" s="16">
        <f t="shared" si="80"/>
        <v>42510.341631944444</v>
      </c>
      <c r="R2599">
        <f t="shared" si="81"/>
        <v>0</v>
      </c>
    </row>
    <row r="2600" spans="1:18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8358</v>
      </c>
      <c r="P2600" t="s">
        <v>8359</v>
      </c>
      <c r="Q2600" s="16">
        <f t="shared" si="80"/>
        <v>42240.840289351851</v>
      </c>
      <c r="R2600">
        <f t="shared" si="81"/>
        <v>0</v>
      </c>
    </row>
    <row r="2601" spans="1:18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8358</v>
      </c>
      <c r="P2601" t="s">
        <v>8359</v>
      </c>
      <c r="Q2601" s="16">
        <f t="shared" si="80"/>
        <v>41809.754016203704</v>
      </c>
      <c r="R2601">
        <f t="shared" si="81"/>
        <v>0</v>
      </c>
    </row>
    <row r="2602" spans="1:18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8358</v>
      </c>
      <c r="P2602" t="s">
        <v>8359</v>
      </c>
      <c r="Q2602" s="16">
        <f t="shared" si="80"/>
        <v>42394.900462962964</v>
      </c>
      <c r="R2602">
        <f t="shared" si="81"/>
        <v>0</v>
      </c>
    </row>
    <row r="2603" spans="1:18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8341</v>
      </c>
      <c r="P2603" t="s">
        <v>8377</v>
      </c>
      <c r="Q2603" s="16">
        <f t="shared" si="80"/>
        <v>41150.902187500003</v>
      </c>
      <c r="R2603">
        <f t="shared" si="81"/>
        <v>0</v>
      </c>
    </row>
    <row r="2604" spans="1:18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8341</v>
      </c>
      <c r="P2604" t="s">
        <v>8377</v>
      </c>
      <c r="Q2604" s="16">
        <f t="shared" si="80"/>
        <v>41915.747314814813</v>
      </c>
      <c r="R2604">
        <f t="shared" si="81"/>
        <v>0</v>
      </c>
    </row>
    <row r="2605" spans="1:18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8341</v>
      </c>
      <c r="P2605" t="s">
        <v>8377</v>
      </c>
      <c r="Q2605" s="16">
        <f t="shared" si="80"/>
        <v>41617.912662037037</v>
      </c>
      <c r="R2605">
        <f t="shared" si="81"/>
        <v>0</v>
      </c>
    </row>
    <row r="2606" spans="1:18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8341</v>
      </c>
      <c r="P2606" t="s">
        <v>8377</v>
      </c>
      <c r="Q2606" s="16">
        <f t="shared" si="80"/>
        <v>40998.051192129627</v>
      </c>
      <c r="R2606">
        <f t="shared" si="81"/>
        <v>0</v>
      </c>
    </row>
    <row r="2607" spans="1:18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8341</v>
      </c>
      <c r="P2607" t="s">
        <v>8377</v>
      </c>
      <c r="Q2607" s="16">
        <f t="shared" si="80"/>
        <v>42508.541550925926</v>
      </c>
      <c r="R2607">
        <f t="shared" si="81"/>
        <v>0</v>
      </c>
    </row>
    <row r="2608" spans="1:18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8341</v>
      </c>
      <c r="P2608" t="s">
        <v>8377</v>
      </c>
      <c r="Q2608" s="16">
        <f t="shared" si="80"/>
        <v>41726.712754629625</v>
      </c>
      <c r="R2608">
        <f t="shared" si="81"/>
        <v>0</v>
      </c>
    </row>
    <row r="2609" spans="1:18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8341</v>
      </c>
      <c r="P2609" t="s">
        <v>8377</v>
      </c>
      <c r="Q2609" s="16">
        <f t="shared" si="80"/>
        <v>42184.874675925923</v>
      </c>
      <c r="R2609">
        <f t="shared" si="81"/>
        <v>0</v>
      </c>
    </row>
    <row r="2610" spans="1:18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8341</v>
      </c>
      <c r="P2610" t="s">
        <v>8377</v>
      </c>
      <c r="Q2610" s="16">
        <f t="shared" si="80"/>
        <v>42767.801712962959</v>
      </c>
      <c r="R2610">
        <f t="shared" si="81"/>
        <v>0</v>
      </c>
    </row>
    <row r="2611" spans="1:18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8341</v>
      </c>
      <c r="P2611" t="s">
        <v>8377</v>
      </c>
      <c r="Q2611" s="16">
        <f t="shared" si="80"/>
        <v>41075.237858796296</v>
      </c>
      <c r="R2611">
        <f t="shared" si="81"/>
        <v>0</v>
      </c>
    </row>
    <row r="2612" spans="1:18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8341</v>
      </c>
      <c r="P2612" t="s">
        <v>8377</v>
      </c>
      <c r="Q2612" s="16">
        <f t="shared" si="80"/>
        <v>42564.881076388891</v>
      </c>
      <c r="R2612">
        <f t="shared" si="81"/>
        <v>0</v>
      </c>
    </row>
    <row r="2613" spans="1:18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8341</v>
      </c>
      <c r="P2613" t="s">
        <v>8377</v>
      </c>
      <c r="Q2613" s="16">
        <f t="shared" si="80"/>
        <v>42704.335810185185</v>
      </c>
      <c r="R2613">
        <f t="shared" si="81"/>
        <v>0</v>
      </c>
    </row>
    <row r="2614" spans="1:18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8341</v>
      </c>
      <c r="P2614" t="s">
        <v>8377</v>
      </c>
      <c r="Q2614" s="16">
        <f t="shared" si="80"/>
        <v>41982.143171296295</v>
      </c>
      <c r="R2614">
        <f t="shared" si="81"/>
        <v>0</v>
      </c>
    </row>
    <row r="2615" spans="1:18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8341</v>
      </c>
      <c r="P2615" t="s">
        <v>8377</v>
      </c>
      <c r="Q2615" s="16">
        <f t="shared" si="80"/>
        <v>41143.81821759259</v>
      </c>
      <c r="R2615">
        <f t="shared" si="81"/>
        <v>0</v>
      </c>
    </row>
    <row r="2616" spans="1:18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8341</v>
      </c>
      <c r="P2616" t="s">
        <v>8377</v>
      </c>
      <c r="Q2616" s="16">
        <f t="shared" si="80"/>
        <v>41730.708472222221</v>
      </c>
      <c r="R2616">
        <f t="shared" si="81"/>
        <v>0</v>
      </c>
    </row>
    <row r="2617" spans="1:18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8341</v>
      </c>
      <c r="P2617" t="s">
        <v>8377</v>
      </c>
      <c r="Q2617" s="16">
        <f t="shared" si="80"/>
        <v>42453.49726851852</v>
      </c>
      <c r="R2617">
        <f t="shared" si="81"/>
        <v>0</v>
      </c>
    </row>
    <row r="2618" spans="1:18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8341</v>
      </c>
      <c r="P2618" t="s">
        <v>8377</v>
      </c>
      <c r="Q2618" s="16">
        <f t="shared" si="80"/>
        <v>42211.99454861111</v>
      </c>
      <c r="R2618">
        <f t="shared" si="81"/>
        <v>0</v>
      </c>
    </row>
    <row r="2619" spans="1:18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8341</v>
      </c>
      <c r="P2619" t="s">
        <v>8377</v>
      </c>
      <c r="Q2619" s="16">
        <f t="shared" si="80"/>
        <v>41902.874432870369</v>
      </c>
      <c r="R2619">
        <f t="shared" si="81"/>
        <v>0</v>
      </c>
    </row>
    <row r="2620" spans="1:18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8341</v>
      </c>
      <c r="P2620" t="s">
        <v>8377</v>
      </c>
      <c r="Q2620" s="16">
        <f t="shared" si="80"/>
        <v>42279.792372685188</v>
      </c>
      <c r="R2620">
        <f t="shared" si="81"/>
        <v>0</v>
      </c>
    </row>
    <row r="2621" spans="1:18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8341</v>
      </c>
      <c r="P2621" t="s">
        <v>8377</v>
      </c>
      <c r="Q2621" s="16">
        <f t="shared" si="80"/>
        <v>42273.884305555555</v>
      </c>
      <c r="R2621">
        <f t="shared" si="81"/>
        <v>0</v>
      </c>
    </row>
    <row r="2622" spans="1:18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8341</v>
      </c>
      <c r="P2622" t="s">
        <v>8377</v>
      </c>
      <c r="Q2622" s="16">
        <f t="shared" si="80"/>
        <v>42251.16715277778</v>
      </c>
      <c r="R2622">
        <f t="shared" si="81"/>
        <v>0</v>
      </c>
    </row>
    <row r="2623" spans="1:18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8341</v>
      </c>
      <c r="P2623" t="s">
        <v>8377</v>
      </c>
      <c r="Q2623" s="16">
        <f t="shared" si="80"/>
        <v>42115.747546296298</v>
      </c>
      <c r="R2623">
        <f t="shared" si="81"/>
        <v>0</v>
      </c>
    </row>
    <row r="2624" spans="1:18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8341</v>
      </c>
      <c r="P2624" t="s">
        <v>8377</v>
      </c>
      <c r="Q2624" s="16">
        <f t="shared" si="80"/>
        <v>42689.74324074074</v>
      </c>
      <c r="R2624">
        <f t="shared" si="81"/>
        <v>0</v>
      </c>
    </row>
    <row r="2625" spans="1:18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8341</v>
      </c>
      <c r="P2625" t="s">
        <v>8377</v>
      </c>
      <c r="Q2625" s="16">
        <f t="shared" si="80"/>
        <v>42692.256550925929</v>
      </c>
      <c r="R2625">
        <f t="shared" si="81"/>
        <v>0</v>
      </c>
    </row>
    <row r="2626" spans="1:18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8341</v>
      </c>
      <c r="P2626" t="s">
        <v>8377</v>
      </c>
      <c r="Q2626" s="16">
        <f t="shared" si="80"/>
        <v>41144.421550925923</v>
      </c>
      <c r="R2626">
        <f t="shared" si="81"/>
        <v>0</v>
      </c>
    </row>
    <row r="2627" spans="1:18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8341</v>
      </c>
      <c r="P2627" t="s">
        <v>8377</v>
      </c>
      <c r="Q2627" s="16">
        <f t="shared" ref="Q2627:Q2690" si="82">J2627/86400 + DATE(1970,1,1)</f>
        <v>42658.810277777782</v>
      </c>
      <c r="R2627">
        <f t="shared" ref="R2627:R2690" si="83">SUBTOTAL(103,A2627)</f>
        <v>0</v>
      </c>
    </row>
    <row r="2628" spans="1:18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8341</v>
      </c>
      <c r="P2628" t="s">
        <v>8377</v>
      </c>
      <c r="Q2628" s="16">
        <f t="shared" si="82"/>
        <v>42128.628113425926</v>
      </c>
      <c r="R2628">
        <f t="shared" si="83"/>
        <v>0</v>
      </c>
    </row>
    <row r="2629" spans="1:18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8341</v>
      </c>
      <c r="P2629" t="s">
        <v>8377</v>
      </c>
      <c r="Q2629" s="16">
        <f t="shared" si="82"/>
        <v>42304.829409722224</v>
      </c>
      <c r="R2629">
        <f t="shared" si="83"/>
        <v>0</v>
      </c>
    </row>
    <row r="2630" spans="1:18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8341</v>
      </c>
      <c r="P2630" t="s">
        <v>8377</v>
      </c>
      <c r="Q2630" s="16">
        <f t="shared" si="82"/>
        <v>41953.966053240743</v>
      </c>
      <c r="R2630">
        <f t="shared" si="83"/>
        <v>0</v>
      </c>
    </row>
    <row r="2631" spans="1:18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8341</v>
      </c>
      <c r="P2631" t="s">
        <v>8377</v>
      </c>
      <c r="Q2631" s="16">
        <f t="shared" si="82"/>
        <v>42108.538449074069</v>
      </c>
      <c r="R2631">
        <f t="shared" si="83"/>
        <v>0</v>
      </c>
    </row>
    <row r="2632" spans="1:18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8341</v>
      </c>
      <c r="P2632" t="s">
        <v>8377</v>
      </c>
      <c r="Q2632" s="16">
        <f t="shared" si="82"/>
        <v>42524.105462962965</v>
      </c>
      <c r="R2632">
        <f t="shared" si="83"/>
        <v>0</v>
      </c>
    </row>
    <row r="2633" spans="1:18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8341</v>
      </c>
      <c r="P2633" t="s">
        <v>8377</v>
      </c>
      <c r="Q2633" s="16">
        <f t="shared" si="82"/>
        <v>42218.169293981482</v>
      </c>
      <c r="R2633">
        <f t="shared" si="83"/>
        <v>0</v>
      </c>
    </row>
    <row r="2634" spans="1:18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8341</v>
      </c>
      <c r="P2634" t="s">
        <v>8377</v>
      </c>
      <c r="Q2634" s="16">
        <f t="shared" si="82"/>
        <v>42494.061793981484</v>
      </c>
      <c r="R2634">
        <f t="shared" si="83"/>
        <v>0</v>
      </c>
    </row>
    <row r="2635" spans="1:18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8341</v>
      </c>
      <c r="P2635" t="s">
        <v>8377</v>
      </c>
      <c r="Q2635" s="16">
        <f t="shared" si="82"/>
        <v>41667.823287037041</v>
      </c>
      <c r="R2635">
        <f t="shared" si="83"/>
        <v>0</v>
      </c>
    </row>
    <row r="2636" spans="1:18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8341</v>
      </c>
      <c r="P2636" t="s">
        <v>8377</v>
      </c>
      <c r="Q2636" s="16">
        <f t="shared" si="82"/>
        <v>42612.656493055554</v>
      </c>
      <c r="R2636">
        <f t="shared" si="83"/>
        <v>0</v>
      </c>
    </row>
    <row r="2637" spans="1:18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8341</v>
      </c>
      <c r="P2637" t="s">
        <v>8377</v>
      </c>
      <c r="Q2637" s="16">
        <f t="shared" si="82"/>
        <v>42037.950937500005</v>
      </c>
      <c r="R2637">
        <f t="shared" si="83"/>
        <v>0</v>
      </c>
    </row>
    <row r="2638" spans="1:18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8341</v>
      </c>
      <c r="P2638" t="s">
        <v>8377</v>
      </c>
      <c r="Q2638" s="16">
        <f t="shared" si="82"/>
        <v>42636.614745370374</v>
      </c>
      <c r="R2638">
        <f t="shared" si="83"/>
        <v>0</v>
      </c>
    </row>
    <row r="2639" spans="1:18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8341</v>
      </c>
      <c r="P2639" t="s">
        <v>8377</v>
      </c>
      <c r="Q2639" s="16">
        <f t="shared" si="82"/>
        <v>42639.549479166672</v>
      </c>
      <c r="R2639">
        <f t="shared" si="83"/>
        <v>0</v>
      </c>
    </row>
    <row r="2640" spans="1:18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8341</v>
      </c>
      <c r="P2640" t="s">
        <v>8377</v>
      </c>
      <c r="Q2640" s="16">
        <f t="shared" si="82"/>
        <v>41989.913136574076</v>
      </c>
      <c r="R2640">
        <f t="shared" si="83"/>
        <v>0</v>
      </c>
    </row>
    <row r="2641" spans="1:18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8341</v>
      </c>
      <c r="P2641" t="s">
        <v>8377</v>
      </c>
      <c r="Q2641" s="16">
        <f t="shared" si="82"/>
        <v>42024.86513888889</v>
      </c>
      <c r="R2641">
        <f t="shared" si="83"/>
        <v>0</v>
      </c>
    </row>
    <row r="2642" spans="1:18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8341</v>
      </c>
      <c r="P2642" t="s">
        <v>8377</v>
      </c>
      <c r="Q2642" s="16">
        <f t="shared" si="82"/>
        <v>42103.160578703704</v>
      </c>
      <c r="R2642">
        <f t="shared" si="83"/>
        <v>0</v>
      </c>
    </row>
    <row r="2643" spans="1:18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8341</v>
      </c>
      <c r="P2643" t="s">
        <v>8377</v>
      </c>
      <c r="Q2643" s="16">
        <f t="shared" si="82"/>
        <v>41880.827118055553</v>
      </c>
      <c r="R2643">
        <f t="shared" si="83"/>
        <v>0</v>
      </c>
    </row>
    <row r="2644" spans="1:18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8341</v>
      </c>
      <c r="P2644" t="s">
        <v>8377</v>
      </c>
      <c r="Q2644" s="16">
        <f t="shared" si="82"/>
        <v>42536.246620370366</v>
      </c>
      <c r="R2644">
        <f t="shared" si="83"/>
        <v>0</v>
      </c>
    </row>
    <row r="2645" spans="1:18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8341</v>
      </c>
      <c r="P2645" t="s">
        <v>8377</v>
      </c>
      <c r="Q2645" s="16">
        <f t="shared" si="82"/>
        <v>42689.582349537042</v>
      </c>
      <c r="R2645">
        <f t="shared" si="83"/>
        <v>0</v>
      </c>
    </row>
    <row r="2646" spans="1:18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8341</v>
      </c>
      <c r="P2646" t="s">
        <v>8377</v>
      </c>
      <c r="Q2646" s="16">
        <f t="shared" si="82"/>
        <v>42774.792071759264</v>
      </c>
      <c r="R2646">
        <f t="shared" si="83"/>
        <v>0</v>
      </c>
    </row>
    <row r="2647" spans="1:18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8341</v>
      </c>
      <c r="P2647" t="s">
        <v>8377</v>
      </c>
      <c r="Q2647" s="16">
        <f t="shared" si="82"/>
        <v>41921.842627314814</v>
      </c>
      <c r="R2647">
        <f t="shared" si="83"/>
        <v>0</v>
      </c>
    </row>
    <row r="2648" spans="1:18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8341</v>
      </c>
      <c r="P2648" t="s">
        <v>8377</v>
      </c>
      <c r="Q2648" s="16">
        <f t="shared" si="82"/>
        <v>42226.313298611116</v>
      </c>
      <c r="R2648">
        <f t="shared" si="83"/>
        <v>0</v>
      </c>
    </row>
    <row r="2649" spans="1:18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8341</v>
      </c>
      <c r="P2649" t="s">
        <v>8377</v>
      </c>
      <c r="Q2649" s="16">
        <f t="shared" si="82"/>
        <v>42200.261793981481</v>
      </c>
      <c r="R2649">
        <f t="shared" si="83"/>
        <v>0</v>
      </c>
    </row>
    <row r="2650" spans="1:18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8341</v>
      </c>
      <c r="P2650" t="s">
        <v>8377</v>
      </c>
      <c r="Q2650" s="16">
        <f t="shared" si="82"/>
        <v>42408.714814814812</v>
      </c>
      <c r="R2650">
        <f t="shared" si="83"/>
        <v>0</v>
      </c>
    </row>
    <row r="2651" spans="1:18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8341</v>
      </c>
      <c r="P2651" t="s">
        <v>8377</v>
      </c>
      <c r="Q2651" s="16">
        <f t="shared" si="82"/>
        <v>42341.99700231482</v>
      </c>
      <c r="R2651">
        <f t="shared" si="83"/>
        <v>0</v>
      </c>
    </row>
    <row r="2652" spans="1:18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8341</v>
      </c>
      <c r="P2652" t="s">
        <v>8377</v>
      </c>
      <c r="Q2652" s="16">
        <f t="shared" si="82"/>
        <v>42695.624340277776</v>
      </c>
      <c r="R2652">
        <f t="shared" si="83"/>
        <v>0</v>
      </c>
    </row>
    <row r="2653" spans="1:18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8341</v>
      </c>
      <c r="P2653" t="s">
        <v>8377</v>
      </c>
      <c r="Q2653" s="16">
        <f t="shared" si="82"/>
        <v>42327.805659722224</v>
      </c>
      <c r="R2653">
        <f t="shared" si="83"/>
        <v>0</v>
      </c>
    </row>
    <row r="2654" spans="1:18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8341</v>
      </c>
      <c r="P2654" t="s">
        <v>8377</v>
      </c>
      <c r="Q2654" s="16">
        <f t="shared" si="82"/>
        <v>41953.158854166672</v>
      </c>
      <c r="R2654">
        <f t="shared" si="83"/>
        <v>0</v>
      </c>
    </row>
    <row r="2655" spans="1:18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8341</v>
      </c>
      <c r="P2655" t="s">
        <v>8377</v>
      </c>
      <c r="Q2655" s="16">
        <f t="shared" si="82"/>
        <v>41771.651932870373</v>
      </c>
      <c r="R2655">
        <f t="shared" si="83"/>
        <v>0</v>
      </c>
    </row>
    <row r="2656" spans="1:18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8341</v>
      </c>
      <c r="P2656" t="s">
        <v>8377</v>
      </c>
      <c r="Q2656" s="16">
        <f t="shared" si="82"/>
        <v>42055.600995370369</v>
      </c>
      <c r="R2656">
        <f t="shared" si="83"/>
        <v>0</v>
      </c>
    </row>
    <row r="2657" spans="1:18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8341</v>
      </c>
      <c r="P2657" t="s">
        <v>8377</v>
      </c>
      <c r="Q2657" s="16">
        <f t="shared" si="82"/>
        <v>42381.866284722222</v>
      </c>
      <c r="R2657">
        <f t="shared" si="83"/>
        <v>0</v>
      </c>
    </row>
    <row r="2658" spans="1:18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8341</v>
      </c>
      <c r="P2658" t="s">
        <v>8377</v>
      </c>
      <c r="Q2658" s="16">
        <f t="shared" si="82"/>
        <v>42767.688518518524</v>
      </c>
      <c r="R2658">
        <f t="shared" si="83"/>
        <v>0</v>
      </c>
    </row>
    <row r="2659" spans="1:18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8341</v>
      </c>
      <c r="P2659" t="s">
        <v>8377</v>
      </c>
      <c r="Q2659" s="16">
        <f t="shared" si="82"/>
        <v>42551.928854166668</v>
      </c>
      <c r="R2659">
        <f t="shared" si="83"/>
        <v>0</v>
      </c>
    </row>
    <row r="2660" spans="1:18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8341</v>
      </c>
      <c r="P2660" t="s">
        <v>8377</v>
      </c>
      <c r="Q2660" s="16">
        <f t="shared" si="82"/>
        <v>42551.884189814809</v>
      </c>
      <c r="R2660">
        <f t="shared" si="83"/>
        <v>0</v>
      </c>
    </row>
    <row r="2661" spans="1:18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8341</v>
      </c>
      <c r="P2661" t="s">
        <v>8377</v>
      </c>
      <c r="Q2661" s="16">
        <f t="shared" si="82"/>
        <v>42082.069560185184</v>
      </c>
      <c r="R2661">
        <f t="shared" si="83"/>
        <v>0</v>
      </c>
    </row>
    <row r="2662" spans="1:18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8341</v>
      </c>
      <c r="P2662" t="s">
        <v>8377</v>
      </c>
      <c r="Q2662" s="16">
        <f t="shared" si="82"/>
        <v>42272.713171296295</v>
      </c>
      <c r="R2662">
        <f t="shared" si="83"/>
        <v>0</v>
      </c>
    </row>
    <row r="2663" spans="1:18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8341</v>
      </c>
      <c r="P2663" t="s">
        <v>8378</v>
      </c>
      <c r="Q2663" s="16">
        <f t="shared" si="82"/>
        <v>41542.958449074074</v>
      </c>
      <c r="R2663">
        <f t="shared" si="83"/>
        <v>0</v>
      </c>
    </row>
    <row r="2664" spans="1:18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8341</v>
      </c>
      <c r="P2664" t="s">
        <v>8378</v>
      </c>
      <c r="Q2664" s="16">
        <f t="shared" si="82"/>
        <v>42207.746678240743</v>
      </c>
      <c r="R2664">
        <f t="shared" si="83"/>
        <v>0</v>
      </c>
    </row>
    <row r="2665" spans="1:18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8341</v>
      </c>
      <c r="P2665" t="s">
        <v>8378</v>
      </c>
      <c r="Q2665" s="16">
        <f t="shared" si="82"/>
        <v>42222.622766203705</v>
      </c>
      <c r="R2665">
        <f t="shared" si="83"/>
        <v>0</v>
      </c>
    </row>
    <row r="2666" spans="1:18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8341</v>
      </c>
      <c r="P2666" t="s">
        <v>8378</v>
      </c>
      <c r="Q2666" s="16">
        <f t="shared" si="82"/>
        <v>42313.02542824074</v>
      </c>
      <c r="R2666">
        <f t="shared" si="83"/>
        <v>0</v>
      </c>
    </row>
    <row r="2667" spans="1:18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8341</v>
      </c>
      <c r="P2667" t="s">
        <v>8378</v>
      </c>
      <c r="Q2667" s="16">
        <f t="shared" si="82"/>
        <v>42083.895532407405</v>
      </c>
      <c r="R2667">
        <f t="shared" si="83"/>
        <v>0</v>
      </c>
    </row>
    <row r="2668" spans="1:18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8341</v>
      </c>
      <c r="P2668" t="s">
        <v>8378</v>
      </c>
      <c r="Q2668" s="16">
        <f t="shared" si="82"/>
        <v>42235.764340277776</v>
      </c>
      <c r="R2668">
        <f t="shared" si="83"/>
        <v>0</v>
      </c>
    </row>
    <row r="2669" spans="1:18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8341</v>
      </c>
      <c r="P2669" t="s">
        <v>8378</v>
      </c>
      <c r="Q2669" s="16">
        <f t="shared" si="82"/>
        <v>42380.926111111112</v>
      </c>
      <c r="R2669">
        <f t="shared" si="83"/>
        <v>0</v>
      </c>
    </row>
    <row r="2670" spans="1:18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8341</v>
      </c>
      <c r="P2670" t="s">
        <v>8378</v>
      </c>
      <c r="Q2670" s="16">
        <f t="shared" si="82"/>
        <v>42275.58871527778</v>
      </c>
      <c r="R2670">
        <f t="shared" si="83"/>
        <v>0</v>
      </c>
    </row>
    <row r="2671" spans="1:18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8341</v>
      </c>
      <c r="P2671" t="s">
        <v>8378</v>
      </c>
      <c r="Q2671" s="16">
        <f t="shared" si="82"/>
        <v>42319.035833333328</v>
      </c>
      <c r="R2671">
        <f t="shared" si="83"/>
        <v>0</v>
      </c>
    </row>
    <row r="2672" spans="1:18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8341</v>
      </c>
      <c r="P2672" t="s">
        <v>8378</v>
      </c>
      <c r="Q2672" s="16">
        <f t="shared" si="82"/>
        <v>41821.020601851851</v>
      </c>
      <c r="R2672">
        <f t="shared" si="83"/>
        <v>0</v>
      </c>
    </row>
    <row r="2673" spans="1:18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8341</v>
      </c>
      <c r="P2673" t="s">
        <v>8378</v>
      </c>
      <c r="Q2673" s="16">
        <f t="shared" si="82"/>
        <v>41962.749027777776</v>
      </c>
      <c r="R2673">
        <f t="shared" si="83"/>
        <v>0</v>
      </c>
    </row>
    <row r="2674" spans="1:18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8341</v>
      </c>
      <c r="P2674" t="s">
        <v>8378</v>
      </c>
      <c r="Q2674" s="16">
        <f t="shared" si="82"/>
        <v>42344.884143518517</v>
      </c>
      <c r="R2674">
        <f t="shared" si="83"/>
        <v>0</v>
      </c>
    </row>
    <row r="2675" spans="1:18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8341</v>
      </c>
      <c r="P2675" t="s">
        <v>8378</v>
      </c>
      <c r="Q2675" s="16">
        <f t="shared" si="82"/>
        <v>41912.541655092595</v>
      </c>
      <c r="R2675">
        <f t="shared" si="83"/>
        <v>0</v>
      </c>
    </row>
    <row r="2676" spans="1:18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8341</v>
      </c>
      <c r="P2676" t="s">
        <v>8378</v>
      </c>
      <c r="Q2676" s="16">
        <f t="shared" si="82"/>
        <v>42529.632754629631</v>
      </c>
      <c r="R2676">
        <f t="shared" si="83"/>
        <v>0</v>
      </c>
    </row>
    <row r="2677" spans="1:18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8341</v>
      </c>
      <c r="P2677" t="s">
        <v>8378</v>
      </c>
      <c r="Q2677" s="16">
        <f t="shared" si="82"/>
        <v>41923.857511574075</v>
      </c>
      <c r="R2677">
        <f t="shared" si="83"/>
        <v>0</v>
      </c>
    </row>
    <row r="2678" spans="1:18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8341</v>
      </c>
      <c r="P2678" t="s">
        <v>8378</v>
      </c>
      <c r="Q2678" s="16">
        <f t="shared" si="82"/>
        <v>42482.624699074076</v>
      </c>
      <c r="R2678">
        <f t="shared" si="83"/>
        <v>0</v>
      </c>
    </row>
    <row r="2679" spans="1:18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8341</v>
      </c>
      <c r="P2679" t="s">
        <v>8378</v>
      </c>
      <c r="Q2679" s="16">
        <f t="shared" si="82"/>
        <v>41793.029432870375</v>
      </c>
      <c r="R2679">
        <f t="shared" si="83"/>
        <v>0</v>
      </c>
    </row>
    <row r="2680" spans="1:18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8341</v>
      </c>
      <c r="P2680" t="s">
        <v>8378</v>
      </c>
      <c r="Q2680" s="16">
        <f t="shared" si="82"/>
        <v>42241.798206018517</v>
      </c>
      <c r="R2680">
        <f t="shared" si="83"/>
        <v>0</v>
      </c>
    </row>
    <row r="2681" spans="1:18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8341</v>
      </c>
      <c r="P2681" t="s">
        <v>8378</v>
      </c>
      <c r="Q2681" s="16">
        <f t="shared" si="82"/>
        <v>42033.001087962963</v>
      </c>
      <c r="R2681">
        <f t="shared" si="83"/>
        <v>0</v>
      </c>
    </row>
    <row r="2682" spans="1:18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8341</v>
      </c>
      <c r="P2682" t="s">
        <v>8378</v>
      </c>
      <c r="Q2682" s="16">
        <f t="shared" si="82"/>
        <v>42436.211701388893</v>
      </c>
      <c r="R2682">
        <f t="shared" si="83"/>
        <v>0</v>
      </c>
    </row>
    <row r="2683" spans="1:18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8358</v>
      </c>
      <c r="P2683" t="s">
        <v>8359</v>
      </c>
      <c r="Q2683" s="16">
        <f t="shared" si="82"/>
        <v>41805.895254629628</v>
      </c>
      <c r="R2683">
        <f t="shared" si="83"/>
        <v>0</v>
      </c>
    </row>
    <row r="2684" spans="1:18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8358</v>
      </c>
      <c r="P2684" t="s">
        <v>8359</v>
      </c>
      <c r="Q2684" s="16">
        <f t="shared" si="82"/>
        <v>41932.871990740743</v>
      </c>
      <c r="R2684">
        <f t="shared" si="83"/>
        <v>0</v>
      </c>
    </row>
    <row r="2685" spans="1:18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8358</v>
      </c>
      <c r="P2685" t="s">
        <v>8359</v>
      </c>
      <c r="Q2685" s="16">
        <f t="shared" si="82"/>
        <v>42034.75509259259</v>
      </c>
      <c r="R2685">
        <f t="shared" si="83"/>
        <v>0</v>
      </c>
    </row>
    <row r="2686" spans="1:18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8358</v>
      </c>
      <c r="P2686" t="s">
        <v>8359</v>
      </c>
      <c r="Q2686" s="16">
        <f t="shared" si="82"/>
        <v>41820.914641203708</v>
      </c>
      <c r="R2686">
        <f t="shared" si="83"/>
        <v>0</v>
      </c>
    </row>
    <row r="2687" spans="1:18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8358</v>
      </c>
      <c r="P2687" t="s">
        <v>8359</v>
      </c>
      <c r="Q2687" s="16">
        <f t="shared" si="82"/>
        <v>42061.69594907407</v>
      </c>
      <c r="R2687">
        <f t="shared" si="83"/>
        <v>0</v>
      </c>
    </row>
    <row r="2688" spans="1:18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8358</v>
      </c>
      <c r="P2688" t="s">
        <v>8359</v>
      </c>
      <c r="Q2688" s="16">
        <f t="shared" si="82"/>
        <v>41892.974803240737</v>
      </c>
      <c r="R2688">
        <f t="shared" si="83"/>
        <v>0</v>
      </c>
    </row>
    <row r="2689" spans="1:18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8358</v>
      </c>
      <c r="P2689" t="s">
        <v>8359</v>
      </c>
      <c r="Q2689" s="16">
        <f t="shared" si="82"/>
        <v>42154.64025462963</v>
      </c>
      <c r="R2689">
        <f t="shared" si="83"/>
        <v>0</v>
      </c>
    </row>
    <row r="2690" spans="1:18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8358</v>
      </c>
      <c r="P2690" t="s">
        <v>8359</v>
      </c>
      <c r="Q2690" s="16">
        <f t="shared" si="82"/>
        <v>42028.11886574074</v>
      </c>
      <c r="R2690">
        <f t="shared" si="83"/>
        <v>0</v>
      </c>
    </row>
    <row r="2691" spans="1:18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8358</v>
      </c>
      <c r="P2691" t="s">
        <v>8359</v>
      </c>
      <c r="Q2691" s="16">
        <f t="shared" ref="Q2691:Q2754" si="84">J2691/86400 + DATE(1970,1,1)</f>
        <v>42551.961689814816</v>
      </c>
      <c r="R2691">
        <f t="shared" ref="R2691:R2754" si="85">SUBTOTAL(103,A2691)</f>
        <v>0</v>
      </c>
    </row>
    <row r="2692" spans="1:18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8358</v>
      </c>
      <c r="P2692" t="s">
        <v>8359</v>
      </c>
      <c r="Q2692" s="16">
        <f t="shared" si="84"/>
        <v>42113.105046296296</v>
      </c>
      <c r="R2692">
        <f t="shared" si="85"/>
        <v>0</v>
      </c>
    </row>
    <row r="2693" spans="1:18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8358</v>
      </c>
      <c r="P2693" t="s">
        <v>8359</v>
      </c>
      <c r="Q2693" s="16">
        <f t="shared" si="84"/>
        <v>42089.724039351851</v>
      </c>
      <c r="R2693">
        <f t="shared" si="85"/>
        <v>0</v>
      </c>
    </row>
    <row r="2694" spans="1:18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8358</v>
      </c>
      <c r="P2694" t="s">
        <v>8359</v>
      </c>
      <c r="Q2694" s="16">
        <f t="shared" si="84"/>
        <v>42058.334027777775</v>
      </c>
      <c r="R2694">
        <f t="shared" si="85"/>
        <v>0</v>
      </c>
    </row>
    <row r="2695" spans="1:18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8358</v>
      </c>
      <c r="P2695" t="s">
        <v>8359</v>
      </c>
      <c r="Q2695" s="16">
        <f t="shared" si="84"/>
        <v>41834.138495370367</v>
      </c>
      <c r="R2695">
        <f t="shared" si="85"/>
        <v>0</v>
      </c>
    </row>
    <row r="2696" spans="1:18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8358</v>
      </c>
      <c r="P2696" t="s">
        <v>8359</v>
      </c>
      <c r="Q2696" s="16">
        <f t="shared" si="84"/>
        <v>41878.140497685185</v>
      </c>
      <c r="R2696">
        <f t="shared" si="85"/>
        <v>0</v>
      </c>
    </row>
    <row r="2697" spans="1:18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8358</v>
      </c>
      <c r="P2697" t="s">
        <v>8359</v>
      </c>
      <c r="Q2697" s="16">
        <f t="shared" si="84"/>
        <v>42048.181921296295</v>
      </c>
      <c r="R2697">
        <f t="shared" si="85"/>
        <v>0</v>
      </c>
    </row>
    <row r="2698" spans="1:18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8358</v>
      </c>
      <c r="P2698" t="s">
        <v>8359</v>
      </c>
      <c r="Q2698" s="16">
        <f t="shared" si="84"/>
        <v>41964.844444444447</v>
      </c>
      <c r="R2698">
        <f t="shared" si="85"/>
        <v>0</v>
      </c>
    </row>
    <row r="2699" spans="1:18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8358</v>
      </c>
      <c r="P2699" t="s">
        <v>8359</v>
      </c>
      <c r="Q2699" s="16">
        <f t="shared" si="84"/>
        <v>42187.940081018518</v>
      </c>
      <c r="R2699">
        <f t="shared" si="85"/>
        <v>0</v>
      </c>
    </row>
    <row r="2700" spans="1:18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8358</v>
      </c>
      <c r="P2700" t="s">
        <v>8359</v>
      </c>
      <c r="Q2700" s="16">
        <f t="shared" si="84"/>
        <v>41787.898240740738</v>
      </c>
      <c r="R2700">
        <f t="shared" si="85"/>
        <v>0</v>
      </c>
    </row>
    <row r="2701" spans="1:18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8358</v>
      </c>
      <c r="P2701" t="s">
        <v>8359</v>
      </c>
      <c r="Q2701" s="16">
        <f t="shared" si="84"/>
        <v>41829.896562499998</v>
      </c>
      <c r="R2701">
        <f t="shared" si="85"/>
        <v>0</v>
      </c>
    </row>
    <row r="2702" spans="1:18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8358</v>
      </c>
      <c r="P2702" t="s">
        <v>8359</v>
      </c>
      <c r="Q2702" s="16">
        <f t="shared" si="84"/>
        <v>41870.874675925923</v>
      </c>
      <c r="R2702">
        <f t="shared" si="85"/>
        <v>0</v>
      </c>
    </row>
    <row r="2703" spans="1:18" ht="28.8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8339</v>
      </c>
      <c r="P2703" t="s">
        <v>8379</v>
      </c>
      <c r="Q2703" s="16">
        <f t="shared" si="84"/>
        <v>42801.774699074071</v>
      </c>
      <c r="R2703">
        <f t="shared" si="85"/>
        <v>0</v>
      </c>
    </row>
    <row r="2704" spans="1:18" ht="28.8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8339</v>
      </c>
      <c r="P2704" t="s">
        <v>8379</v>
      </c>
      <c r="Q2704" s="16">
        <f t="shared" si="84"/>
        <v>42800.801817129628</v>
      </c>
      <c r="R2704">
        <f t="shared" si="85"/>
        <v>0</v>
      </c>
    </row>
    <row r="2705" spans="1:1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8339</v>
      </c>
      <c r="P2705" t="s">
        <v>8379</v>
      </c>
      <c r="Q2705" s="16">
        <f t="shared" si="84"/>
        <v>42756.690162037034</v>
      </c>
      <c r="R2705">
        <f t="shared" si="85"/>
        <v>0</v>
      </c>
    </row>
    <row r="2706" spans="1:18" ht="28.8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8339</v>
      </c>
      <c r="P2706" t="s">
        <v>8379</v>
      </c>
      <c r="Q2706" s="16">
        <f t="shared" si="84"/>
        <v>42787.862430555557</v>
      </c>
      <c r="R2706">
        <f t="shared" si="85"/>
        <v>0</v>
      </c>
    </row>
    <row r="2707" spans="1:1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8339</v>
      </c>
      <c r="P2707" t="s">
        <v>8379</v>
      </c>
      <c r="Q2707" s="16">
        <f t="shared" si="84"/>
        <v>42773.916180555556</v>
      </c>
      <c r="R2707">
        <f t="shared" si="85"/>
        <v>0</v>
      </c>
    </row>
    <row r="2708" spans="1:18" ht="28.8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8339</v>
      </c>
      <c r="P2708" t="s">
        <v>8379</v>
      </c>
      <c r="Q2708" s="16">
        <f t="shared" si="84"/>
        <v>41899.294942129629</v>
      </c>
      <c r="R2708">
        <f t="shared" si="85"/>
        <v>0</v>
      </c>
    </row>
    <row r="2709" spans="1:18" ht="28.8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8339</v>
      </c>
      <c r="P2709" t="s">
        <v>8379</v>
      </c>
      <c r="Q2709" s="16">
        <f t="shared" si="84"/>
        <v>41391.782905092594</v>
      </c>
      <c r="R2709">
        <f t="shared" si="85"/>
        <v>0</v>
      </c>
    </row>
    <row r="2710" spans="1:18" ht="28.8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8339</v>
      </c>
      <c r="P2710" t="s">
        <v>8379</v>
      </c>
      <c r="Q2710" s="16">
        <f t="shared" si="84"/>
        <v>42512.698217592595</v>
      </c>
      <c r="R2710">
        <f t="shared" si="85"/>
        <v>0</v>
      </c>
    </row>
    <row r="2711" spans="1:18" ht="28.8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8339</v>
      </c>
      <c r="P2711" t="s">
        <v>8379</v>
      </c>
      <c r="Q2711" s="16">
        <f t="shared" si="84"/>
        <v>42612.149780092594</v>
      </c>
      <c r="R2711">
        <f t="shared" si="85"/>
        <v>0</v>
      </c>
    </row>
    <row r="2712" spans="1:1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8339</v>
      </c>
      <c r="P2712" t="s">
        <v>8379</v>
      </c>
      <c r="Q2712" s="16">
        <f t="shared" si="84"/>
        <v>41828.229490740741</v>
      </c>
      <c r="R2712">
        <f t="shared" si="85"/>
        <v>0</v>
      </c>
    </row>
    <row r="2713" spans="1:18" ht="28.8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8339</v>
      </c>
      <c r="P2713" t="s">
        <v>8379</v>
      </c>
      <c r="Q2713" s="16">
        <f t="shared" si="84"/>
        <v>41780.745254629626</v>
      </c>
      <c r="R2713">
        <f t="shared" si="85"/>
        <v>0</v>
      </c>
    </row>
    <row r="2714" spans="1:18" ht="28.8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8339</v>
      </c>
      <c r="P2714" t="s">
        <v>8379</v>
      </c>
      <c r="Q2714" s="16">
        <f t="shared" si="84"/>
        <v>41432.062037037038</v>
      </c>
      <c r="R2714">
        <f t="shared" si="85"/>
        <v>0</v>
      </c>
    </row>
    <row r="2715" spans="1:18" ht="28.8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8339</v>
      </c>
      <c r="P2715" t="s">
        <v>8379</v>
      </c>
      <c r="Q2715" s="16">
        <f t="shared" si="84"/>
        <v>42322.653749999998</v>
      </c>
      <c r="R2715">
        <f t="shared" si="85"/>
        <v>0</v>
      </c>
    </row>
    <row r="2716" spans="1:1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8339</v>
      </c>
      <c r="P2716" t="s">
        <v>8379</v>
      </c>
      <c r="Q2716" s="16">
        <f t="shared" si="84"/>
        <v>42629.655046296291</v>
      </c>
      <c r="R2716">
        <f t="shared" si="85"/>
        <v>0</v>
      </c>
    </row>
    <row r="2717" spans="1:18" ht="28.8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8339</v>
      </c>
      <c r="P2717" t="s">
        <v>8379</v>
      </c>
      <c r="Q2717" s="16">
        <f t="shared" si="84"/>
        <v>42387.398472222223</v>
      </c>
      <c r="R2717">
        <f t="shared" si="85"/>
        <v>0</v>
      </c>
    </row>
    <row r="2718" spans="1:18" ht="43.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8339</v>
      </c>
      <c r="P2718" t="s">
        <v>8379</v>
      </c>
      <c r="Q2718" s="16">
        <f t="shared" si="84"/>
        <v>42255.333252314813</v>
      </c>
      <c r="R2718">
        <f t="shared" si="85"/>
        <v>0</v>
      </c>
    </row>
    <row r="2719" spans="1:18" ht="28.8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8339</v>
      </c>
      <c r="P2719" t="s">
        <v>8379</v>
      </c>
      <c r="Q2719" s="16">
        <f t="shared" si="84"/>
        <v>41934.914918981478</v>
      </c>
      <c r="R2719">
        <f t="shared" si="85"/>
        <v>0</v>
      </c>
    </row>
    <row r="2720" spans="1:18" ht="28.8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8339</v>
      </c>
      <c r="P2720" t="s">
        <v>8379</v>
      </c>
      <c r="Q2720" s="16">
        <f t="shared" si="84"/>
        <v>42465.596585648149</v>
      </c>
      <c r="R2720">
        <f t="shared" si="85"/>
        <v>0</v>
      </c>
    </row>
    <row r="2721" spans="1:18" ht="28.8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8339</v>
      </c>
      <c r="P2721" t="s">
        <v>8379</v>
      </c>
      <c r="Q2721" s="16">
        <f t="shared" si="84"/>
        <v>42418.031180555554</v>
      </c>
      <c r="R2721">
        <f t="shared" si="85"/>
        <v>0</v>
      </c>
    </row>
    <row r="2722" spans="1:18" ht="28.8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8339</v>
      </c>
      <c r="P2722" t="s">
        <v>8379</v>
      </c>
      <c r="Q2722" s="16">
        <f t="shared" si="84"/>
        <v>42655.465891203705</v>
      </c>
      <c r="R2722">
        <f t="shared" si="85"/>
        <v>0</v>
      </c>
    </row>
    <row r="2723" spans="1:18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8341</v>
      </c>
      <c r="P2723" t="s">
        <v>8371</v>
      </c>
      <c r="Q2723" s="16">
        <f t="shared" si="84"/>
        <v>41493.543958333335</v>
      </c>
      <c r="R2723">
        <f t="shared" si="85"/>
        <v>0</v>
      </c>
    </row>
    <row r="2724" spans="1:18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8341</v>
      </c>
      <c r="P2724" t="s">
        <v>8371</v>
      </c>
      <c r="Q2724" s="16">
        <f t="shared" si="84"/>
        <v>42704.857094907406</v>
      </c>
      <c r="R2724">
        <f t="shared" si="85"/>
        <v>0</v>
      </c>
    </row>
    <row r="2725" spans="1:18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8341</v>
      </c>
      <c r="P2725" t="s">
        <v>8371</v>
      </c>
      <c r="Q2725" s="16">
        <f t="shared" si="84"/>
        <v>41944.83898148148</v>
      </c>
      <c r="R2725">
        <f t="shared" si="85"/>
        <v>0</v>
      </c>
    </row>
    <row r="2726" spans="1:18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8341</v>
      </c>
      <c r="P2726" t="s">
        <v>8371</v>
      </c>
      <c r="Q2726" s="16">
        <f t="shared" si="84"/>
        <v>42199.32707175926</v>
      </c>
      <c r="R2726">
        <f t="shared" si="85"/>
        <v>0</v>
      </c>
    </row>
    <row r="2727" spans="1:18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8341</v>
      </c>
      <c r="P2727" t="s">
        <v>8371</v>
      </c>
      <c r="Q2727" s="16">
        <f t="shared" si="84"/>
        <v>42745.744618055556</v>
      </c>
      <c r="R2727">
        <f t="shared" si="85"/>
        <v>0</v>
      </c>
    </row>
    <row r="2728" spans="1:18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8341</v>
      </c>
      <c r="P2728" t="s">
        <v>8371</v>
      </c>
      <c r="Q2728" s="16">
        <f t="shared" si="84"/>
        <v>42452.579988425925</v>
      </c>
      <c r="R2728">
        <f t="shared" si="85"/>
        <v>0</v>
      </c>
    </row>
    <row r="2729" spans="1:18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8341</v>
      </c>
      <c r="P2729" t="s">
        <v>8371</v>
      </c>
      <c r="Q2729" s="16">
        <f t="shared" si="84"/>
        <v>42198.676655092597</v>
      </c>
      <c r="R2729">
        <f t="shared" si="85"/>
        <v>0</v>
      </c>
    </row>
    <row r="2730" spans="1:18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8341</v>
      </c>
      <c r="P2730" t="s">
        <v>8371</v>
      </c>
      <c r="Q2730" s="16">
        <f t="shared" si="84"/>
        <v>42333.59993055556</v>
      </c>
      <c r="R2730">
        <f t="shared" si="85"/>
        <v>0</v>
      </c>
    </row>
    <row r="2731" spans="1:18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8341</v>
      </c>
      <c r="P2731" t="s">
        <v>8371</v>
      </c>
      <c r="Q2731" s="16">
        <f t="shared" si="84"/>
        <v>42095.240706018521</v>
      </c>
      <c r="R2731">
        <f t="shared" si="85"/>
        <v>0</v>
      </c>
    </row>
    <row r="2732" spans="1:18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8341</v>
      </c>
      <c r="P2732" t="s">
        <v>8371</v>
      </c>
      <c r="Q2732" s="16">
        <f t="shared" si="84"/>
        <v>41351.541377314818</v>
      </c>
      <c r="R2732">
        <f t="shared" si="85"/>
        <v>0</v>
      </c>
    </row>
    <row r="2733" spans="1:18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8341</v>
      </c>
      <c r="P2733" t="s">
        <v>8371</v>
      </c>
      <c r="Q2733" s="16">
        <f t="shared" si="84"/>
        <v>41872.525717592594</v>
      </c>
      <c r="R2733">
        <f t="shared" si="85"/>
        <v>0</v>
      </c>
    </row>
    <row r="2734" spans="1:18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8341</v>
      </c>
      <c r="P2734" t="s">
        <v>8371</v>
      </c>
      <c r="Q2734" s="16">
        <f t="shared" si="84"/>
        <v>41389.808194444442</v>
      </c>
      <c r="R2734">
        <f t="shared" si="85"/>
        <v>0</v>
      </c>
    </row>
    <row r="2735" spans="1:18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8341</v>
      </c>
      <c r="P2735" t="s">
        <v>8371</v>
      </c>
      <c r="Q2735" s="16">
        <f t="shared" si="84"/>
        <v>42044.272847222222</v>
      </c>
      <c r="R2735">
        <f t="shared" si="85"/>
        <v>0</v>
      </c>
    </row>
    <row r="2736" spans="1:18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8341</v>
      </c>
      <c r="P2736" t="s">
        <v>8371</v>
      </c>
      <c r="Q2736" s="16">
        <f t="shared" si="84"/>
        <v>42626.668888888889</v>
      </c>
      <c r="R2736">
        <f t="shared" si="85"/>
        <v>0</v>
      </c>
    </row>
    <row r="2737" spans="1:18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8341</v>
      </c>
      <c r="P2737" t="s">
        <v>8371</v>
      </c>
      <c r="Q2737" s="16">
        <f t="shared" si="84"/>
        <v>41316.120949074073</v>
      </c>
      <c r="R2737">
        <f t="shared" si="85"/>
        <v>0</v>
      </c>
    </row>
    <row r="2738" spans="1:18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8341</v>
      </c>
      <c r="P2738" t="s">
        <v>8371</v>
      </c>
      <c r="Q2738" s="16">
        <f t="shared" si="84"/>
        <v>41722.666354166664</v>
      </c>
      <c r="R2738">
        <f t="shared" si="85"/>
        <v>0</v>
      </c>
    </row>
    <row r="2739" spans="1:18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8341</v>
      </c>
      <c r="P2739" t="s">
        <v>8371</v>
      </c>
      <c r="Q2739" s="16">
        <f t="shared" si="84"/>
        <v>41611.917673611111</v>
      </c>
      <c r="R2739">
        <f t="shared" si="85"/>
        <v>0</v>
      </c>
    </row>
    <row r="2740" spans="1:18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8341</v>
      </c>
      <c r="P2740" t="s">
        <v>8371</v>
      </c>
      <c r="Q2740" s="16">
        <f t="shared" si="84"/>
        <v>42620.143564814818</v>
      </c>
      <c r="R2740">
        <f t="shared" si="85"/>
        <v>0</v>
      </c>
    </row>
    <row r="2741" spans="1:18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8341</v>
      </c>
      <c r="P2741" t="s">
        <v>8371</v>
      </c>
      <c r="Q2741" s="16">
        <f t="shared" si="84"/>
        <v>41719.887928240743</v>
      </c>
      <c r="R2741">
        <f t="shared" si="85"/>
        <v>0</v>
      </c>
    </row>
    <row r="2742" spans="1:18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8341</v>
      </c>
      <c r="P2742" t="s">
        <v>8371</v>
      </c>
      <c r="Q2742" s="16">
        <f t="shared" si="84"/>
        <v>42045.031851851847</v>
      </c>
      <c r="R2742">
        <f t="shared" si="85"/>
        <v>0</v>
      </c>
    </row>
    <row r="2743" spans="1:18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8344</v>
      </c>
      <c r="P2743" t="s">
        <v>8380</v>
      </c>
      <c r="Q2743" s="16">
        <f t="shared" si="84"/>
        <v>41911.657430555555</v>
      </c>
      <c r="R2743">
        <f t="shared" si="85"/>
        <v>0</v>
      </c>
    </row>
    <row r="2744" spans="1:18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8344</v>
      </c>
      <c r="P2744" t="s">
        <v>8380</v>
      </c>
      <c r="Q2744" s="16">
        <f t="shared" si="84"/>
        <v>41030.719756944447</v>
      </c>
      <c r="R2744">
        <f t="shared" si="85"/>
        <v>0</v>
      </c>
    </row>
    <row r="2745" spans="1:18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8344</v>
      </c>
      <c r="P2745" t="s">
        <v>8380</v>
      </c>
      <c r="Q2745" s="16">
        <f t="shared" si="84"/>
        <v>42632.328784722224</v>
      </c>
      <c r="R2745">
        <f t="shared" si="85"/>
        <v>0</v>
      </c>
    </row>
    <row r="2746" spans="1:18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8344</v>
      </c>
      <c r="P2746" t="s">
        <v>8380</v>
      </c>
      <c r="Q2746" s="16">
        <f t="shared" si="84"/>
        <v>40938.062476851854</v>
      </c>
      <c r="R2746">
        <f t="shared" si="85"/>
        <v>0</v>
      </c>
    </row>
    <row r="2747" spans="1:18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8344</v>
      </c>
      <c r="P2747" t="s">
        <v>8380</v>
      </c>
      <c r="Q2747" s="16">
        <f t="shared" si="84"/>
        <v>41044.988055555557</v>
      </c>
      <c r="R2747">
        <f t="shared" si="85"/>
        <v>0</v>
      </c>
    </row>
    <row r="2748" spans="1:18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8344</v>
      </c>
      <c r="P2748" t="s">
        <v>8380</v>
      </c>
      <c r="Q2748" s="16">
        <f t="shared" si="84"/>
        <v>41850.781377314815</v>
      </c>
      <c r="R2748">
        <f t="shared" si="85"/>
        <v>0</v>
      </c>
    </row>
    <row r="2749" spans="1:18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8344</v>
      </c>
      <c r="P2749" t="s">
        <v>8380</v>
      </c>
      <c r="Q2749" s="16">
        <f t="shared" si="84"/>
        <v>41044.648113425923</v>
      </c>
      <c r="R2749">
        <f t="shared" si="85"/>
        <v>0</v>
      </c>
    </row>
    <row r="2750" spans="1:18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8344</v>
      </c>
      <c r="P2750" t="s">
        <v>8380</v>
      </c>
      <c r="Q2750" s="16">
        <f t="shared" si="84"/>
        <v>42585.7106712963</v>
      </c>
      <c r="R2750">
        <f t="shared" si="85"/>
        <v>0</v>
      </c>
    </row>
    <row r="2751" spans="1:18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8344</v>
      </c>
      <c r="P2751" t="s">
        <v>8380</v>
      </c>
      <c r="Q2751" s="16">
        <f t="shared" si="84"/>
        <v>42068.799039351856</v>
      </c>
      <c r="R2751">
        <f t="shared" si="85"/>
        <v>0</v>
      </c>
    </row>
    <row r="2752" spans="1:18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8344</v>
      </c>
      <c r="P2752" t="s">
        <v>8380</v>
      </c>
      <c r="Q2752" s="16">
        <f t="shared" si="84"/>
        <v>41078.899826388893</v>
      </c>
      <c r="R2752">
        <f t="shared" si="85"/>
        <v>0</v>
      </c>
    </row>
    <row r="2753" spans="1:18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8344</v>
      </c>
      <c r="P2753" t="s">
        <v>8380</v>
      </c>
      <c r="Q2753" s="16">
        <f t="shared" si="84"/>
        <v>41747.887060185181</v>
      </c>
      <c r="R2753">
        <f t="shared" si="85"/>
        <v>0</v>
      </c>
    </row>
    <row r="2754" spans="1:18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8344</v>
      </c>
      <c r="P2754" t="s">
        <v>8380</v>
      </c>
      <c r="Q2754" s="16">
        <f t="shared" si="84"/>
        <v>40855.765092592592</v>
      </c>
      <c r="R2754">
        <f t="shared" si="85"/>
        <v>0</v>
      </c>
    </row>
    <row r="2755" spans="1:18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8344</v>
      </c>
      <c r="P2755" t="s">
        <v>8380</v>
      </c>
      <c r="Q2755" s="16">
        <f t="shared" ref="Q2755:Q2818" si="86">J2755/86400 + DATE(1970,1,1)</f>
        <v>41117.900729166664</v>
      </c>
      <c r="R2755">
        <f t="shared" ref="R2755:R2818" si="87">SUBTOTAL(103,A2755)</f>
        <v>0</v>
      </c>
    </row>
    <row r="2756" spans="1:18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8344</v>
      </c>
      <c r="P2756" t="s">
        <v>8380</v>
      </c>
      <c r="Q2756" s="16">
        <f t="shared" si="86"/>
        <v>41863.636006944442</v>
      </c>
      <c r="R2756">
        <f t="shared" si="87"/>
        <v>0</v>
      </c>
    </row>
    <row r="2757" spans="1:18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8344</v>
      </c>
      <c r="P2757" t="s">
        <v>8380</v>
      </c>
      <c r="Q2757" s="16">
        <f t="shared" si="86"/>
        <v>42072.790821759263</v>
      </c>
      <c r="R2757">
        <f t="shared" si="87"/>
        <v>0</v>
      </c>
    </row>
    <row r="2758" spans="1:18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8344</v>
      </c>
      <c r="P2758" t="s">
        <v>8380</v>
      </c>
      <c r="Q2758" s="16">
        <f t="shared" si="86"/>
        <v>41620.900474537033</v>
      </c>
      <c r="R2758">
        <f t="shared" si="87"/>
        <v>0</v>
      </c>
    </row>
    <row r="2759" spans="1:18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8344</v>
      </c>
      <c r="P2759" t="s">
        <v>8380</v>
      </c>
      <c r="Q2759" s="16">
        <f t="shared" si="86"/>
        <v>42573.65662037037</v>
      </c>
      <c r="R2759">
        <f t="shared" si="87"/>
        <v>0</v>
      </c>
    </row>
    <row r="2760" spans="1:18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8344</v>
      </c>
      <c r="P2760" t="s">
        <v>8380</v>
      </c>
      <c r="Q2760" s="16">
        <f t="shared" si="86"/>
        <v>42639.441932870366</v>
      </c>
      <c r="R2760">
        <f t="shared" si="87"/>
        <v>0</v>
      </c>
    </row>
    <row r="2761" spans="1:18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8344</v>
      </c>
      <c r="P2761" t="s">
        <v>8380</v>
      </c>
      <c r="Q2761" s="16">
        <f t="shared" si="86"/>
        <v>42524.36650462963</v>
      </c>
      <c r="R2761">
        <f t="shared" si="87"/>
        <v>0</v>
      </c>
    </row>
    <row r="2762" spans="1:18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8344</v>
      </c>
      <c r="P2762" t="s">
        <v>8380</v>
      </c>
      <c r="Q2762" s="16">
        <f t="shared" si="86"/>
        <v>41415.461319444446</v>
      </c>
      <c r="R2762">
        <f t="shared" si="87"/>
        <v>0</v>
      </c>
    </row>
    <row r="2763" spans="1:18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8344</v>
      </c>
      <c r="P2763" t="s">
        <v>8380</v>
      </c>
      <c r="Q2763" s="16">
        <f t="shared" si="86"/>
        <v>41247.063576388886</v>
      </c>
      <c r="R2763">
        <f t="shared" si="87"/>
        <v>0</v>
      </c>
    </row>
    <row r="2764" spans="1:18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8344</v>
      </c>
      <c r="P2764" t="s">
        <v>8380</v>
      </c>
      <c r="Q2764" s="16">
        <f t="shared" si="86"/>
        <v>40927.036979166667</v>
      </c>
      <c r="R2764">
        <f t="shared" si="87"/>
        <v>0</v>
      </c>
    </row>
    <row r="2765" spans="1:18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8344</v>
      </c>
      <c r="P2765" t="s">
        <v>8380</v>
      </c>
      <c r="Q2765" s="16">
        <f t="shared" si="86"/>
        <v>41373.579675925925</v>
      </c>
      <c r="R2765">
        <f t="shared" si="87"/>
        <v>0</v>
      </c>
    </row>
    <row r="2766" spans="1:18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8344</v>
      </c>
      <c r="P2766" t="s">
        <v>8380</v>
      </c>
      <c r="Q2766" s="16">
        <f t="shared" si="86"/>
        <v>41030.292025462964</v>
      </c>
      <c r="R2766">
        <f t="shared" si="87"/>
        <v>0</v>
      </c>
    </row>
    <row r="2767" spans="1:18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8344</v>
      </c>
      <c r="P2767" t="s">
        <v>8380</v>
      </c>
      <c r="Q2767" s="16">
        <f t="shared" si="86"/>
        <v>41194.579027777778</v>
      </c>
      <c r="R2767">
        <f t="shared" si="87"/>
        <v>0</v>
      </c>
    </row>
    <row r="2768" spans="1:18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8344</v>
      </c>
      <c r="P2768" t="s">
        <v>8380</v>
      </c>
      <c r="Q2768" s="16">
        <f t="shared" si="86"/>
        <v>40736.668032407411</v>
      </c>
      <c r="R2768">
        <f t="shared" si="87"/>
        <v>0</v>
      </c>
    </row>
    <row r="2769" spans="1:18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8344</v>
      </c>
      <c r="P2769" t="s">
        <v>8380</v>
      </c>
      <c r="Q2769" s="16">
        <f t="shared" si="86"/>
        <v>42172.958912037036</v>
      </c>
      <c r="R2769">
        <f t="shared" si="87"/>
        <v>0</v>
      </c>
    </row>
    <row r="2770" spans="1:18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8344</v>
      </c>
      <c r="P2770" t="s">
        <v>8380</v>
      </c>
      <c r="Q2770" s="16">
        <f t="shared" si="86"/>
        <v>40967.614849537036</v>
      </c>
      <c r="R2770">
        <f t="shared" si="87"/>
        <v>0</v>
      </c>
    </row>
    <row r="2771" spans="1:18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8344</v>
      </c>
      <c r="P2771" t="s">
        <v>8380</v>
      </c>
      <c r="Q2771" s="16">
        <f t="shared" si="86"/>
        <v>41745.826273148152</v>
      </c>
      <c r="R2771">
        <f t="shared" si="87"/>
        <v>0</v>
      </c>
    </row>
    <row r="2772" spans="1:18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8344</v>
      </c>
      <c r="P2772" t="s">
        <v>8380</v>
      </c>
      <c r="Q2772" s="16">
        <f t="shared" si="86"/>
        <v>41686.705208333333</v>
      </c>
      <c r="R2772">
        <f t="shared" si="87"/>
        <v>0</v>
      </c>
    </row>
    <row r="2773" spans="1:18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8344</v>
      </c>
      <c r="P2773" t="s">
        <v>8380</v>
      </c>
      <c r="Q2773" s="16">
        <f t="shared" si="86"/>
        <v>41257.531712962962</v>
      </c>
      <c r="R2773">
        <f t="shared" si="87"/>
        <v>0</v>
      </c>
    </row>
    <row r="2774" spans="1:18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8344</v>
      </c>
      <c r="P2774" t="s">
        <v>8380</v>
      </c>
      <c r="Q2774" s="16">
        <f t="shared" si="86"/>
        <v>41537.869143518517</v>
      </c>
      <c r="R2774">
        <f t="shared" si="87"/>
        <v>0</v>
      </c>
    </row>
    <row r="2775" spans="1:18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8344</v>
      </c>
      <c r="P2775" t="s">
        <v>8380</v>
      </c>
      <c r="Q2775" s="16">
        <f t="shared" si="86"/>
        <v>42474.86482638889</v>
      </c>
      <c r="R2775">
        <f t="shared" si="87"/>
        <v>0</v>
      </c>
    </row>
    <row r="2776" spans="1:18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8344</v>
      </c>
      <c r="P2776" t="s">
        <v>8380</v>
      </c>
      <c r="Q2776" s="16">
        <f t="shared" si="86"/>
        <v>41311.126481481479</v>
      </c>
      <c r="R2776">
        <f t="shared" si="87"/>
        <v>0</v>
      </c>
    </row>
    <row r="2777" spans="1:18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8344</v>
      </c>
      <c r="P2777" t="s">
        <v>8380</v>
      </c>
      <c r="Q2777" s="16">
        <f t="shared" si="86"/>
        <v>40863.013356481482</v>
      </c>
      <c r="R2777">
        <f t="shared" si="87"/>
        <v>0</v>
      </c>
    </row>
    <row r="2778" spans="1:18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8344</v>
      </c>
      <c r="P2778" t="s">
        <v>8380</v>
      </c>
      <c r="Q2778" s="16">
        <f t="shared" si="86"/>
        <v>42136.297175925924</v>
      </c>
      <c r="R2778">
        <f t="shared" si="87"/>
        <v>0</v>
      </c>
    </row>
    <row r="2779" spans="1:18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8344</v>
      </c>
      <c r="P2779" t="s">
        <v>8380</v>
      </c>
      <c r="Q2779" s="16">
        <f t="shared" si="86"/>
        <v>42172.669027777782</v>
      </c>
      <c r="R2779">
        <f t="shared" si="87"/>
        <v>0</v>
      </c>
    </row>
    <row r="2780" spans="1:18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8344</v>
      </c>
      <c r="P2780" t="s">
        <v>8380</v>
      </c>
      <c r="Q2780" s="16">
        <f t="shared" si="86"/>
        <v>41846.978078703702</v>
      </c>
      <c r="R2780">
        <f t="shared" si="87"/>
        <v>0</v>
      </c>
    </row>
    <row r="2781" spans="1:18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8344</v>
      </c>
      <c r="P2781" t="s">
        <v>8380</v>
      </c>
      <c r="Q2781" s="16">
        <f t="shared" si="86"/>
        <v>42300.585891203707</v>
      </c>
      <c r="R2781">
        <f t="shared" si="87"/>
        <v>0</v>
      </c>
    </row>
    <row r="2782" spans="1:18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8344</v>
      </c>
      <c r="P2782" t="s">
        <v>8380</v>
      </c>
      <c r="Q2782" s="16">
        <f t="shared" si="86"/>
        <v>42774.447777777779</v>
      </c>
      <c r="R2782">
        <f t="shared" si="87"/>
        <v>0</v>
      </c>
    </row>
    <row r="2783" spans="1:18" ht="28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8339</v>
      </c>
      <c r="P2783" t="s">
        <v>8340</v>
      </c>
      <c r="Q2783" s="16">
        <f t="shared" si="86"/>
        <v>42018.94159722222</v>
      </c>
      <c r="R2783">
        <f t="shared" si="87"/>
        <v>1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8339</v>
      </c>
      <c r="P2784" t="s">
        <v>8340</v>
      </c>
      <c r="Q2784" s="16">
        <f t="shared" si="86"/>
        <v>42026.924976851849</v>
      </c>
      <c r="R2784">
        <f t="shared" si="87"/>
        <v>1</v>
      </c>
    </row>
    <row r="2785" spans="1:18" ht="28.8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8339</v>
      </c>
      <c r="P2785" t="s">
        <v>8340</v>
      </c>
      <c r="Q2785" s="16">
        <f t="shared" si="86"/>
        <v>42103.535254629634</v>
      </c>
      <c r="R2785">
        <f t="shared" si="87"/>
        <v>1</v>
      </c>
    </row>
    <row r="2786" spans="1:18" ht="28.8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8339</v>
      </c>
      <c r="P2786" t="s">
        <v>8340</v>
      </c>
      <c r="Q2786" s="16">
        <f t="shared" si="86"/>
        <v>41920.787534722222</v>
      </c>
      <c r="R2786">
        <f t="shared" si="87"/>
        <v>1</v>
      </c>
    </row>
    <row r="2787" spans="1:18" ht="28.8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8339</v>
      </c>
      <c r="P2787" t="s">
        <v>8340</v>
      </c>
      <c r="Q2787" s="16">
        <f t="shared" si="86"/>
        <v>42558.189432870371</v>
      </c>
      <c r="R2787">
        <f t="shared" si="87"/>
        <v>1</v>
      </c>
    </row>
    <row r="2788" spans="1:1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8339</v>
      </c>
      <c r="P2788" t="s">
        <v>8340</v>
      </c>
      <c r="Q2788" s="16">
        <f t="shared" si="86"/>
        <v>41815.569212962961</v>
      </c>
      <c r="R2788">
        <f t="shared" si="87"/>
        <v>1</v>
      </c>
    </row>
    <row r="2789" spans="1:18" ht="28.8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8339</v>
      </c>
      <c r="P2789" t="s">
        <v>8340</v>
      </c>
      <c r="Q2789" s="16">
        <f t="shared" si="86"/>
        <v>41808.198518518519</v>
      </c>
      <c r="R2789">
        <f t="shared" si="87"/>
        <v>1</v>
      </c>
    </row>
    <row r="2790" spans="1:18" ht="28.8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8339</v>
      </c>
      <c r="P2790" t="s">
        <v>8340</v>
      </c>
      <c r="Q2790" s="16">
        <f t="shared" si="86"/>
        <v>42550.701886574076</v>
      </c>
      <c r="R2790">
        <f t="shared" si="87"/>
        <v>1</v>
      </c>
    </row>
    <row r="2791" spans="1:1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8339</v>
      </c>
      <c r="P2791" t="s">
        <v>8340</v>
      </c>
      <c r="Q2791" s="16">
        <f t="shared" si="86"/>
        <v>42056.013124999998</v>
      </c>
      <c r="R2791">
        <f t="shared" si="87"/>
        <v>1</v>
      </c>
    </row>
    <row r="2792" spans="1:18" ht="28.8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8339</v>
      </c>
      <c r="P2792" t="s">
        <v>8340</v>
      </c>
      <c r="Q2792" s="16">
        <f t="shared" si="86"/>
        <v>42016.938692129625</v>
      </c>
      <c r="R2792">
        <f t="shared" si="87"/>
        <v>1</v>
      </c>
    </row>
    <row r="2793" spans="1:18" ht="28.8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8339</v>
      </c>
      <c r="P2793" t="s">
        <v>8340</v>
      </c>
      <c r="Q2793" s="16">
        <f t="shared" si="86"/>
        <v>42591.899988425925</v>
      </c>
      <c r="R2793">
        <f t="shared" si="87"/>
        <v>1</v>
      </c>
    </row>
    <row r="2794" spans="1:18" ht="28.8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8339</v>
      </c>
      <c r="P2794" t="s">
        <v>8340</v>
      </c>
      <c r="Q2794" s="16">
        <f t="shared" si="86"/>
        <v>42183.231006944443</v>
      </c>
      <c r="R2794">
        <f t="shared" si="87"/>
        <v>1</v>
      </c>
    </row>
    <row r="2795" spans="1:18" ht="43.2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8339</v>
      </c>
      <c r="P2795" t="s">
        <v>8340</v>
      </c>
      <c r="Q2795" s="16">
        <f t="shared" si="86"/>
        <v>42176.419039351851</v>
      </c>
      <c r="R2795">
        <f t="shared" si="87"/>
        <v>1</v>
      </c>
    </row>
    <row r="2796" spans="1:18" ht="28.8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8339</v>
      </c>
      <c r="P2796" t="s">
        <v>8340</v>
      </c>
      <c r="Q2796" s="16">
        <f t="shared" si="86"/>
        <v>42416.691655092596</v>
      </c>
      <c r="R2796">
        <f t="shared" si="87"/>
        <v>1</v>
      </c>
    </row>
    <row r="2797" spans="1:18" ht="28.8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8339</v>
      </c>
      <c r="P2797" t="s">
        <v>8340</v>
      </c>
      <c r="Q2797" s="16">
        <f t="shared" si="86"/>
        <v>41780.525937500002</v>
      </c>
      <c r="R2797">
        <f t="shared" si="87"/>
        <v>1</v>
      </c>
    </row>
    <row r="2798" spans="1:18" ht="28.8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8339</v>
      </c>
      <c r="P2798" t="s">
        <v>8340</v>
      </c>
      <c r="Q2798" s="16">
        <f t="shared" si="86"/>
        <v>41795.528101851851</v>
      </c>
      <c r="R2798">
        <f t="shared" si="87"/>
        <v>1</v>
      </c>
    </row>
    <row r="2799" spans="1:18" ht="28.8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8339</v>
      </c>
      <c r="P2799" t="s">
        <v>8340</v>
      </c>
      <c r="Q2799" s="16">
        <f t="shared" si="86"/>
        <v>41798.94027777778</v>
      </c>
      <c r="R2799">
        <f t="shared" si="87"/>
        <v>1</v>
      </c>
    </row>
    <row r="2800" spans="1:18" ht="28.8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8339</v>
      </c>
      <c r="P2800" t="s">
        <v>8340</v>
      </c>
      <c r="Q2800" s="16">
        <f t="shared" si="86"/>
        <v>42201.675011574072</v>
      </c>
      <c r="R2800">
        <f t="shared" si="87"/>
        <v>1</v>
      </c>
    </row>
    <row r="2801" spans="1:18" ht="28.8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8339</v>
      </c>
      <c r="P2801" t="s">
        <v>8340</v>
      </c>
      <c r="Q2801" s="16">
        <f t="shared" si="86"/>
        <v>42507.264699074076</v>
      </c>
      <c r="R2801">
        <f t="shared" si="87"/>
        <v>1</v>
      </c>
    </row>
    <row r="2802" spans="1:18" ht="28.8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8339</v>
      </c>
      <c r="P2802" t="s">
        <v>8340</v>
      </c>
      <c r="Q2802" s="16">
        <f t="shared" si="86"/>
        <v>41948.552847222221</v>
      </c>
      <c r="R2802">
        <f t="shared" si="87"/>
        <v>1</v>
      </c>
    </row>
    <row r="2803" spans="1:18" ht="28.8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8339</v>
      </c>
      <c r="P2803" t="s">
        <v>8340</v>
      </c>
      <c r="Q2803" s="16">
        <f t="shared" si="86"/>
        <v>41900.243159722224</v>
      </c>
      <c r="R2803">
        <f t="shared" si="87"/>
        <v>1</v>
      </c>
    </row>
    <row r="2804" spans="1:18" ht="28.8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8339</v>
      </c>
      <c r="P2804" t="s">
        <v>8340</v>
      </c>
      <c r="Q2804" s="16">
        <f t="shared" si="86"/>
        <v>42192.64707175926</v>
      </c>
      <c r="R2804">
        <f t="shared" si="87"/>
        <v>1</v>
      </c>
    </row>
    <row r="2805" spans="1:18" ht="28.8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8339</v>
      </c>
      <c r="P2805" t="s">
        <v>8340</v>
      </c>
      <c r="Q2805" s="16">
        <f t="shared" si="86"/>
        <v>42158.065694444449</v>
      </c>
      <c r="R2805">
        <f t="shared" si="87"/>
        <v>1</v>
      </c>
    </row>
    <row r="2806" spans="1:18" ht="28.8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8339</v>
      </c>
      <c r="P2806" t="s">
        <v>8340</v>
      </c>
      <c r="Q2806" s="16">
        <f t="shared" si="86"/>
        <v>41881.453587962962</v>
      </c>
      <c r="R2806">
        <f t="shared" si="87"/>
        <v>1</v>
      </c>
    </row>
    <row r="2807" spans="1:18" ht="28.8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8339</v>
      </c>
      <c r="P2807" t="s">
        <v>8340</v>
      </c>
      <c r="Q2807" s="16">
        <f t="shared" si="86"/>
        <v>42213.505474537036</v>
      </c>
      <c r="R2807">
        <f t="shared" si="87"/>
        <v>1</v>
      </c>
    </row>
    <row r="2808" spans="1:18" ht="28.8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8339</v>
      </c>
      <c r="P2808" t="s">
        <v>8340</v>
      </c>
      <c r="Q2808" s="16">
        <f t="shared" si="86"/>
        <v>42185.267245370371</v>
      </c>
      <c r="R2808">
        <f t="shared" si="87"/>
        <v>1</v>
      </c>
    </row>
    <row r="2809" spans="1:18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8339</v>
      </c>
      <c r="P2809" t="s">
        <v>8340</v>
      </c>
      <c r="Q2809" s="16">
        <f t="shared" si="86"/>
        <v>42154.873124999998</v>
      </c>
      <c r="R2809">
        <f t="shared" si="87"/>
        <v>1</v>
      </c>
    </row>
    <row r="2810" spans="1:18" ht="28.8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8339</v>
      </c>
      <c r="P2810" t="s">
        <v>8340</v>
      </c>
      <c r="Q2810" s="16">
        <f t="shared" si="86"/>
        <v>42208.84646990741</v>
      </c>
      <c r="R2810">
        <f t="shared" si="87"/>
        <v>1</v>
      </c>
    </row>
    <row r="2811" spans="1:18" ht="28.8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8339</v>
      </c>
      <c r="P2811" t="s">
        <v>8340</v>
      </c>
      <c r="Q2811" s="16">
        <f t="shared" si="86"/>
        <v>42451.496817129635</v>
      </c>
      <c r="R2811">
        <f t="shared" si="87"/>
        <v>1</v>
      </c>
    </row>
    <row r="2812" spans="1:18" ht="28.8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8339</v>
      </c>
      <c r="P2812" t="s">
        <v>8340</v>
      </c>
      <c r="Q2812" s="16">
        <f t="shared" si="86"/>
        <v>41759.13962962963</v>
      </c>
      <c r="R2812">
        <f t="shared" si="87"/>
        <v>1</v>
      </c>
    </row>
    <row r="2813" spans="1:18" ht="28.8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8339</v>
      </c>
      <c r="P2813" t="s">
        <v>8340</v>
      </c>
      <c r="Q2813" s="16">
        <f t="shared" si="86"/>
        <v>42028.496562500004</v>
      </c>
      <c r="R2813">
        <f t="shared" si="87"/>
        <v>1</v>
      </c>
    </row>
    <row r="2814" spans="1:18" ht="28.8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8339</v>
      </c>
      <c r="P2814" t="s">
        <v>8340</v>
      </c>
      <c r="Q2814" s="16">
        <f t="shared" si="86"/>
        <v>42054.74418981481</v>
      </c>
      <c r="R2814">
        <f t="shared" si="87"/>
        <v>1</v>
      </c>
    </row>
    <row r="2815" spans="1:18" ht="28.8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8339</v>
      </c>
      <c r="P2815" t="s">
        <v>8340</v>
      </c>
      <c r="Q2815" s="16">
        <f t="shared" si="86"/>
        <v>42693.742604166662</v>
      </c>
      <c r="R2815">
        <f t="shared" si="87"/>
        <v>1</v>
      </c>
    </row>
    <row r="2816" spans="1:18" ht="28.8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8339</v>
      </c>
      <c r="P2816" t="s">
        <v>8340</v>
      </c>
      <c r="Q2816" s="16">
        <f t="shared" si="86"/>
        <v>42103.399479166663</v>
      </c>
      <c r="R2816">
        <f t="shared" si="87"/>
        <v>1</v>
      </c>
    </row>
    <row r="2817" spans="1:18" ht="28.8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8339</v>
      </c>
      <c r="P2817" t="s">
        <v>8340</v>
      </c>
      <c r="Q2817" s="16">
        <f t="shared" si="86"/>
        <v>42559.776724537034</v>
      </c>
      <c r="R2817">
        <f t="shared" si="87"/>
        <v>1</v>
      </c>
    </row>
    <row r="2818" spans="1:18" ht="28.8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8339</v>
      </c>
      <c r="P2818" t="s">
        <v>8340</v>
      </c>
      <c r="Q2818" s="16">
        <f t="shared" si="86"/>
        <v>42188.467499999999</v>
      </c>
      <c r="R2818">
        <f t="shared" si="87"/>
        <v>1</v>
      </c>
    </row>
    <row r="2819" spans="1:18" ht="28.8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8339</v>
      </c>
      <c r="P2819" t="s">
        <v>8340</v>
      </c>
      <c r="Q2819" s="16">
        <f t="shared" ref="Q2819:Q2882" si="88">J2819/86400 + DATE(1970,1,1)</f>
        <v>42023.634976851856</v>
      </c>
      <c r="R2819">
        <f t="shared" ref="R2819:R2882" si="89">SUBTOTAL(103,A2819)</f>
        <v>1</v>
      </c>
    </row>
    <row r="2820" spans="1:18" ht="28.8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8339</v>
      </c>
      <c r="P2820" t="s">
        <v>8340</v>
      </c>
      <c r="Q2820" s="16">
        <f t="shared" si="88"/>
        <v>42250.598217592589</v>
      </c>
      <c r="R2820">
        <f t="shared" si="89"/>
        <v>1</v>
      </c>
    </row>
    <row r="2821" spans="1:18" ht="28.8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8339</v>
      </c>
      <c r="P2821" t="s">
        <v>8340</v>
      </c>
      <c r="Q2821" s="16">
        <f t="shared" si="88"/>
        <v>42139.525567129633</v>
      </c>
      <c r="R2821">
        <f t="shared" si="89"/>
        <v>1</v>
      </c>
    </row>
    <row r="2822" spans="1:18" ht="28.8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8339</v>
      </c>
      <c r="P2822" t="s">
        <v>8340</v>
      </c>
      <c r="Q2822" s="16">
        <f t="shared" si="88"/>
        <v>42401.610983796301</v>
      </c>
      <c r="R2822">
        <f t="shared" si="89"/>
        <v>1</v>
      </c>
    </row>
    <row r="2823" spans="1:18" ht="28.8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8339</v>
      </c>
      <c r="P2823" t="s">
        <v>8340</v>
      </c>
      <c r="Q2823" s="16">
        <f t="shared" si="88"/>
        <v>41875.922858796301</v>
      </c>
      <c r="R2823">
        <f t="shared" si="89"/>
        <v>1</v>
      </c>
    </row>
    <row r="2824" spans="1:18" ht="28.8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8339</v>
      </c>
      <c r="P2824" t="s">
        <v>8340</v>
      </c>
      <c r="Q2824" s="16">
        <f t="shared" si="88"/>
        <v>42060.683935185181</v>
      </c>
      <c r="R2824">
        <f t="shared" si="89"/>
        <v>1</v>
      </c>
    </row>
    <row r="2825" spans="1:18" ht="28.8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8339</v>
      </c>
      <c r="P2825" t="s">
        <v>8340</v>
      </c>
      <c r="Q2825" s="16">
        <f t="shared" si="88"/>
        <v>42067.011643518519</v>
      </c>
      <c r="R2825">
        <f t="shared" si="89"/>
        <v>1</v>
      </c>
    </row>
    <row r="2826" spans="1:18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8339</v>
      </c>
      <c r="P2826" t="s">
        <v>8340</v>
      </c>
      <c r="Q2826" s="16">
        <f t="shared" si="88"/>
        <v>42136.270787037036</v>
      </c>
      <c r="R2826">
        <f t="shared" si="89"/>
        <v>1</v>
      </c>
    </row>
    <row r="2827" spans="1:18" ht="28.8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8339</v>
      </c>
      <c r="P2827" t="s">
        <v>8340</v>
      </c>
      <c r="Q2827" s="16">
        <f t="shared" si="88"/>
        <v>42312.792662037042</v>
      </c>
      <c r="R2827">
        <f t="shared" si="89"/>
        <v>1</v>
      </c>
    </row>
    <row r="2828" spans="1:18" ht="28.8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8339</v>
      </c>
      <c r="P2828" t="s">
        <v>8340</v>
      </c>
      <c r="Q2828" s="16">
        <f t="shared" si="88"/>
        <v>42171.034861111111</v>
      </c>
      <c r="R2828">
        <f t="shared" si="89"/>
        <v>1</v>
      </c>
    </row>
    <row r="2829" spans="1:18" ht="28.8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8339</v>
      </c>
      <c r="P2829" t="s">
        <v>8340</v>
      </c>
      <c r="Q2829" s="16">
        <f t="shared" si="88"/>
        <v>42494.683634259258</v>
      </c>
      <c r="R2829">
        <f t="shared" si="89"/>
        <v>1</v>
      </c>
    </row>
    <row r="2830" spans="1:18" ht="28.8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8339</v>
      </c>
      <c r="P2830" t="s">
        <v>8340</v>
      </c>
      <c r="Q2830" s="16">
        <f t="shared" si="88"/>
        <v>42254.264687499999</v>
      </c>
      <c r="R2830">
        <f t="shared" si="89"/>
        <v>1</v>
      </c>
    </row>
    <row r="2831" spans="1:18" ht="28.8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8339</v>
      </c>
      <c r="P2831" t="s">
        <v>8340</v>
      </c>
      <c r="Q2831" s="16">
        <f t="shared" si="88"/>
        <v>42495.434236111112</v>
      </c>
      <c r="R2831">
        <f t="shared" si="89"/>
        <v>1</v>
      </c>
    </row>
    <row r="2832" spans="1:1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8339</v>
      </c>
      <c r="P2832" t="s">
        <v>8340</v>
      </c>
      <c r="Q2832" s="16">
        <f t="shared" si="88"/>
        <v>41758.839675925927</v>
      </c>
      <c r="R2832">
        <f t="shared" si="89"/>
        <v>1</v>
      </c>
    </row>
    <row r="2833" spans="1:18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8339</v>
      </c>
      <c r="P2833" t="s">
        <v>8340</v>
      </c>
      <c r="Q2833" s="16">
        <f t="shared" si="88"/>
        <v>42171.824884259258</v>
      </c>
      <c r="R2833">
        <f t="shared" si="89"/>
        <v>1</v>
      </c>
    </row>
    <row r="2834" spans="1:18" ht="28.8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8339</v>
      </c>
      <c r="P2834" t="s">
        <v>8340</v>
      </c>
      <c r="Q2834" s="16">
        <f t="shared" si="88"/>
        <v>41938.709421296298</v>
      </c>
      <c r="R2834">
        <f t="shared" si="89"/>
        <v>1</v>
      </c>
    </row>
    <row r="2835" spans="1:18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8339</v>
      </c>
      <c r="P2835" t="s">
        <v>8340</v>
      </c>
      <c r="Q2835" s="16">
        <f t="shared" si="88"/>
        <v>42268.127696759257</v>
      </c>
      <c r="R2835">
        <f t="shared" si="89"/>
        <v>1</v>
      </c>
    </row>
    <row r="2836" spans="1:18" ht="28.8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8339</v>
      </c>
      <c r="P2836" t="s">
        <v>8340</v>
      </c>
      <c r="Q2836" s="16">
        <f t="shared" si="88"/>
        <v>42019.959837962961</v>
      </c>
      <c r="R2836">
        <f t="shared" si="89"/>
        <v>1</v>
      </c>
    </row>
    <row r="2837" spans="1:18" ht="28.8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8339</v>
      </c>
      <c r="P2837" t="s">
        <v>8340</v>
      </c>
      <c r="Q2837" s="16">
        <f t="shared" si="88"/>
        <v>42313.703900462962</v>
      </c>
      <c r="R2837">
        <f t="shared" si="89"/>
        <v>1</v>
      </c>
    </row>
    <row r="2838" spans="1:18" ht="28.8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8339</v>
      </c>
      <c r="P2838" t="s">
        <v>8340</v>
      </c>
      <c r="Q2838" s="16">
        <f t="shared" si="88"/>
        <v>42746.261782407411</v>
      </c>
      <c r="R2838">
        <f t="shared" si="89"/>
        <v>1</v>
      </c>
    </row>
    <row r="2839" spans="1:18" ht="28.8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8339</v>
      </c>
      <c r="P2839" t="s">
        <v>8340</v>
      </c>
      <c r="Q2839" s="16">
        <f t="shared" si="88"/>
        <v>42307.908379629633</v>
      </c>
      <c r="R2839">
        <f t="shared" si="89"/>
        <v>1</v>
      </c>
    </row>
    <row r="2840" spans="1:18" ht="28.8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8339</v>
      </c>
      <c r="P2840" t="s">
        <v>8340</v>
      </c>
      <c r="Q2840" s="16">
        <f t="shared" si="88"/>
        <v>41842.607592592591</v>
      </c>
      <c r="R2840">
        <f t="shared" si="89"/>
        <v>1</v>
      </c>
    </row>
    <row r="2841" spans="1:18" ht="28.8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8339</v>
      </c>
      <c r="P2841" t="s">
        <v>8340</v>
      </c>
      <c r="Q2841" s="16">
        <f t="shared" si="88"/>
        <v>41853.240208333329</v>
      </c>
      <c r="R2841">
        <f t="shared" si="89"/>
        <v>1</v>
      </c>
    </row>
    <row r="2842" spans="1:18" ht="28.8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8339</v>
      </c>
      <c r="P2842" t="s">
        <v>8340</v>
      </c>
      <c r="Q2842" s="16">
        <f t="shared" si="88"/>
        <v>42060.035636574074</v>
      </c>
      <c r="R2842">
        <f t="shared" si="89"/>
        <v>1</v>
      </c>
    </row>
    <row r="2843" spans="1:18" ht="28.8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8339</v>
      </c>
      <c r="P2843" t="s">
        <v>8340</v>
      </c>
      <c r="Q2843" s="16">
        <f t="shared" si="88"/>
        <v>42291.739548611113</v>
      </c>
      <c r="R2843">
        <f t="shared" si="89"/>
        <v>1</v>
      </c>
    </row>
    <row r="2844" spans="1:18" ht="28.8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8339</v>
      </c>
      <c r="P2844" t="s">
        <v>8340</v>
      </c>
      <c r="Q2844" s="16">
        <f t="shared" si="88"/>
        <v>41784.95248842593</v>
      </c>
      <c r="R2844">
        <f t="shared" si="89"/>
        <v>1</v>
      </c>
    </row>
    <row r="2845" spans="1:18" ht="28.8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8339</v>
      </c>
      <c r="P2845" t="s">
        <v>8340</v>
      </c>
      <c r="Q2845" s="16">
        <f t="shared" si="88"/>
        <v>42492.737847222219</v>
      </c>
      <c r="R2845">
        <f t="shared" si="89"/>
        <v>1</v>
      </c>
    </row>
    <row r="2846" spans="1:18" ht="28.8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8339</v>
      </c>
      <c r="P2846" t="s">
        <v>8340</v>
      </c>
      <c r="Q2846" s="16">
        <f t="shared" si="88"/>
        <v>42709.546064814815</v>
      </c>
      <c r="R2846">
        <f t="shared" si="89"/>
        <v>1</v>
      </c>
    </row>
    <row r="2847" spans="1:18" ht="28.8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8339</v>
      </c>
      <c r="P2847" t="s">
        <v>8340</v>
      </c>
      <c r="Q2847" s="16">
        <f t="shared" si="88"/>
        <v>42103.016585648147</v>
      </c>
      <c r="R2847">
        <f t="shared" si="89"/>
        <v>1</v>
      </c>
    </row>
    <row r="2848" spans="1:18" ht="28.8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8339</v>
      </c>
      <c r="P2848" t="s">
        <v>8340</v>
      </c>
      <c r="Q2848" s="16">
        <f t="shared" si="88"/>
        <v>42108.692060185189</v>
      </c>
      <c r="R2848">
        <f t="shared" si="89"/>
        <v>1</v>
      </c>
    </row>
    <row r="2849" spans="1:18" ht="28.8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8339</v>
      </c>
      <c r="P2849" t="s">
        <v>8340</v>
      </c>
      <c r="Q2849" s="16">
        <f t="shared" si="88"/>
        <v>42453.806307870371</v>
      </c>
      <c r="R2849">
        <f t="shared" si="89"/>
        <v>1</v>
      </c>
    </row>
    <row r="2850" spans="1:18" ht="28.8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8339</v>
      </c>
      <c r="P2850" t="s">
        <v>8340</v>
      </c>
      <c r="Q2850" s="16">
        <f t="shared" si="88"/>
        <v>42123.648831018523</v>
      </c>
      <c r="R2850">
        <f t="shared" si="89"/>
        <v>1</v>
      </c>
    </row>
    <row r="2851" spans="1:18" ht="28.8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8339</v>
      </c>
      <c r="P2851" t="s">
        <v>8340</v>
      </c>
      <c r="Q2851" s="16">
        <f t="shared" si="88"/>
        <v>42453.428240740745</v>
      </c>
      <c r="R2851">
        <f t="shared" si="89"/>
        <v>1</v>
      </c>
    </row>
    <row r="2852" spans="1:18" ht="28.8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8339</v>
      </c>
      <c r="P2852" t="s">
        <v>8340</v>
      </c>
      <c r="Q2852" s="16">
        <f t="shared" si="88"/>
        <v>41858.007071759261</v>
      </c>
      <c r="R2852">
        <f t="shared" si="89"/>
        <v>1</v>
      </c>
    </row>
    <row r="2853" spans="1:18" ht="28.8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8339</v>
      </c>
      <c r="P2853" t="s">
        <v>8340</v>
      </c>
      <c r="Q2853" s="16">
        <f t="shared" si="88"/>
        <v>42390.002650462964</v>
      </c>
      <c r="R2853">
        <f t="shared" si="89"/>
        <v>1</v>
      </c>
    </row>
    <row r="2854" spans="1:18" ht="28.8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8339</v>
      </c>
      <c r="P2854" t="s">
        <v>8340</v>
      </c>
      <c r="Q2854" s="16">
        <f t="shared" si="88"/>
        <v>41781.045173611114</v>
      </c>
      <c r="R2854">
        <f t="shared" si="89"/>
        <v>1</v>
      </c>
    </row>
    <row r="2855" spans="1:18" ht="28.8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8339</v>
      </c>
      <c r="P2855" t="s">
        <v>8340</v>
      </c>
      <c r="Q2855" s="16">
        <f t="shared" si="88"/>
        <v>41836.190937499996</v>
      </c>
      <c r="R2855">
        <f t="shared" si="89"/>
        <v>1</v>
      </c>
    </row>
    <row r="2856" spans="1:18" ht="28.8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8339</v>
      </c>
      <c r="P2856" t="s">
        <v>8340</v>
      </c>
      <c r="Q2856" s="16">
        <f t="shared" si="88"/>
        <v>42111.71665509259</v>
      </c>
      <c r="R2856">
        <f t="shared" si="89"/>
        <v>1</v>
      </c>
    </row>
    <row r="2857" spans="1:18" ht="28.8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8339</v>
      </c>
      <c r="P2857" t="s">
        <v>8340</v>
      </c>
      <c r="Q2857" s="16">
        <f t="shared" si="88"/>
        <v>42370.007766203707</v>
      </c>
      <c r="R2857">
        <f t="shared" si="89"/>
        <v>1</v>
      </c>
    </row>
    <row r="2858" spans="1:18" ht="28.8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8339</v>
      </c>
      <c r="P2858" t="s">
        <v>8340</v>
      </c>
      <c r="Q2858" s="16">
        <f t="shared" si="88"/>
        <v>42165.037581018521</v>
      </c>
      <c r="R2858">
        <f t="shared" si="89"/>
        <v>1</v>
      </c>
    </row>
    <row r="2859" spans="1:18" ht="43.2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8339</v>
      </c>
      <c r="P2859" t="s">
        <v>8340</v>
      </c>
      <c r="Q2859" s="16">
        <f t="shared" si="88"/>
        <v>42726.920081018514</v>
      </c>
      <c r="R2859">
        <f t="shared" si="89"/>
        <v>1</v>
      </c>
    </row>
    <row r="2860" spans="1:18" ht="28.8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8339</v>
      </c>
      <c r="P2860" t="s">
        <v>8340</v>
      </c>
      <c r="Q2860" s="16">
        <f t="shared" si="88"/>
        <v>41954.545081018514</v>
      </c>
      <c r="R2860">
        <f t="shared" si="89"/>
        <v>1</v>
      </c>
    </row>
    <row r="2861" spans="1:18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8339</v>
      </c>
      <c r="P2861" t="s">
        <v>8340</v>
      </c>
      <c r="Q2861" s="16">
        <f t="shared" si="88"/>
        <v>42233.362314814818</v>
      </c>
      <c r="R2861">
        <f t="shared" si="89"/>
        <v>1</v>
      </c>
    </row>
    <row r="2862" spans="1:18" ht="28.8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8339</v>
      </c>
      <c r="P2862" t="s">
        <v>8340</v>
      </c>
      <c r="Q2862" s="16">
        <f t="shared" si="88"/>
        <v>42480.80064814815</v>
      </c>
      <c r="R2862">
        <f t="shared" si="89"/>
        <v>1</v>
      </c>
    </row>
    <row r="2863" spans="1:18" ht="28.8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8339</v>
      </c>
      <c r="P2863" t="s">
        <v>8340</v>
      </c>
      <c r="Q2863" s="16">
        <f t="shared" si="88"/>
        <v>42257.590833333335</v>
      </c>
      <c r="R2863">
        <f t="shared" si="89"/>
        <v>1</v>
      </c>
    </row>
    <row r="2864" spans="1:18" ht="28.8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8339</v>
      </c>
      <c r="P2864" t="s">
        <v>8340</v>
      </c>
      <c r="Q2864" s="16">
        <f t="shared" si="88"/>
        <v>41784.789687500001</v>
      </c>
      <c r="R2864">
        <f t="shared" si="89"/>
        <v>1</v>
      </c>
    </row>
    <row r="2865" spans="1:18" ht="28.8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8339</v>
      </c>
      <c r="P2865" t="s">
        <v>8340</v>
      </c>
      <c r="Q2865" s="16">
        <f t="shared" si="88"/>
        <v>41831.675034722226</v>
      </c>
      <c r="R2865">
        <f t="shared" si="89"/>
        <v>1</v>
      </c>
    </row>
    <row r="2866" spans="1:18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8339</v>
      </c>
      <c r="P2866" t="s">
        <v>8340</v>
      </c>
      <c r="Q2866" s="16">
        <f t="shared" si="88"/>
        <v>42172.613506944443</v>
      </c>
      <c r="R2866">
        <f t="shared" si="89"/>
        <v>1</v>
      </c>
    </row>
    <row r="2867" spans="1:18" ht="28.8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8339</v>
      </c>
      <c r="P2867" t="s">
        <v>8340</v>
      </c>
      <c r="Q2867" s="16">
        <f t="shared" si="88"/>
        <v>41950.114108796297</v>
      </c>
      <c r="R2867">
        <f t="shared" si="89"/>
        <v>1</v>
      </c>
    </row>
    <row r="2868" spans="1:18" ht="28.8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8339</v>
      </c>
      <c r="P2868" t="s">
        <v>8340</v>
      </c>
      <c r="Q2868" s="16">
        <f t="shared" si="88"/>
        <v>42627.955104166671</v>
      </c>
      <c r="R2868">
        <f t="shared" si="89"/>
        <v>1</v>
      </c>
    </row>
    <row r="2869" spans="1:18" ht="28.8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8339</v>
      </c>
      <c r="P2869" t="s">
        <v>8340</v>
      </c>
      <c r="Q2869" s="16">
        <f t="shared" si="88"/>
        <v>42531.195277777777</v>
      </c>
      <c r="R2869">
        <f t="shared" si="89"/>
        <v>1</v>
      </c>
    </row>
    <row r="2870" spans="1:18" ht="28.8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8339</v>
      </c>
      <c r="P2870" t="s">
        <v>8340</v>
      </c>
      <c r="Q2870" s="16">
        <f t="shared" si="88"/>
        <v>42618.827013888891</v>
      </c>
      <c r="R2870">
        <f t="shared" si="89"/>
        <v>1</v>
      </c>
    </row>
    <row r="2871" spans="1:18" ht="28.8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8339</v>
      </c>
      <c r="P2871" t="s">
        <v>8340</v>
      </c>
      <c r="Q2871" s="16">
        <f t="shared" si="88"/>
        <v>42540.593530092592</v>
      </c>
      <c r="R2871">
        <f t="shared" si="89"/>
        <v>1</v>
      </c>
    </row>
    <row r="2872" spans="1:18" ht="28.8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8339</v>
      </c>
      <c r="P2872" t="s">
        <v>8340</v>
      </c>
      <c r="Q2872" s="16">
        <f t="shared" si="88"/>
        <v>41746.189409722225</v>
      </c>
      <c r="R2872">
        <f t="shared" si="89"/>
        <v>1</v>
      </c>
    </row>
    <row r="2873" spans="1:18" ht="28.8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8339</v>
      </c>
      <c r="P2873" t="s">
        <v>8340</v>
      </c>
      <c r="Q2873" s="16">
        <f t="shared" si="88"/>
        <v>41974.738576388889</v>
      </c>
      <c r="R2873">
        <f t="shared" si="89"/>
        <v>1</v>
      </c>
    </row>
    <row r="2874" spans="1:18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8339</v>
      </c>
      <c r="P2874" t="s">
        <v>8340</v>
      </c>
      <c r="Q2874" s="16">
        <f t="shared" si="88"/>
        <v>42115.11618055556</v>
      </c>
      <c r="R2874">
        <f t="shared" si="89"/>
        <v>1</v>
      </c>
    </row>
    <row r="2875" spans="1:18" ht="28.8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8339</v>
      </c>
      <c r="P2875" t="s">
        <v>8340</v>
      </c>
      <c r="Q2875" s="16">
        <f t="shared" si="88"/>
        <v>42002.817488425921</v>
      </c>
      <c r="R2875">
        <f t="shared" si="89"/>
        <v>1</v>
      </c>
    </row>
    <row r="2876" spans="1:18" ht="28.8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8339</v>
      </c>
      <c r="P2876" t="s">
        <v>8340</v>
      </c>
      <c r="Q2876" s="16">
        <f t="shared" si="88"/>
        <v>42722.84474537037</v>
      </c>
      <c r="R2876">
        <f t="shared" si="89"/>
        <v>1</v>
      </c>
    </row>
    <row r="2877" spans="1:18" ht="28.8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8339</v>
      </c>
      <c r="P2877" t="s">
        <v>8340</v>
      </c>
      <c r="Q2877" s="16">
        <f t="shared" si="88"/>
        <v>42465.128391203703</v>
      </c>
      <c r="R2877">
        <f t="shared" si="89"/>
        <v>1</v>
      </c>
    </row>
    <row r="2878" spans="1:18" ht="28.8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8339</v>
      </c>
      <c r="P2878" t="s">
        <v>8340</v>
      </c>
      <c r="Q2878" s="16">
        <f t="shared" si="88"/>
        <v>42171.743969907402</v>
      </c>
      <c r="R2878">
        <f t="shared" si="89"/>
        <v>1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8339</v>
      </c>
      <c r="P2879" t="s">
        <v>8340</v>
      </c>
      <c r="Q2879" s="16">
        <f t="shared" si="88"/>
        <v>42672.955138888894</v>
      </c>
      <c r="R2879">
        <f t="shared" si="89"/>
        <v>1</v>
      </c>
    </row>
    <row r="2880" spans="1:18" ht="28.8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8339</v>
      </c>
      <c r="P2880" t="s">
        <v>8340</v>
      </c>
      <c r="Q2880" s="16">
        <f t="shared" si="88"/>
        <v>42128.615682870368</v>
      </c>
      <c r="R2880">
        <f t="shared" si="89"/>
        <v>1</v>
      </c>
    </row>
    <row r="2881" spans="1:18" ht="28.8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8339</v>
      </c>
      <c r="P2881" t="s">
        <v>8340</v>
      </c>
      <c r="Q2881" s="16">
        <f t="shared" si="88"/>
        <v>42359.725243055553</v>
      </c>
      <c r="R2881">
        <f t="shared" si="89"/>
        <v>1</v>
      </c>
    </row>
    <row r="2882" spans="1:18" ht="28.8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8339</v>
      </c>
      <c r="P2882" t="s">
        <v>8340</v>
      </c>
      <c r="Q2882" s="16">
        <f t="shared" si="88"/>
        <v>42192.905694444446</v>
      </c>
      <c r="R2882">
        <f t="shared" si="89"/>
        <v>1</v>
      </c>
    </row>
    <row r="2883" spans="1:18" ht="28.8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8339</v>
      </c>
      <c r="P2883" t="s">
        <v>8340</v>
      </c>
      <c r="Q2883" s="16">
        <f t="shared" ref="Q2883:Q2946" si="90">J2883/86400 + DATE(1970,1,1)</f>
        <v>41916.597638888888</v>
      </c>
      <c r="R2883">
        <f t="shared" ref="R2883:R2946" si="91">SUBTOTAL(103,A2883)</f>
        <v>1</v>
      </c>
    </row>
    <row r="2884" spans="1:18" ht="28.8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8339</v>
      </c>
      <c r="P2884" t="s">
        <v>8340</v>
      </c>
      <c r="Q2884" s="16">
        <f t="shared" si="90"/>
        <v>42461.596273148149</v>
      </c>
      <c r="R2884">
        <f t="shared" si="91"/>
        <v>1</v>
      </c>
    </row>
    <row r="2885" spans="1:18" ht="28.8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8339</v>
      </c>
      <c r="P2885" t="s">
        <v>8340</v>
      </c>
      <c r="Q2885" s="16">
        <f t="shared" si="90"/>
        <v>42370.90320601852</v>
      </c>
      <c r="R2885">
        <f t="shared" si="91"/>
        <v>1</v>
      </c>
    </row>
    <row r="2886" spans="1:1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8339</v>
      </c>
      <c r="P2886" t="s">
        <v>8340</v>
      </c>
      <c r="Q2886" s="16">
        <f t="shared" si="90"/>
        <v>41948.727256944447</v>
      </c>
      <c r="R2886">
        <f t="shared" si="91"/>
        <v>1</v>
      </c>
    </row>
    <row r="2887" spans="1:1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8339</v>
      </c>
      <c r="P2887" t="s">
        <v>8340</v>
      </c>
      <c r="Q2887" s="16">
        <f t="shared" si="90"/>
        <v>42047.07640046296</v>
      </c>
      <c r="R2887">
        <f t="shared" si="91"/>
        <v>1</v>
      </c>
    </row>
    <row r="2888" spans="1:18" ht="28.8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8339</v>
      </c>
      <c r="P2888" t="s">
        <v>8340</v>
      </c>
      <c r="Q2888" s="16">
        <f t="shared" si="90"/>
        <v>42261.632916666669</v>
      </c>
      <c r="R2888">
        <f t="shared" si="91"/>
        <v>1</v>
      </c>
    </row>
    <row r="2889" spans="1:18" ht="28.8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8339</v>
      </c>
      <c r="P2889" t="s">
        <v>8340</v>
      </c>
      <c r="Q2889" s="16">
        <f t="shared" si="90"/>
        <v>41985.427361111113</v>
      </c>
      <c r="R2889">
        <f t="shared" si="91"/>
        <v>1</v>
      </c>
    </row>
    <row r="2890" spans="1:18" ht="28.8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8339</v>
      </c>
      <c r="P2890" t="s">
        <v>8340</v>
      </c>
      <c r="Q2890" s="16">
        <f t="shared" si="90"/>
        <v>41922.535185185188</v>
      </c>
      <c r="R2890">
        <f t="shared" si="91"/>
        <v>1</v>
      </c>
    </row>
    <row r="2891" spans="1:18" ht="28.8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8339</v>
      </c>
      <c r="P2891" t="s">
        <v>8340</v>
      </c>
      <c r="Q2891" s="16">
        <f t="shared" si="90"/>
        <v>41850.863252314812</v>
      </c>
      <c r="R2891">
        <f t="shared" si="91"/>
        <v>1</v>
      </c>
    </row>
    <row r="2892" spans="1:18" ht="28.8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8339</v>
      </c>
      <c r="P2892" t="s">
        <v>8340</v>
      </c>
      <c r="Q2892" s="16">
        <f t="shared" si="90"/>
        <v>41831.742962962962</v>
      </c>
      <c r="R2892">
        <f t="shared" si="91"/>
        <v>1</v>
      </c>
    </row>
    <row r="2893" spans="1:18" ht="28.8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8339</v>
      </c>
      <c r="P2893" t="s">
        <v>8340</v>
      </c>
      <c r="Q2893" s="16">
        <f t="shared" si="90"/>
        <v>42415.883425925931</v>
      </c>
      <c r="R2893">
        <f t="shared" si="91"/>
        <v>1</v>
      </c>
    </row>
    <row r="2894" spans="1:18" ht="28.8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8339</v>
      </c>
      <c r="P2894" t="s">
        <v>8340</v>
      </c>
      <c r="Q2894" s="16">
        <f t="shared" si="90"/>
        <v>41869.714166666665</v>
      </c>
      <c r="R2894">
        <f t="shared" si="91"/>
        <v>1</v>
      </c>
    </row>
    <row r="2895" spans="1:18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8339</v>
      </c>
      <c r="P2895" t="s">
        <v>8340</v>
      </c>
      <c r="Q2895" s="16">
        <f t="shared" si="90"/>
        <v>41953.773090277777</v>
      </c>
      <c r="R2895">
        <f t="shared" si="91"/>
        <v>1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8339</v>
      </c>
      <c r="P2896" t="s">
        <v>8340</v>
      </c>
      <c r="Q2896" s="16">
        <f t="shared" si="90"/>
        <v>42037.986284722225</v>
      </c>
      <c r="R2896">
        <f t="shared" si="91"/>
        <v>1</v>
      </c>
    </row>
    <row r="2897" spans="1:18" ht="28.8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8339</v>
      </c>
      <c r="P2897" t="s">
        <v>8340</v>
      </c>
      <c r="Q2897" s="16">
        <f t="shared" si="90"/>
        <v>41811.555462962962</v>
      </c>
      <c r="R2897">
        <f t="shared" si="91"/>
        <v>1</v>
      </c>
    </row>
    <row r="2898" spans="1:18" ht="28.8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8339</v>
      </c>
      <c r="P2898" t="s">
        <v>8340</v>
      </c>
      <c r="Q2898" s="16">
        <f t="shared" si="90"/>
        <v>42701.908807870372</v>
      </c>
      <c r="R2898">
        <f t="shared" si="91"/>
        <v>1</v>
      </c>
    </row>
    <row r="2899" spans="1:18" ht="28.8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8339</v>
      </c>
      <c r="P2899" t="s">
        <v>8340</v>
      </c>
      <c r="Q2899" s="16">
        <f t="shared" si="90"/>
        <v>42258.646504629629</v>
      </c>
      <c r="R2899">
        <f t="shared" si="91"/>
        <v>1</v>
      </c>
    </row>
    <row r="2900" spans="1:18" ht="28.8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8339</v>
      </c>
      <c r="P2900" t="s">
        <v>8340</v>
      </c>
      <c r="Q2900" s="16">
        <f t="shared" si="90"/>
        <v>42278.664965277778</v>
      </c>
      <c r="R2900">
        <f t="shared" si="91"/>
        <v>1</v>
      </c>
    </row>
    <row r="2901" spans="1:18" ht="28.8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8339</v>
      </c>
      <c r="P2901" t="s">
        <v>8340</v>
      </c>
      <c r="Q2901" s="16">
        <f t="shared" si="90"/>
        <v>42515.078217592592</v>
      </c>
      <c r="R2901">
        <f t="shared" si="91"/>
        <v>1</v>
      </c>
    </row>
    <row r="2902" spans="1:18" ht="28.8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8339</v>
      </c>
      <c r="P2902" t="s">
        <v>8340</v>
      </c>
      <c r="Q2902" s="16">
        <f t="shared" si="90"/>
        <v>41830.234166666669</v>
      </c>
      <c r="R2902">
        <f t="shared" si="91"/>
        <v>1</v>
      </c>
    </row>
    <row r="2903" spans="1:18" ht="28.8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8339</v>
      </c>
      <c r="P2903" t="s">
        <v>8340</v>
      </c>
      <c r="Q2903" s="16">
        <f t="shared" si="90"/>
        <v>41982.904386574075</v>
      </c>
      <c r="R2903">
        <f t="shared" si="91"/>
        <v>1</v>
      </c>
    </row>
    <row r="2904" spans="1:18" ht="28.8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8339</v>
      </c>
      <c r="P2904" t="s">
        <v>8340</v>
      </c>
      <c r="Q2904" s="16">
        <f t="shared" si="90"/>
        <v>42210.439768518518</v>
      </c>
      <c r="R2904">
        <f t="shared" si="91"/>
        <v>1</v>
      </c>
    </row>
    <row r="2905" spans="1:18" ht="28.8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8339</v>
      </c>
      <c r="P2905" t="s">
        <v>8340</v>
      </c>
      <c r="Q2905" s="16">
        <f t="shared" si="90"/>
        <v>42196.166874999995</v>
      </c>
      <c r="R2905">
        <f t="shared" si="91"/>
        <v>1</v>
      </c>
    </row>
    <row r="2906" spans="1:18" ht="28.8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8339</v>
      </c>
      <c r="P2906" t="s">
        <v>8340</v>
      </c>
      <c r="Q2906" s="16">
        <f t="shared" si="90"/>
        <v>41940.967951388891</v>
      </c>
      <c r="R2906">
        <f t="shared" si="91"/>
        <v>1</v>
      </c>
    </row>
    <row r="2907" spans="1:18" ht="28.8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8339</v>
      </c>
      <c r="P2907" t="s">
        <v>8340</v>
      </c>
      <c r="Q2907" s="16">
        <f t="shared" si="90"/>
        <v>42606.056863425925</v>
      </c>
      <c r="R2907">
        <f t="shared" si="91"/>
        <v>1</v>
      </c>
    </row>
    <row r="2908" spans="1:18" ht="28.8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8339</v>
      </c>
      <c r="P2908" t="s">
        <v>8340</v>
      </c>
      <c r="Q2908" s="16">
        <f t="shared" si="90"/>
        <v>42199.648912037039</v>
      </c>
      <c r="R2908">
        <f t="shared" si="91"/>
        <v>1</v>
      </c>
    </row>
    <row r="2909" spans="1:18" ht="28.8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8339</v>
      </c>
      <c r="P2909" t="s">
        <v>8340</v>
      </c>
      <c r="Q2909" s="16">
        <f t="shared" si="90"/>
        <v>42444.877743055556</v>
      </c>
      <c r="R2909">
        <f t="shared" si="91"/>
        <v>1</v>
      </c>
    </row>
    <row r="2910" spans="1:18" ht="28.8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8339</v>
      </c>
      <c r="P2910" t="s">
        <v>8340</v>
      </c>
      <c r="Q2910" s="16">
        <f t="shared" si="90"/>
        <v>42499.73170138889</v>
      </c>
      <c r="R2910">
        <f t="shared" si="91"/>
        <v>1</v>
      </c>
    </row>
    <row r="2911" spans="1:18" ht="28.8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8339</v>
      </c>
      <c r="P2911" t="s">
        <v>8340</v>
      </c>
      <c r="Q2911" s="16">
        <f t="shared" si="90"/>
        <v>41929.266215277778</v>
      </c>
      <c r="R2911">
        <f t="shared" si="91"/>
        <v>1</v>
      </c>
    </row>
    <row r="2912" spans="1:18" ht="28.8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8339</v>
      </c>
      <c r="P2912" t="s">
        <v>8340</v>
      </c>
      <c r="Q2912" s="16">
        <f t="shared" si="90"/>
        <v>42107.841284722221</v>
      </c>
      <c r="R2912">
        <f t="shared" si="91"/>
        <v>1</v>
      </c>
    </row>
    <row r="2913" spans="1:18" ht="28.8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8339</v>
      </c>
      <c r="P2913" t="s">
        <v>8340</v>
      </c>
      <c r="Q2913" s="16">
        <f t="shared" si="90"/>
        <v>42142.768819444449</v>
      </c>
      <c r="R2913">
        <f t="shared" si="91"/>
        <v>1</v>
      </c>
    </row>
    <row r="2914" spans="1:18" ht="28.8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8339</v>
      </c>
      <c r="P2914" t="s">
        <v>8340</v>
      </c>
      <c r="Q2914" s="16">
        <f t="shared" si="90"/>
        <v>42354.131643518514</v>
      </c>
      <c r="R2914">
        <f t="shared" si="91"/>
        <v>1</v>
      </c>
    </row>
    <row r="2915" spans="1:18" ht="28.8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8339</v>
      </c>
      <c r="P2915" t="s">
        <v>8340</v>
      </c>
      <c r="Q2915" s="16">
        <f t="shared" si="90"/>
        <v>41828.922905092593</v>
      </c>
      <c r="R2915">
        <f t="shared" si="91"/>
        <v>1</v>
      </c>
    </row>
    <row r="2916" spans="1:1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8339</v>
      </c>
      <c r="P2916" t="s">
        <v>8340</v>
      </c>
      <c r="Q2916" s="16">
        <f t="shared" si="90"/>
        <v>42017.907337962963</v>
      </c>
      <c r="R2916">
        <f t="shared" si="91"/>
        <v>1</v>
      </c>
    </row>
    <row r="2917" spans="1:18" ht="28.8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8339</v>
      </c>
      <c r="P2917" t="s">
        <v>8340</v>
      </c>
      <c r="Q2917" s="16">
        <f t="shared" si="90"/>
        <v>42415.398032407407</v>
      </c>
      <c r="R2917">
        <f t="shared" si="91"/>
        <v>1</v>
      </c>
    </row>
    <row r="2918" spans="1:18" ht="28.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8339</v>
      </c>
      <c r="P2918" t="s">
        <v>8340</v>
      </c>
      <c r="Q2918" s="16">
        <f t="shared" si="90"/>
        <v>41755.476724537039</v>
      </c>
      <c r="R2918">
        <f t="shared" si="91"/>
        <v>1</v>
      </c>
    </row>
    <row r="2919" spans="1:18" ht="28.8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8339</v>
      </c>
      <c r="P2919" t="s">
        <v>8340</v>
      </c>
      <c r="Q2919" s="16">
        <f t="shared" si="90"/>
        <v>42245.234340277777</v>
      </c>
      <c r="R2919">
        <f t="shared" si="91"/>
        <v>1</v>
      </c>
    </row>
    <row r="2920" spans="1:18" ht="28.8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8339</v>
      </c>
      <c r="P2920" t="s">
        <v>8340</v>
      </c>
      <c r="Q2920" s="16">
        <f t="shared" si="90"/>
        <v>42278.629710648151</v>
      </c>
      <c r="R2920">
        <f t="shared" si="91"/>
        <v>1</v>
      </c>
    </row>
    <row r="2921" spans="1:18" ht="28.8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8339</v>
      </c>
      <c r="P2921" t="s">
        <v>8340</v>
      </c>
      <c r="Q2921" s="16">
        <f t="shared" si="90"/>
        <v>41826.61954861111</v>
      </c>
      <c r="R2921">
        <f t="shared" si="91"/>
        <v>1</v>
      </c>
    </row>
    <row r="2922" spans="1:18" ht="28.8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8339</v>
      </c>
      <c r="P2922" t="s">
        <v>8340</v>
      </c>
      <c r="Q2922" s="16">
        <f t="shared" si="90"/>
        <v>42058.792476851857</v>
      </c>
      <c r="R2922">
        <f t="shared" si="91"/>
        <v>1</v>
      </c>
    </row>
    <row r="2923" spans="1:18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8339</v>
      </c>
      <c r="P2923" t="s">
        <v>8381</v>
      </c>
      <c r="Q2923" s="16">
        <f t="shared" si="90"/>
        <v>41877.886620370373</v>
      </c>
      <c r="R2923">
        <f t="shared" si="91"/>
        <v>0</v>
      </c>
    </row>
    <row r="2924" spans="1:18" ht="28.8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8339</v>
      </c>
      <c r="P2924" t="s">
        <v>8381</v>
      </c>
      <c r="Q2924" s="16">
        <f t="shared" si="90"/>
        <v>42097.874155092592</v>
      </c>
      <c r="R2924">
        <f t="shared" si="91"/>
        <v>0</v>
      </c>
    </row>
    <row r="2925" spans="1:18" ht="28.8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8339</v>
      </c>
      <c r="P2925" t="s">
        <v>8381</v>
      </c>
      <c r="Q2925" s="16">
        <f t="shared" si="90"/>
        <v>42013.15253472222</v>
      </c>
      <c r="R2925">
        <f t="shared" si="91"/>
        <v>0</v>
      </c>
    </row>
    <row r="2926" spans="1:18" ht="28.8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8339</v>
      </c>
      <c r="P2926" t="s">
        <v>8381</v>
      </c>
      <c r="Q2926" s="16">
        <f t="shared" si="90"/>
        <v>42103.556828703702</v>
      </c>
      <c r="R2926">
        <f t="shared" si="91"/>
        <v>0</v>
      </c>
    </row>
    <row r="2927" spans="1:18" ht="28.8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8339</v>
      </c>
      <c r="P2927" t="s">
        <v>8381</v>
      </c>
      <c r="Q2927" s="16">
        <f t="shared" si="90"/>
        <v>41863.584120370375</v>
      </c>
      <c r="R2927">
        <f t="shared" si="91"/>
        <v>0</v>
      </c>
    </row>
    <row r="2928" spans="1:18" ht="28.8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8339</v>
      </c>
      <c r="P2928" t="s">
        <v>8381</v>
      </c>
      <c r="Q2928" s="16">
        <f t="shared" si="90"/>
        <v>42044.765960648147</v>
      </c>
      <c r="R2928">
        <f t="shared" si="91"/>
        <v>0</v>
      </c>
    </row>
    <row r="2929" spans="1:18" ht="28.8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8339</v>
      </c>
      <c r="P2929" t="s">
        <v>8381</v>
      </c>
      <c r="Q2929" s="16">
        <f t="shared" si="90"/>
        <v>41806.669317129628</v>
      </c>
      <c r="R2929">
        <f t="shared" si="91"/>
        <v>0</v>
      </c>
    </row>
    <row r="2930" spans="1:18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8339</v>
      </c>
      <c r="P2930" t="s">
        <v>8381</v>
      </c>
      <c r="Q2930" s="16">
        <f t="shared" si="90"/>
        <v>42403.998217592598</v>
      </c>
      <c r="R2930">
        <f t="shared" si="91"/>
        <v>0</v>
      </c>
    </row>
    <row r="2931" spans="1:18" ht="28.8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8339</v>
      </c>
      <c r="P2931" t="s">
        <v>8381</v>
      </c>
      <c r="Q2931" s="16">
        <f t="shared" si="90"/>
        <v>41754.564328703702</v>
      </c>
      <c r="R2931">
        <f t="shared" si="91"/>
        <v>0</v>
      </c>
    </row>
    <row r="2932" spans="1:18" ht="28.8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8339</v>
      </c>
      <c r="P2932" t="s">
        <v>8381</v>
      </c>
      <c r="Q2932" s="16">
        <f t="shared" si="90"/>
        <v>42101.584074074075</v>
      </c>
      <c r="R2932">
        <f t="shared" si="91"/>
        <v>0</v>
      </c>
    </row>
    <row r="2933" spans="1:18" ht="28.8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8339</v>
      </c>
      <c r="P2933" t="s">
        <v>8381</v>
      </c>
      <c r="Q2933" s="16">
        <f t="shared" si="90"/>
        <v>41872.291238425925</v>
      </c>
      <c r="R2933">
        <f t="shared" si="91"/>
        <v>0</v>
      </c>
    </row>
    <row r="2934" spans="1:18" ht="28.8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8339</v>
      </c>
      <c r="P2934" t="s">
        <v>8381</v>
      </c>
      <c r="Q2934" s="16">
        <f t="shared" si="90"/>
        <v>42025.164780092593</v>
      </c>
      <c r="R2934">
        <f t="shared" si="91"/>
        <v>0</v>
      </c>
    </row>
    <row r="2935" spans="1:18" ht="28.8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8339</v>
      </c>
      <c r="P2935" t="s">
        <v>8381</v>
      </c>
      <c r="Q2935" s="16">
        <f t="shared" si="90"/>
        <v>42495.956631944442</v>
      </c>
      <c r="R2935">
        <f t="shared" si="91"/>
        <v>0</v>
      </c>
    </row>
    <row r="2936" spans="1:18" ht="28.8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8339</v>
      </c>
      <c r="P2936" t="s">
        <v>8381</v>
      </c>
      <c r="Q2936" s="16">
        <f t="shared" si="90"/>
        <v>41775.636157407411</v>
      </c>
      <c r="R2936">
        <f t="shared" si="91"/>
        <v>0</v>
      </c>
    </row>
    <row r="2937" spans="1:18" ht="28.8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8339</v>
      </c>
      <c r="P2937" t="s">
        <v>8381</v>
      </c>
      <c r="Q2937" s="16">
        <f t="shared" si="90"/>
        <v>42553.583425925928</v>
      </c>
      <c r="R2937">
        <f t="shared" si="91"/>
        <v>0</v>
      </c>
    </row>
    <row r="2938" spans="1:18" ht="28.8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8339</v>
      </c>
      <c r="P2938" t="s">
        <v>8381</v>
      </c>
      <c r="Q2938" s="16">
        <f t="shared" si="90"/>
        <v>41912.650729166664</v>
      </c>
      <c r="R2938">
        <f t="shared" si="91"/>
        <v>0</v>
      </c>
    </row>
    <row r="2939" spans="1:1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8339</v>
      </c>
      <c r="P2939" t="s">
        <v>8381</v>
      </c>
      <c r="Q2939" s="16">
        <f t="shared" si="90"/>
        <v>41803.457326388889</v>
      </c>
      <c r="R2939">
        <f t="shared" si="91"/>
        <v>0</v>
      </c>
    </row>
    <row r="2940" spans="1:18" ht="28.8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8339</v>
      </c>
      <c r="P2940" t="s">
        <v>8381</v>
      </c>
      <c r="Q2940" s="16">
        <f t="shared" si="90"/>
        <v>42004.703865740739</v>
      </c>
      <c r="R2940">
        <f t="shared" si="91"/>
        <v>0</v>
      </c>
    </row>
    <row r="2941" spans="1:18" ht="28.8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8339</v>
      </c>
      <c r="P2941" t="s">
        <v>8381</v>
      </c>
      <c r="Q2941" s="16">
        <f t="shared" si="90"/>
        <v>41845.809166666666</v>
      </c>
      <c r="R2941">
        <f t="shared" si="91"/>
        <v>0</v>
      </c>
    </row>
    <row r="2942" spans="1:18" ht="28.8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8339</v>
      </c>
      <c r="P2942" t="s">
        <v>8381</v>
      </c>
      <c r="Q2942" s="16">
        <f t="shared" si="90"/>
        <v>41982.773356481484</v>
      </c>
      <c r="R2942">
        <f t="shared" si="91"/>
        <v>0</v>
      </c>
    </row>
    <row r="2943" spans="1:18" ht="28.8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8339</v>
      </c>
      <c r="P2943" t="s">
        <v>8379</v>
      </c>
      <c r="Q2943" s="16">
        <f t="shared" si="90"/>
        <v>42034.960127314815</v>
      </c>
      <c r="R2943">
        <f t="shared" si="91"/>
        <v>0</v>
      </c>
    </row>
    <row r="2944" spans="1:18" ht="28.8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8339</v>
      </c>
      <c r="P2944" t="s">
        <v>8379</v>
      </c>
      <c r="Q2944" s="16">
        <f t="shared" si="90"/>
        <v>42334.803923611107</v>
      </c>
      <c r="R2944">
        <f t="shared" si="91"/>
        <v>0</v>
      </c>
    </row>
    <row r="2945" spans="1:18" ht="28.8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8339</v>
      </c>
      <c r="P2945" t="s">
        <v>8379</v>
      </c>
      <c r="Q2945" s="16">
        <f t="shared" si="90"/>
        <v>42077.129398148143</v>
      </c>
      <c r="R2945">
        <f t="shared" si="91"/>
        <v>0</v>
      </c>
    </row>
    <row r="2946" spans="1:18" ht="28.8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8339</v>
      </c>
      <c r="P2946" t="s">
        <v>8379</v>
      </c>
      <c r="Q2946" s="16">
        <f t="shared" si="90"/>
        <v>42132.9143287037</v>
      </c>
      <c r="R2946">
        <f t="shared" si="91"/>
        <v>0</v>
      </c>
    </row>
    <row r="2947" spans="1:18" ht="28.8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8339</v>
      </c>
      <c r="P2947" t="s">
        <v>8379</v>
      </c>
      <c r="Q2947" s="16">
        <f t="shared" ref="Q2947:Q3010" si="92">J2947/86400 + DATE(1970,1,1)</f>
        <v>42118.139583333337</v>
      </c>
      <c r="R2947">
        <f t="shared" ref="R2947:R3010" si="93">SUBTOTAL(103,A2947)</f>
        <v>0</v>
      </c>
    </row>
    <row r="2948" spans="1:18" ht="28.8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8339</v>
      </c>
      <c r="P2948" t="s">
        <v>8379</v>
      </c>
      <c r="Q2948" s="16">
        <f t="shared" si="92"/>
        <v>42567.531157407408</v>
      </c>
      <c r="R2948">
        <f t="shared" si="93"/>
        <v>0</v>
      </c>
    </row>
    <row r="2949" spans="1:18" ht="28.8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8339</v>
      </c>
      <c r="P2949" t="s">
        <v>8379</v>
      </c>
      <c r="Q2949" s="16">
        <f t="shared" si="92"/>
        <v>42649.562118055561</v>
      </c>
      <c r="R2949">
        <f t="shared" si="93"/>
        <v>0</v>
      </c>
    </row>
    <row r="2950" spans="1:18" ht="28.8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8339</v>
      </c>
      <c r="P2950" t="s">
        <v>8379</v>
      </c>
      <c r="Q2950" s="16">
        <f t="shared" si="92"/>
        <v>42097.649224537032</v>
      </c>
      <c r="R2950">
        <f t="shared" si="93"/>
        <v>0</v>
      </c>
    </row>
    <row r="2951" spans="1:18" ht="28.8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8339</v>
      </c>
      <c r="P2951" t="s">
        <v>8379</v>
      </c>
      <c r="Q2951" s="16">
        <f t="shared" si="92"/>
        <v>42297.823113425926</v>
      </c>
      <c r="R2951">
        <f t="shared" si="93"/>
        <v>0</v>
      </c>
    </row>
    <row r="2952" spans="1:18" ht="28.8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8339</v>
      </c>
      <c r="P2952" t="s">
        <v>8379</v>
      </c>
      <c r="Q2952" s="16">
        <f t="shared" si="92"/>
        <v>42362.36518518519</v>
      </c>
      <c r="R2952">
        <f t="shared" si="93"/>
        <v>0</v>
      </c>
    </row>
    <row r="2953" spans="1:18" ht="28.8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8339</v>
      </c>
      <c r="P2953" t="s">
        <v>8379</v>
      </c>
      <c r="Q2953" s="16">
        <f t="shared" si="92"/>
        <v>41872.802928240737</v>
      </c>
      <c r="R2953">
        <f t="shared" si="93"/>
        <v>0</v>
      </c>
    </row>
    <row r="2954" spans="1:18" ht="28.8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8339</v>
      </c>
      <c r="P2954" t="s">
        <v>8379</v>
      </c>
      <c r="Q2954" s="16">
        <f t="shared" si="92"/>
        <v>42628.690266203703</v>
      </c>
      <c r="R2954">
        <f t="shared" si="93"/>
        <v>0</v>
      </c>
    </row>
    <row r="2955" spans="1:18" ht="28.8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8339</v>
      </c>
      <c r="P2955" t="s">
        <v>8379</v>
      </c>
      <c r="Q2955" s="16">
        <f t="shared" si="92"/>
        <v>42255.791909722218</v>
      </c>
      <c r="R2955">
        <f t="shared" si="93"/>
        <v>0</v>
      </c>
    </row>
    <row r="2956" spans="1:18" ht="28.8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8339</v>
      </c>
      <c r="P2956" t="s">
        <v>8379</v>
      </c>
      <c r="Q2956" s="16">
        <f t="shared" si="92"/>
        <v>42790.583368055552</v>
      </c>
      <c r="R2956">
        <f t="shared" si="93"/>
        <v>0</v>
      </c>
    </row>
    <row r="2957" spans="1:18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8339</v>
      </c>
      <c r="P2957" t="s">
        <v>8379</v>
      </c>
      <c r="Q2957" s="16">
        <f t="shared" si="92"/>
        <v>42141.741307870368</v>
      </c>
      <c r="R2957">
        <f t="shared" si="93"/>
        <v>0</v>
      </c>
    </row>
    <row r="2958" spans="1:18" ht="28.8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8339</v>
      </c>
      <c r="P2958" t="s">
        <v>8379</v>
      </c>
      <c r="Q2958" s="16">
        <f t="shared" si="92"/>
        <v>42464.958912037036</v>
      </c>
      <c r="R2958">
        <f t="shared" si="93"/>
        <v>0</v>
      </c>
    </row>
    <row r="2959" spans="1:18" ht="28.8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8339</v>
      </c>
      <c r="P2959" t="s">
        <v>8379</v>
      </c>
      <c r="Q2959" s="16">
        <f t="shared" si="92"/>
        <v>42031.011249999996</v>
      </c>
      <c r="R2959">
        <f t="shared" si="93"/>
        <v>0</v>
      </c>
    </row>
    <row r="2960" spans="1:18" ht="28.8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8339</v>
      </c>
      <c r="P2960" t="s">
        <v>8379</v>
      </c>
      <c r="Q2960" s="16">
        <f t="shared" si="92"/>
        <v>42438.779131944444</v>
      </c>
      <c r="R2960">
        <f t="shared" si="93"/>
        <v>0</v>
      </c>
    </row>
    <row r="2961" spans="1:18" ht="28.8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8339</v>
      </c>
      <c r="P2961" t="s">
        <v>8379</v>
      </c>
      <c r="Q2961" s="16">
        <f t="shared" si="92"/>
        <v>42498.008391203708</v>
      </c>
      <c r="R2961">
        <f t="shared" si="93"/>
        <v>0</v>
      </c>
    </row>
    <row r="2962" spans="1:18" ht="28.8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8339</v>
      </c>
      <c r="P2962" t="s">
        <v>8379</v>
      </c>
      <c r="Q2962" s="16">
        <f t="shared" si="92"/>
        <v>41863.757210648146</v>
      </c>
      <c r="R2962">
        <f t="shared" si="93"/>
        <v>0</v>
      </c>
    </row>
    <row r="2963" spans="1:18" ht="28.8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8339</v>
      </c>
      <c r="P2963" t="s">
        <v>8340</v>
      </c>
      <c r="Q2963" s="16">
        <f t="shared" si="92"/>
        <v>42061.212488425925</v>
      </c>
      <c r="R2963">
        <f t="shared" si="93"/>
        <v>1</v>
      </c>
    </row>
    <row r="2964" spans="1:18" ht="28.8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8339</v>
      </c>
      <c r="P2964" t="s">
        <v>8340</v>
      </c>
      <c r="Q2964" s="16">
        <f t="shared" si="92"/>
        <v>42036.24428240741</v>
      </c>
      <c r="R2964">
        <f t="shared" si="93"/>
        <v>1</v>
      </c>
    </row>
    <row r="2965" spans="1:18" ht="28.8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8339</v>
      </c>
      <c r="P2965" t="s">
        <v>8340</v>
      </c>
      <c r="Q2965" s="16">
        <f t="shared" si="92"/>
        <v>42157.470185185186</v>
      </c>
      <c r="R2965">
        <f t="shared" si="93"/>
        <v>1</v>
      </c>
    </row>
    <row r="2966" spans="1:18" ht="28.8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8339</v>
      </c>
      <c r="P2966" t="s">
        <v>8340</v>
      </c>
      <c r="Q2966" s="16">
        <f t="shared" si="92"/>
        <v>41827.909942129627</v>
      </c>
      <c r="R2966">
        <f t="shared" si="93"/>
        <v>1</v>
      </c>
    </row>
    <row r="2967" spans="1:18" ht="28.8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8339</v>
      </c>
      <c r="P2967" t="s">
        <v>8340</v>
      </c>
      <c r="Q2967" s="16">
        <f t="shared" si="92"/>
        <v>42162.729548611111</v>
      </c>
      <c r="R2967">
        <f t="shared" si="93"/>
        <v>1</v>
      </c>
    </row>
    <row r="2968" spans="1:18" ht="28.8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8339</v>
      </c>
      <c r="P2968" t="s">
        <v>8340</v>
      </c>
      <c r="Q2968" s="16">
        <f t="shared" si="92"/>
        <v>42233.738564814819</v>
      </c>
      <c r="R2968">
        <f t="shared" si="93"/>
        <v>1</v>
      </c>
    </row>
    <row r="2969" spans="1:18" ht="28.8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8339</v>
      </c>
      <c r="P2969" t="s">
        <v>8340</v>
      </c>
      <c r="Q2969" s="16">
        <f t="shared" si="92"/>
        <v>42042.197824074072</v>
      </c>
      <c r="R2969">
        <f t="shared" si="93"/>
        <v>1</v>
      </c>
    </row>
    <row r="2970" spans="1:1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8339</v>
      </c>
      <c r="P2970" t="s">
        <v>8340</v>
      </c>
      <c r="Q2970" s="16">
        <f t="shared" si="92"/>
        <v>42585.523842592593</v>
      </c>
      <c r="R2970">
        <f t="shared" si="93"/>
        <v>1</v>
      </c>
    </row>
    <row r="2971" spans="1:18" ht="28.8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8339</v>
      </c>
      <c r="P2971" t="s">
        <v>8340</v>
      </c>
      <c r="Q2971" s="16">
        <f t="shared" si="92"/>
        <v>42097.786493055552</v>
      </c>
      <c r="R2971">
        <f t="shared" si="93"/>
        <v>1</v>
      </c>
    </row>
    <row r="2972" spans="1:18" ht="28.8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8339</v>
      </c>
      <c r="P2972" t="s">
        <v>8340</v>
      </c>
      <c r="Q2972" s="16">
        <f t="shared" si="92"/>
        <v>41808.669571759259</v>
      </c>
      <c r="R2972">
        <f t="shared" si="93"/>
        <v>1</v>
      </c>
    </row>
    <row r="2973" spans="1:18" ht="28.8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8339</v>
      </c>
      <c r="P2973" t="s">
        <v>8340</v>
      </c>
      <c r="Q2973" s="16">
        <f t="shared" si="92"/>
        <v>41852.658310185187</v>
      </c>
      <c r="R2973">
        <f t="shared" si="93"/>
        <v>1</v>
      </c>
    </row>
    <row r="2974" spans="1:1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8339</v>
      </c>
      <c r="P2974" t="s">
        <v>8340</v>
      </c>
      <c r="Q2974" s="16">
        <f t="shared" si="92"/>
        <v>42694.110185185185</v>
      </c>
      <c r="R2974">
        <f t="shared" si="93"/>
        <v>1</v>
      </c>
    </row>
    <row r="2975" spans="1:18" ht="28.8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8339</v>
      </c>
      <c r="P2975" t="s">
        <v>8340</v>
      </c>
      <c r="Q2975" s="16">
        <f t="shared" si="92"/>
        <v>42341.818379629629</v>
      </c>
      <c r="R2975">
        <f t="shared" si="93"/>
        <v>1</v>
      </c>
    </row>
    <row r="2976" spans="1:18" ht="28.8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8339</v>
      </c>
      <c r="P2976" t="s">
        <v>8340</v>
      </c>
      <c r="Q2976" s="16">
        <f t="shared" si="92"/>
        <v>41880.061006944445</v>
      </c>
      <c r="R2976">
        <f t="shared" si="93"/>
        <v>1</v>
      </c>
    </row>
    <row r="2977" spans="1:18" ht="28.8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8339</v>
      </c>
      <c r="P2977" t="s">
        <v>8340</v>
      </c>
      <c r="Q2977" s="16">
        <f t="shared" si="92"/>
        <v>41941.683865740742</v>
      </c>
      <c r="R2977">
        <f t="shared" si="93"/>
        <v>1</v>
      </c>
    </row>
    <row r="2978" spans="1:18" ht="28.8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8339</v>
      </c>
      <c r="P2978" t="s">
        <v>8340</v>
      </c>
      <c r="Q2978" s="16">
        <f t="shared" si="92"/>
        <v>42425.730671296296</v>
      </c>
      <c r="R2978">
        <f t="shared" si="93"/>
        <v>1</v>
      </c>
    </row>
    <row r="2979" spans="1:18" ht="28.8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8339</v>
      </c>
      <c r="P2979" t="s">
        <v>8340</v>
      </c>
      <c r="Q2979" s="16">
        <f t="shared" si="92"/>
        <v>42026.88118055556</v>
      </c>
      <c r="R2979">
        <f t="shared" si="93"/>
        <v>1</v>
      </c>
    </row>
    <row r="2980" spans="1:18" ht="28.8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8339</v>
      </c>
      <c r="P2980" t="s">
        <v>8340</v>
      </c>
      <c r="Q2980" s="16">
        <f t="shared" si="92"/>
        <v>41922.640590277777</v>
      </c>
      <c r="R2980">
        <f t="shared" si="93"/>
        <v>1</v>
      </c>
    </row>
    <row r="2981" spans="1:18" ht="28.8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8339</v>
      </c>
      <c r="P2981" t="s">
        <v>8340</v>
      </c>
      <c r="Q2981" s="16">
        <f t="shared" si="92"/>
        <v>41993.824340277773</v>
      </c>
      <c r="R2981">
        <f t="shared" si="93"/>
        <v>1</v>
      </c>
    </row>
    <row r="2982" spans="1:18" ht="28.8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8339</v>
      </c>
      <c r="P2982" t="s">
        <v>8340</v>
      </c>
      <c r="Q2982" s="16">
        <f t="shared" si="92"/>
        <v>42219.915856481486</v>
      </c>
      <c r="R2982">
        <f t="shared" si="93"/>
        <v>1</v>
      </c>
    </row>
    <row r="2983" spans="1:18" ht="28.8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8339</v>
      </c>
      <c r="P2983" t="s">
        <v>8379</v>
      </c>
      <c r="Q2983" s="16">
        <f t="shared" si="92"/>
        <v>42225.559675925921</v>
      </c>
      <c r="R2983">
        <f t="shared" si="93"/>
        <v>0</v>
      </c>
    </row>
    <row r="2984" spans="1:18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8339</v>
      </c>
      <c r="P2984" t="s">
        <v>8379</v>
      </c>
      <c r="Q2984" s="16">
        <f t="shared" si="92"/>
        <v>42381.686840277776</v>
      </c>
      <c r="R2984">
        <f t="shared" si="93"/>
        <v>0</v>
      </c>
    </row>
    <row r="2985" spans="1:18" ht="28.8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8339</v>
      </c>
      <c r="P2985" t="s">
        <v>8379</v>
      </c>
      <c r="Q2985" s="16">
        <f t="shared" si="92"/>
        <v>41894.632361111115</v>
      </c>
      <c r="R2985">
        <f t="shared" si="93"/>
        <v>0</v>
      </c>
    </row>
    <row r="2986" spans="1:18" ht="28.8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8339</v>
      </c>
      <c r="P2986" t="s">
        <v>8379</v>
      </c>
      <c r="Q2986" s="16">
        <f t="shared" si="92"/>
        <v>42576.278715277775</v>
      </c>
      <c r="R2986">
        <f t="shared" si="93"/>
        <v>0</v>
      </c>
    </row>
    <row r="2987" spans="1:18" ht="28.8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8339</v>
      </c>
      <c r="P2987" t="s">
        <v>8379</v>
      </c>
      <c r="Q2987" s="16">
        <f t="shared" si="92"/>
        <v>42654.973703703705</v>
      </c>
      <c r="R2987">
        <f t="shared" si="93"/>
        <v>0</v>
      </c>
    </row>
    <row r="2988" spans="1:18" ht="28.8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8339</v>
      </c>
      <c r="P2988" t="s">
        <v>8379</v>
      </c>
      <c r="Q2988" s="16">
        <f t="shared" si="92"/>
        <v>42431.500069444446</v>
      </c>
      <c r="R2988">
        <f t="shared" si="93"/>
        <v>0</v>
      </c>
    </row>
    <row r="2989" spans="1:18" ht="28.8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8339</v>
      </c>
      <c r="P2989" t="s">
        <v>8379</v>
      </c>
      <c r="Q2989" s="16">
        <f t="shared" si="92"/>
        <v>42627.307303240741</v>
      </c>
      <c r="R2989">
        <f t="shared" si="93"/>
        <v>0</v>
      </c>
    </row>
    <row r="2990" spans="1:18" ht="28.8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8339</v>
      </c>
      <c r="P2990" t="s">
        <v>8379</v>
      </c>
      <c r="Q2990" s="16">
        <f t="shared" si="92"/>
        <v>42511.36204861111</v>
      </c>
      <c r="R2990">
        <f t="shared" si="93"/>
        <v>0</v>
      </c>
    </row>
    <row r="2991" spans="1:18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8339</v>
      </c>
      <c r="P2991" t="s">
        <v>8379</v>
      </c>
      <c r="Q2991" s="16">
        <f t="shared" si="92"/>
        <v>42337.02039351852</v>
      </c>
      <c r="R2991">
        <f t="shared" si="93"/>
        <v>0</v>
      </c>
    </row>
    <row r="2992" spans="1:18" ht="28.8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8339</v>
      </c>
      <c r="P2992" t="s">
        <v>8379</v>
      </c>
      <c r="Q2992" s="16">
        <f t="shared" si="92"/>
        <v>42341.57430555555</v>
      </c>
      <c r="R2992">
        <f t="shared" si="93"/>
        <v>0</v>
      </c>
    </row>
    <row r="2993" spans="1:18" ht="28.8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8339</v>
      </c>
      <c r="P2993" t="s">
        <v>8379</v>
      </c>
      <c r="Q2993" s="16">
        <f t="shared" si="92"/>
        <v>42740.837152777778</v>
      </c>
      <c r="R2993">
        <f t="shared" si="93"/>
        <v>0</v>
      </c>
    </row>
    <row r="2994" spans="1:18" ht="28.8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8339</v>
      </c>
      <c r="P2994" t="s">
        <v>8379</v>
      </c>
      <c r="Q2994" s="16">
        <f t="shared" si="92"/>
        <v>42622.767476851848</v>
      </c>
      <c r="R2994">
        <f t="shared" si="93"/>
        <v>0</v>
      </c>
    </row>
    <row r="2995" spans="1:18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8339</v>
      </c>
      <c r="P2995" t="s">
        <v>8379</v>
      </c>
      <c r="Q2995" s="16">
        <f t="shared" si="92"/>
        <v>42390.838738425926</v>
      </c>
      <c r="R2995">
        <f t="shared" si="93"/>
        <v>0</v>
      </c>
    </row>
    <row r="2996" spans="1:18" ht="28.8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8339</v>
      </c>
      <c r="P2996" t="s">
        <v>8379</v>
      </c>
      <c r="Q2996" s="16">
        <f t="shared" si="92"/>
        <v>41885.478842592594</v>
      </c>
      <c r="R2996">
        <f t="shared" si="93"/>
        <v>0</v>
      </c>
    </row>
    <row r="2997" spans="1:18" ht="28.8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8339</v>
      </c>
      <c r="P2997" t="s">
        <v>8379</v>
      </c>
      <c r="Q2997" s="16">
        <f t="shared" si="92"/>
        <v>42724.665173611109</v>
      </c>
      <c r="R2997">
        <f t="shared" si="93"/>
        <v>0</v>
      </c>
    </row>
    <row r="2998" spans="1:18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8339</v>
      </c>
      <c r="P2998" t="s">
        <v>8379</v>
      </c>
      <c r="Q2998" s="16">
        <f t="shared" si="92"/>
        <v>42090.912499999999</v>
      </c>
      <c r="R2998">
        <f t="shared" si="93"/>
        <v>0</v>
      </c>
    </row>
    <row r="2999" spans="1:18" ht="28.8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8339</v>
      </c>
      <c r="P2999" t="s">
        <v>8379</v>
      </c>
      <c r="Q2999" s="16">
        <f t="shared" si="92"/>
        <v>42775.733715277776</v>
      </c>
      <c r="R2999">
        <f t="shared" si="93"/>
        <v>0</v>
      </c>
    </row>
    <row r="3000" spans="1:18" ht="28.8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8339</v>
      </c>
      <c r="P3000" t="s">
        <v>8379</v>
      </c>
      <c r="Q3000" s="16">
        <f t="shared" si="92"/>
        <v>41778.193622685183</v>
      </c>
      <c r="R3000">
        <f t="shared" si="93"/>
        <v>0</v>
      </c>
    </row>
    <row r="3001" spans="1:18" ht="28.8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8339</v>
      </c>
      <c r="P3001" t="s">
        <v>8379</v>
      </c>
      <c r="Q3001" s="16">
        <f t="shared" si="92"/>
        <v>42780.740277777775</v>
      </c>
      <c r="R3001">
        <f t="shared" si="93"/>
        <v>0</v>
      </c>
    </row>
    <row r="3002" spans="1:18" ht="28.8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8339</v>
      </c>
      <c r="P3002" t="s">
        <v>8379</v>
      </c>
      <c r="Q3002" s="16">
        <f t="shared" si="92"/>
        <v>42752.827199074076</v>
      </c>
      <c r="R3002">
        <f t="shared" si="93"/>
        <v>0</v>
      </c>
    </row>
    <row r="3003" spans="1:18" ht="28.8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8339</v>
      </c>
      <c r="P3003" t="s">
        <v>8379</v>
      </c>
      <c r="Q3003" s="16">
        <f t="shared" si="92"/>
        <v>42534.895625000005</v>
      </c>
      <c r="R3003">
        <f t="shared" si="93"/>
        <v>0</v>
      </c>
    </row>
    <row r="3004" spans="1:18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8339</v>
      </c>
      <c r="P3004" t="s">
        <v>8379</v>
      </c>
      <c r="Q3004" s="16">
        <f t="shared" si="92"/>
        <v>41239.83625</v>
      </c>
      <c r="R3004">
        <f t="shared" si="93"/>
        <v>0</v>
      </c>
    </row>
    <row r="3005" spans="1:18" ht="28.8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8339</v>
      </c>
      <c r="P3005" t="s">
        <v>8379</v>
      </c>
      <c r="Q3005" s="16">
        <f t="shared" si="92"/>
        <v>42398.849259259259</v>
      </c>
      <c r="R3005">
        <f t="shared" si="93"/>
        <v>0</v>
      </c>
    </row>
    <row r="3006" spans="1:18" ht="28.8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8339</v>
      </c>
      <c r="P3006" t="s">
        <v>8379</v>
      </c>
      <c r="Q3006" s="16">
        <f t="shared" si="92"/>
        <v>41928.881064814814</v>
      </c>
      <c r="R3006">
        <f t="shared" si="93"/>
        <v>0</v>
      </c>
    </row>
    <row r="3007" spans="1:18" ht="28.8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8339</v>
      </c>
      <c r="P3007" t="s">
        <v>8379</v>
      </c>
      <c r="Q3007" s="16">
        <f t="shared" si="92"/>
        <v>41888.674826388888</v>
      </c>
      <c r="R3007">
        <f t="shared" si="93"/>
        <v>0</v>
      </c>
    </row>
    <row r="3008" spans="1:1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8339</v>
      </c>
      <c r="P3008" t="s">
        <v>8379</v>
      </c>
      <c r="Q3008" s="16">
        <f t="shared" si="92"/>
        <v>41957.756840277776</v>
      </c>
      <c r="R3008">
        <f t="shared" si="93"/>
        <v>0</v>
      </c>
    </row>
    <row r="3009" spans="1:1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8339</v>
      </c>
      <c r="P3009" t="s">
        <v>8379</v>
      </c>
      <c r="Q3009" s="16">
        <f t="shared" si="92"/>
        <v>42098.216238425928</v>
      </c>
      <c r="R3009">
        <f t="shared" si="93"/>
        <v>0</v>
      </c>
    </row>
    <row r="3010" spans="1:18" ht="28.8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8339</v>
      </c>
      <c r="P3010" t="s">
        <v>8379</v>
      </c>
      <c r="Q3010" s="16">
        <f t="shared" si="92"/>
        <v>42360.212025462963</v>
      </c>
      <c r="R3010">
        <f t="shared" si="93"/>
        <v>0</v>
      </c>
    </row>
    <row r="3011" spans="1:18" ht="28.8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8339</v>
      </c>
      <c r="P3011" t="s">
        <v>8379</v>
      </c>
      <c r="Q3011" s="16">
        <f t="shared" ref="Q3011:Q3074" si="94">J3011/86400 + DATE(1970,1,1)</f>
        <v>41939.569907407407</v>
      </c>
      <c r="R3011">
        <f t="shared" ref="R3011:R3074" si="95">SUBTOTAL(103,A3011)</f>
        <v>0</v>
      </c>
    </row>
    <row r="3012" spans="1:18" ht="28.8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8339</v>
      </c>
      <c r="P3012" t="s">
        <v>8379</v>
      </c>
      <c r="Q3012" s="16">
        <f t="shared" si="94"/>
        <v>41996.832395833335</v>
      </c>
      <c r="R3012">
        <f t="shared" si="95"/>
        <v>0</v>
      </c>
    </row>
    <row r="3013" spans="1:18" ht="28.8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8339</v>
      </c>
      <c r="P3013" t="s">
        <v>8379</v>
      </c>
      <c r="Q3013" s="16">
        <f t="shared" si="94"/>
        <v>42334.468935185185</v>
      </c>
      <c r="R3013">
        <f t="shared" si="95"/>
        <v>0</v>
      </c>
    </row>
    <row r="3014" spans="1:18" ht="28.8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8339</v>
      </c>
      <c r="P3014" t="s">
        <v>8379</v>
      </c>
      <c r="Q3014" s="16">
        <f t="shared" si="94"/>
        <v>42024.702893518523</v>
      </c>
      <c r="R3014">
        <f t="shared" si="95"/>
        <v>0</v>
      </c>
    </row>
    <row r="3015" spans="1:18" ht="28.8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8339</v>
      </c>
      <c r="P3015" t="s">
        <v>8379</v>
      </c>
      <c r="Q3015" s="16">
        <f t="shared" si="94"/>
        <v>42146.836215277777</v>
      </c>
      <c r="R3015">
        <f t="shared" si="95"/>
        <v>0</v>
      </c>
    </row>
    <row r="3016" spans="1:18" ht="28.8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8339</v>
      </c>
      <c r="P3016" t="s">
        <v>8379</v>
      </c>
      <c r="Q3016" s="16">
        <f t="shared" si="94"/>
        <v>41920.123611111107</v>
      </c>
      <c r="R3016">
        <f t="shared" si="95"/>
        <v>0</v>
      </c>
    </row>
    <row r="3017" spans="1:18" ht="28.8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8339</v>
      </c>
      <c r="P3017" t="s">
        <v>8379</v>
      </c>
      <c r="Q3017" s="16">
        <f t="shared" si="94"/>
        <v>41785.72729166667</v>
      </c>
      <c r="R3017">
        <f t="shared" si="95"/>
        <v>0</v>
      </c>
    </row>
    <row r="3018" spans="1:18" ht="28.8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8339</v>
      </c>
      <c r="P3018" t="s">
        <v>8379</v>
      </c>
      <c r="Q3018" s="16">
        <f t="shared" si="94"/>
        <v>41778.548055555555</v>
      </c>
      <c r="R3018">
        <f t="shared" si="95"/>
        <v>0</v>
      </c>
    </row>
    <row r="3019" spans="1:18" ht="28.8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8339</v>
      </c>
      <c r="P3019" t="s">
        <v>8379</v>
      </c>
      <c r="Q3019" s="16">
        <f t="shared" si="94"/>
        <v>41841.850034722222</v>
      </c>
      <c r="R3019">
        <f t="shared" si="95"/>
        <v>0</v>
      </c>
    </row>
    <row r="3020" spans="1:18" ht="28.8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8339</v>
      </c>
      <c r="P3020" t="s">
        <v>8379</v>
      </c>
      <c r="Q3020" s="16">
        <f t="shared" si="94"/>
        <v>42163.298333333332</v>
      </c>
      <c r="R3020">
        <f t="shared" si="95"/>
        <v>0</v>
      </c>
    </row>
    <row r="3021" spans="1:18" ht="28.8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8339</v>
      </c>
      <c r="P3021" t="s">
        <v>8379</v>
      </c>
      <c r="Q3021" s="16">
        <f t="shared" si="94"/>
        <v>41758.833564814813</v>
      </c>
      <c r="R3021">
        <f t="shared" si="95"/>
        <v>0</v>
      </c>
    </row>
    <row r="3022" spans="1:18" ht="28.8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8339</v>
      </c>
      <c r="P3022" t="s">
        <v>8379</v>
      </c>
      <c r="Q3022" s="16">
        <f t="shared" si="94"/>
        <v>42170.846446759257</v>
      </c>
      <c r="R3022">
        <f t="shared" si="95"/>
        <v>0</v>
      </c>
    </row>
    <row r="3023" spans="1:18" ht="28.8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8339</v>
      </c>
      <c r="P3023" t="s">
        <v>8379</v>
      </c>
      <c r="Q3023" s="16">
        <f t="shared" si="94"/>
        <v>42660.618854166663</v>
      </c>
      <c r="R3023">
        <f t="shared" si="95"/>
        <v>0</v>
      </c>
    </row>
    <row r="3024" spans="1:18" ht="28.8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8339</v>
      </c>
      <c r="P3024" t="s">
        <v>8379</v>
      </c>
      <c r="Q3024" s="16">
        <f t="shared" si="94"/>
        <v>42564.95380787037</v>
      </c>
      <c r="R3024">
        <f t="shared" si="95"/>
        <v>0</v>
      </c>
    </row>
    <row r="3025" spans="1:18" ht="28.8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8339</v>
      </c>
      <c r="P3025" t="s">
        <v>8379</v>
      </c>
      <c r="Q3025" s="16">
        <f t="shared" si="94"/>
        <v>42121.675763888888</v>
      </c>
      <c r="R3025">
        <f t="shared" si="95"/>
        <v>0</v>
      </c>
    </row>
    <row r="3026" spans="1:18" ht="28.8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8339</v>
      </c>
      <c r="P3026" t="s">
        <v>8379</v>
      </c>
      <c r="Q3026" s="16">
        <f t="shared" si="94"/>
        <v>41158.993923611109</v>
      </c>
      <c r="R3026">
        <f t="shared" si="95"/>
        <v>0</v>
      </c>
    </row>
    <row r="3027" spans="1:18" ht="28.8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8339</v>
      </c>
      <c r="P3027" t="s">
        <v>8379</v>
      </c>
      <c r="Q3027" s="16">
        <f t="shared" si="94"/>
        <v>41761.509409722225</v>
      </c>
      <c r="R3027">
        <f t="shared" si="95"/>
        <v>0</v>
      </c>
    </row>
    <row r="3028" spans="1:18" ht="28.8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8339</v>
      </c>
      <c r="P3028" t="s">
        <v>8379</v>
      </c>
      <c r="Q3028" s="16">
        <f t="shared" si="94"/>
        <v>42783.459398148145</v>
      </c>
      <c r="R3028">
        <f t="shared" si="95"/>
        <v>0</v>
      </c>
    </row>
    <row r="3029" spans="1:18" ht="28.8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8339</v>
      </c>
      <c r="P3029" t="s">
        <v>8379</v>
      </c>
      <c r="Q3029" s="16">
        <f t="shared" si="94"/>
        <v>42053.704293981486</v>
      </c>
      <c r="R3029">
        <f t="shared" si="95"/>
        <v>0</v>
      </c>
    </row>
    <row r="3030" spans="1:1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8339</v>
      </c>
      <c r="P3030" t="s">
        <v>8379</v>
      </c>
      <c r="Q3030" s="16">
        <f t="shared" si="94"/>
        <v>42567.264178240745</v>
      </c>
      <c r="R3030">
        <f t="shared" si="95"/>
        <v>0</v>
      </c>
    </row>
    <row r="3031" spans="1:18" ht="28.8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8339</v>
      </c>
      <c r="P3031" t="s">
        <v>8379</v>
      </c>
      <c r="Q3031" s="16">
        <f t="shared" si="94"/>
        <v>41932.708877314813</v>
      </c>
      <c r="R3031">
        <f t="shared" si="95"/>
        <v>0</v>
      </c>
    </row>
    <row r="3032" spans="1:18" ht="28.8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8339</v>
      </c>
      <c r="P3032" t="s">
        <v>8379</v>
      </c>
      <c r="Q3032" s="16">
        <f t="shared" si="94"/>
        <v>42233.747349537036</v>
      </c>
      <c r="R3032">
        <f t="shared" si="95"/>
        <v>0</v>
      </c>
    </row>
    <row r="3033" spans="1:18" ht="57.6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8339</v>
      </c>
      <c r="P3033" t="s">
        <v>8379</v>
      </c>
      <c r="Q3033" s="16">
        <f t="shared" si="94"/>
        <v>42597.882488425923</v>
      </c>
      <c r="R3033">
        <f t="shared" si="95"/>
        <v>0</v>
      </c>
    </row>
    <row r="3034" spans="1:18" ht="28.8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8339</v>
      </c>
      <c r="P3034" t="s">
        <v>8379</v>
      </c>
      <c r="Q3034" s="16">
        <f t="shared" si="94"/>
        <v>42228.044664351852</v>
      </c>
      <c r="R3034">
        <f t="shared" si="95"/>
        <v>0</v>
      </c>
    </row>
    <row r="3035" spans="1:18" ht="28.8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8339</v>
      </c>
      <c r="P3035" t="s">
        <v>8379</v>
      </c>
      <c r="Q3035" s="16">
        <f t="shared" si="94"/>
        <v>42570.110243055555</v>
      </c>
      <c r="R3035">
        <f t="shared" si="95"/>
        <v>0</v>
      </c>
    </row>
    <row r="3036" spans="1:18" ht="43.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8339</v>
      </c>
      <c r="P3036" t="s">
        <v>8379</v>
      </c>
      <c r="Q3036" s="16">
        <f t="shared" si="94"/>
        <v>42644.535358796296</v>
      </c>
      <c r="R3036">
        <f t="shared" si="95"/>
        <v>0</v>
      </c>
    </row>
    <row r="3037" spans="1:1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8339</v>
      </c>
      <c r="P3037" t="s">
        <v>8379</v>
      </c>
      <c r="Q3037" s="16">
        <f t="shared" si="94"/>
        <v>41368.560289351852</v>
      </c>
      <c r="R3037">
        <f t="shared" si="95"/>
        <v>0</v>
      </c>
    </row>
    <row r="3038" spans="1:18" ht="28.8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8339</v>
      </c>
      <c r="P3038" t="s">
        <v>8379</v>
      </c>
      <c r="Q3038" s="16">
        <f t="shared" si="94"/>
        <v>41466.785231481481</v>
      </c>
      <c r="R3038">
        <f t="shared" si="95"/>
        <v>0</v>
      </c>
    </row>
    <row r="3039" spans="1:18" ht="28.8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8339</v>
      </c>
      <c r="P3039" t="s">
        <v>8379</v>
      </c>
      <c r="Q3039" s="16">
        <f t="shared" si="94"/>
        <v>40378.893206018518</v>
      </c>
      <c r="R3039">
        <f t="shared" si="95"/>
        <v>0</v>
      </c>
    </row>
    <row r="3040" spans="1:18" ht="28.8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8339</v>
      </c>
      <c r="P3040" t="s">
        <v>8379</v>
      </c>
      <c r="Q3040" s="16">
        <f t="shared" si="94"/>
        <v>42373.252280092594</v>
      </c>
      <c r="R3040">
        <f t="shared" si="95"/>
        <v>0</v>
      </c>
    </row>
    <row r="3041" spans="1:18" ht="28.8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8339</v>
      </c>
      <c r="P3041" t="s">
        <v>8379</v>
      </c>
      <c r="Q3041" s="16">
        <f t="shared" si="94"/>
        <v>41610.794421296298</v>
      </c>
      <c r="R3041">
        <f t="shared" si="95"/>
        <v>0</v>
      </c>
    </row>
    <row r="3042" spans="1:18" ht="28.8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8339</v>
      </c>
      <c r="P3042" t="s">
        <v>8379</v>
      </c>
      <c r="Q3042" s="16">
        <f t="shared" si="94"/>
        <v>42177.791909722218</v>
      </c>
      <c r="R3042">
        <f t="shared" si="95"/>
        <v>0</v>
      </c>
    </row>
    <row r="3043" spans="1:1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8339</v>
      </c>
      <c r="P3043" t="s">
        <v>8379</v>
      </c>
      <c r="Q3043" s="16">
        <f t="shared" si="94"/>
        <v>42359.868611111116</v>
      </c>
      <c r="R3043">
        <f t="shared" si="95"/>
        <v>0</v>
      </c>
    </row>
    <row r="3044" spans="1:18" ht="28.8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8339</v>
      </c>
      <c r="P3044" t="s">
        <v>8379</v>
      </c>
      <c r="Q3044" s="16">
        <f t="shared" si="94"/>
        <v>42253.688043981485</v>
      </c>
      <c r="R3044">
        <f t="shared" si="95"/>
        <v>0</v>
      </c>
    </row>
    <row r="3045" spans="1:18" ht="28.8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8339</v>
      </c>
      <c r="P3045" t="s">
        <v>8379</v>
      </c>
      <c r="Q3045" s="16">
        <f t="shared" si="94"/>
        <v>42083.070590277777</v>
      </c>
      <c r="R3045">
        <f t="shared" si="95"/>
        <v>0</v>
      </c>
    </row>
    <row r="3046" spans="1:18" ht="28.8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8339</v>
      </c>
      <c r="P3046" t="s">
        <v>8379</v>
      </c>
      <c r="Q3046" s="16">
        <f t="shared" si="94"/>
        <v>42387.7268287037</v>
      </c>
      <c r="R3046">
        <f t="shared" si="95"/>
        <v>0</v>
      </c>
    </row>
    <row r="3047" spans="1:18" ht="28.8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8339</v>
      </c>
      <c r="P3047" t="s">
        <v>8379</v>
      </c>
      <c r="Q3047" s="16">
        <f t="shared" si="94"/>
        <v>41843.155729166669</v>
      </c>
      <c r="R3047">
        <f t="shared" si="95"/>
        <v>0</v>
      </c>
    </row>
    <row r="3048" spans="1:18" ht="28.8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8339</v>
      </c>
      <c r="P3048" t="s">
        <v>8379</v>
      </c>
      <c r="Q3048" s="16">
        <f t="shared" si="94"/>
        <v>41862.803078703706</v>
      </c>
      <c r="R3048">
        <f t="shared" si="95"/>
        <v>0</v>
      </c>
    </row>
    <row r="3049" spans="1:18" ht="28.8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8339</v>
      </c>
      <c r="P3049" t="s">
        <v>8379</v>
      </c>
      <c r="Q3049" s="16">
        <f t="shared" si="94"/>
        <v>42443.989050925928</v>
      </c>
      <c r="R3049">
        <f t="shared" si="95"/>
        <v>0</v>
      </c>
    </row>
    <row r="3050" spans="1:18" ht="28.8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8339</v>
      </c>
      <c r="P3050" t="s">
        <v>8379</v>
      </c>
      <c r="Q3050" s="16">
        <f t="shared" si="94"/>
        <v>41975.901180555556</v>
      </c>
      <c r="R3050">
        <f t="shared" si="95"/>
        <v>0</v>
      </c>
    </row>
    <row r="3051" spans="1:18" ht="28.8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8339</v>
      </c>
      <c r="P3051" t="s">
        <v>8379</v>
      </c>
      <c r="Q3051" s="16">
        <f t="shared" si="94"/>
        <v>42139.014525462961</v>
      </c>
      <c r="R3051">
        <f t="shared" si="95"/>
        <v>0</v>
      </c>
    </row>
    <row r="3052" spans="1:18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8339</v>
      </c>
      <c r="P3052" t="s">
        <v>8379</v>
      </c>
      <c r="Q3052" s="16">
        <f t="shared" si="94"/>
        <v>42465.16851851852</v>
      </c>
      <c r="R3052">
        <f t="shared" si="95"/>
        <v>0</v>
      </c>
    </row>
    <row r="3053" spans="1:18" ht="28.8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8339</v>
      </c>
      <c r="P3053" t="s">
        <v>8379</v>
      </c>
      <c r="Q3053" s="16">
        <f t="shared" si="94"/>
        <v>42744.416030092594</v>
      </c>
      <c r="R3053">
        <f t="shared" si="95"/>
        <v>0</v>
      </c>
    </row>
    <row r="3054" spans="1:18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8339</v>
      </c>
      <c r="P3054" t="s">
        <v>8379</v>
      </c>
      <c r="Q3054" s="16">
        <f t="shared" si="94"/>
        <v>42122.670069444444</v>
      </c>
      <c r="R3054">
        <f t="shared" si="95"/>
        <v>0</v>
      </c>
    </row>
    <row r="3055" spans="1:18" ht="28.8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8339</v>
      </c>
      <c r="P3055" t="s">
        <v>8379</v>
      </c>
      <c r="Q3055" s="16">
        <f t="shared" si="94"/>
        <v>41862.761724537035</v>
      </c>
      <c r="R3055">
        <f t="shared" si="95"/>
        <v>0</v>
      </c>
    </row>
    <row r="3056" spans="1:18" ht="28.8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8339</v>
      </c>
      <c r="P3056" t="s">
        <v>8379</v>
      </c>
      <c r="Q3056" s="16">
        <f t="shared" si="94"/>
        <v>42027.832800925928</v>
      </c>
      <c r="R3056">
        <f t="shared" si="95"/>
        <v>0</v>
      </c>
    </row>
    <row r="3057" spans="1:18" ht="28.8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8339</v>
      </c>
      <c r="P3057" t="s">
        <v>8379</v>
      </c>
      <c r="Q3057" s="16">
        <f t="shared" si="94"/>
        <v>41953.95821759259</v>
      </c>
      <c r="R3057">
        <f t="shared" si="95"/>
        <v>0</v>
      </c>
    </row>
    <row r="3058" spans="1:18" ht="28.8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8339</v>
      </c>
      <c r="P3058" t="s">
        <v>8379</v>
      </c>
      <c r="Q3058" s="16">
        <f t="shared" si="94"/>
        <v>41851.636388888888</v>
      </c>
      <c r="R3058">
        <f t="shared" si="95"/>
        <v>0</v>
      </c>
    </row>
    <row r="3059" spans="1:18" ht="28.8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8339</v>
      </c>
      <c r="P3059" t="s">
        <v>8379</v>
      </c>
      <c r="Q3059" s="16">
        <f t="shared" si="94"/>
        <v>42433.650590277779</v>
      </c>
      <c r="R3059">
        <f t="shared" si="95"/>
        <v>0</v>
      </c>
    </row>
    <row r="3060" spans="1:18" ht="28.8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8339</v>
      </c>
      <c r="P3060" t="s">
        <v>8379</v>
      </c>
      <c r="Q3060" s="16">
        <f t="shared" si="94"/>
        <v>42460.374305555553</v>
      </c>
      <c r="R3060">
        <f t="shared" si="95"/>
        <v>0</v>
      </c>
    </row>
    <row r="3061" spans="1:18" ht="28.8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8339</v>
      </c>
      <c r="P3061" t="s">
        <v>8379</v>
      </c>
      <c r="Q3061" s="16">
        <f t="shared" si="94"/>
        <v>41829.935717592591</v>
      </c>
      <c r="R3061">
        <f t="shared" si="95"/>
        <v>0</v>
      </c>
    </row>
    <row r="3062" spans="1:1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8339</v>
      </c>
      <c r="P3062" t="s">
        <v>8379</v>
      </c>
      <c r="Q3062" s="16">
        <f t="shared" si="94"/>
        <v>42245.274699074071</v>
      </c>
      <c r="R3062">
        <f t="shared" si="95"/>
        <v>0</v>
      </c>
    </row>
    <row r="3063" spans="1:18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8339</v>
      </c>
      <c r="P3063" t="s">
        <v>8379</v>
      </c>
      <c r="Q3063" s="16">
        <f t="shared" si="94"/>
        <v>41834.784120370372</v>
      </c>
      <c r="R3063">
        <f t="shared" si="95"/>
        <v>0</v>
      </c>
    </row>
    <row r="3064" spans="1:18" ht="28.8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8339</v>
      </c>
      <c r="P3064" t="s">
        <v>8379</v>
      </c>
      <c r="Q3064" s="16">
        <f t="shared" si="94"/>
        <v>42248.535787037035</v>
      </c>
      <c r="R3064">
        <f t="shared" si="95"/>
        <v>0</v>
      </c>
    </row>
    <row r="3065" spans="1:18" ht="28.8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8339</v>
      </c>
      <c r="P3065" t="s">
        <v>8379</v>
      </c>
      <c r="Q3065" s="16">
        <f t="shared" si="94"/>
        <v>42630.922893518524</v>
      </c>
      <c r="R3065">
        <f t="shared" si="95"/>
        <v>0</v>
      </c>
    </row>
    <row r="3066" spans="1:1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8339</v>
      </c>
      <c r="P3066" t="s">
        <v>8379</v>
      </c>
      <c r="Q3066" s="16">
        <f t="shared" si="94"/>
        <v>42299.130162037036</v>
      </c>
      <c r="R3066">
        <f t="shared" si="95"/>
        <v>0</v>
      </c>
    </row>
    <row r="3067" spans="1:18" ht="28.8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8339</v>
      </c>
      <c r="P3067" t="s">
        <v>8379</v>
      </c>
      <c r="Q3067" s="16">
        <f t="shared" si="94"/>
        <v>41825.055231481485</v>
      </c>
      <c r="R3067">
        <f t="shared" si="95"/>
        <v>0</v>
      </c>
    </row>
    <row r="3068" spans="1:18" ht="28.8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8339</v>
      </c>
      <c r="P3068" t="s">
        <v>8379</v>
      </c>
      <c r="Q3068" s="16">
        <f t="shared" si="94"/>
        <v>42531.228437500002</v>
      </c>
      <c r="R3068">
        <f t="shared" si="95"/>
        <v>0</v>
      </c>
    </row>
    <row r="3069" spans="1:18" ht="28.8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8339</v>
      </c>
      <c r="P3069" t="s">
        <v>8379</v>
      </c>
      <c r="Q3069" s="16">
        <f t="shared" si="94"/>
        <v>42226.938414351855</v>
      </c>
      <c r="R3069">
        <f t="shared" si="95"/>
        <v>0</v>
      </c>
    </row>
    <row r="3070" spans="1:18" ht="28.8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8339</v>
      </c>
      <c r="P3070" t="s">
        <v>8379</v>
      </c>
      <c r="Q3070" s="16">
        <f t="shared" si="94"/>
        <v>42263.691574074073</v>
      </c>
      <c r="R3070">
        <f t="shared" si="95"/>
        <v>0</v>
      </c>
    </row>
    <row r="3071" spans="1:18" ht="28.8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8339</v>
      </c>
      <c r="P3071" t="s">
        <v>8379</v>
      </c>
      <c r="Q3071" s="16">
        <f t="shared" si="94"/>
        <v>41957.833726851852</v>
      </c>
      <c r="R3071">
        <f t="shared" si="95"/>
        <v>0</v>
      </c>
    </row>
    <row r="3072" spans="1:18" ht="28.8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8339</v>
      </c>
      <c r="P3072" t="s">
        <v>8379</v>
      </c>
      <c r="Q3072" s="16">
        <f t="shared" si="94"/>
        <v>42690.733437499999</v>
      </c>
      <c r="R3072">
        <f t="shared" si="95"/>
        <v>0</v>
      </c>
    </row>
    <row r="3073" spans="1:18" ht="28.8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8339</v>
      </c>
      <c r="P3073" t="s">
        <v>8379</v>
      </c>
      <c r="Q3073" s="16">
        <f t="shared" si="94"/>
        <v>42097.732418981483</v>
      </c>
      <c r="R3073">
        <f t="shared" si="95"/>
        <v>0</v>
      </c>
    </row>
    <row r="3074" spans="1:18" ht="28.8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8339</v>
      </c>
      <c r="P3074" t="s">
        <v>8379</v>
      </c>
      <c r="Q3074" s="16">
        <f t="shared" si="94"/>
        <v>42658.690532407403</v>
      </c>
      <c r="R3074">
        <f t="shared" si="95"/>
        <v>0</v>
      </c>
    </row>
    <row r="3075" spans="1:18" ht="28.8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8339</v>
      </c>
      <c r="P3075" t="s">
        <v>8379</v>
      </c>
      <c r="Q3075" s="16">
        <f t="shared" ref="Q3075:Q3138" si="96">J3075/86400 + DATE(1970,1,1)</f>
        <v>42111.684027777781</v>
      </c>
      <c r="R3075">
        <f t="shared" ref="R3075:R3138" si="97">SUBTOTAL(103,A3075)</f>
        <v>0</v>
      </c>
    </row>
    <row r="3076" spans="1:18" ht="43.2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8339</v>
      </c>
      <c r="P3076" t="s">
        <v>8379</v>
      </c>
      <c r="Q3076" s="16">
        <f t="shared" si="96"/>
        <v>42409.571284722224</v>
      </c>
      <c r="R3076">
        <f t="shared" si="97"/>
        <v>0</v>
      </c>
    </row>
    <row r="3077" spans="1:18" ht="28.8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8339</v>
      </c>
      <c r="P3077" t="s">
        <v>8379</v>
      </c>
      <c r="Q3077" s="16">
        <f t="shared" si="96"/>
        <v>42551.102314814816</v>
      </c>
      <c r="R3077">
        <f t="shared" si="97"/>
        <v>0</v>
      </c>
    </row>
    <row r="3078" spans="1:1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8339</v>
      </c>
      <c r="P3078" t="s">
        <v>8379</v>
      </c>
      <c r="Q3078" s="16">
        <f t="shared" si="96"/>
        <v>42226.651886574073</v>
      </c>
      <c r="R3078">
        <f t="shared" si="97"/>
        <v>0</v>
      </c>
    </row>
    <row r="3079" spans="1:18" ht="28.8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8339</v>
      </c>
      <c r="P3079" t="s">
        <v>8379</v>
      </c>
      <c r="Q3079" s="16">
        <f t="shared" si="96"/>
        <v>42766.956921296296</v>
      </c>
      <c r="R3079">
        <f t="shared" si="97"/>
        <v>0</v>
      </c>
    </row>
    <row r="3080" spans="1:18" ht="28.8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8339</v>
      </c>
      <c r="P3080" t="s">
        <v>8379</v>
      </c>
      <c r="Q3080" s="16">
        <f t="shared" si="96"/>
        <v>42031.138831018514</v>
      </c>
      <c r="R3080">
        <f t="shared" si="97"/>
        <v>0</v>
      </c>
    </row>
    <row r="3081" spans="1:18" ht="28.8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8339</v>
      </c>
      <c r="P3081" t="s">
        <v>8379</v>
      </c>
      <c r="Q3081" s="16">
        <f t="shared" si="96"/>
        <v>42055.713368055556</v>
      </c>
      <c r="R3081">
        <f t="shared" si="97"/>
        <v>0</v>
      </c>
    </row>
    <row r="3082" spans="1:18" ht="28.8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8339</v>
      </c>
      <c r="P3082" t="s">
        <v>8379</v>
      </c>
      <c r="Q3082" s="16">
        <f t="shared" si="96"/>
        <v>41940.028287037036</v>
      </c>
      <c r="R3082">
        <f t="shared" si="97"/>
        <v>0</v>
      </c>
    </row>
    <row r="3083" spans="1:18" ht="28.8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8339</v>
      </c>
      <c r="P3083" t="s">
        <v>8379</v>
      </c>
      <c r="Q3083" s="16">
        <f t="shared" si="96"/>
        <v>42237.181608796294</v>
      </c>
      <c r="R3083">
        <f t="shared" si="97"/>
        <v>0</v>
      </c>
    </row>
    <row r="3084" spans="1:18" ht="28.8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8339</v>
      </c>
      <c r="P3084" t="s">
        <v>8379</v>
      </c>
      <c r="Q3084" s="16">
        <f t="shared" si="96"/>
        <v>42293.922986111109</v>
      </c>
      <c r="R3084">
        <f t="shared" si="97"/>
        <v>0</v>
      </c>
    </row>
    <row r="3085" spans="1:18" ht="43.2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8339</v>
      </c>
      <c r="P3085" t="s">
        <v>8379</v>
      </c>
      <c r="Q3085" s="16">
        <f t="shared" si="96"/>
        <v>41853.563402777778</v>
      </c>
      <c r="R3085">
        <f t="shared" si="97"/>
        <v>0</v>
      </c>
    </row>
    <row r="3086" spans="1:18" ht="28.8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8339</v>
      </c>
      <c r="P3086" t="s">
        <v>8379</v>
      </c>
      <c r="Q3086" s="16">
        <f t="shared" si="96"/>
        <v>42100.723738425921</v>
      </c>
      <c r="R3086">
        <f t="shared" si="97"/>
        <v>0</v>
      </c>
    </row>
    <row r="3087" spans="1:18" ht="28.8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8339</v>
      </c>
      <c r="P3087" t="s">
        <v>8379</v>
      </c>
      <c r="Q3087" s="16">
        <f t="shared" si="96"/>
        <v>42246.883784722224</v>
      </c>
      <c r="R3087">
        <f t="shared" si="97"/>
        <v>0</v>
      </c>
    </row>
    <row r="3088" spans="1:18" ht="28.8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8339</v>
      </c>
      <c r="P3088" t="s">
        <v>8379</v>
      </c>
      <c r="Q3088" s="16">
        <f t="shared" si="96"/>
        <v>42173.67082175926</v>
      </c>
      <c r="R3088">
        <f t="shared" si="97"/>
        <v>0</v>
      </c>
    </row>
    <row r="3089" spans="1:18" ht="28.8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8339</v>
      </c>
      <c r="P3089" t="s">
        <v>8379</v>
      </c>
      <c r="Q3089" s="16">
        <f t="shared" si="96"/>
        <v>42665.150347222225</v>
      </c>
      <c r="R3089">
        <f t="shared" si="97"/>
        <v>0</v>
      </c>
    </row>
    <row r="3090" spans="1:18" ht="28.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8339</v>
      </c>
      <c r="P3090" t="s">
        <v>8379</v>
      </c>
      <c r="Q3090" s="16">
        <f t="shared" si="96"/>
        <v>41981.57230324074</v>
      </c>
      <c r="R3090">
        <f t="shared" si="97"/>
        <v>0</v>
      </c>
    </row>
    <row r="3091" spans="1:18" ht="28.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8339</v>
      </c>
      <c r="P3091" t="s">
        <v>8379</v>
      </c>
      <c r="Q3091" s="16">
        <f t="shared" si="96"/>
        <v>42528.542627314819</v>
      </c>
      <c r="R3091">
        <f t="shared" si="97"/>
        <v>0</v>
      </c>
    </row>
    <row r="3092" spans="1:18" ht="28.8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8339</v>
      </c>
      <c r="P3092" t="s">
        <v>8379</v>
      </c>
      <c r="Q3092" s="16">
        <f t="shared" si="96"/>
        <v>42065.818807870368</v>
      </c>
      <c r="R3092">
        <f t="shared" si="97"/>
        <v>0</v>
      </c>
    </row>
    <row r="3093" spans="1:18" ht="28.8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8339</v>
      </c>
      <c r="P3093" t="s">
        <v>8379</v>
      </c>
      <c r="Q3093" s="16">
        <f t="shared" si="96"/>
        <v>42566.948414351849</v>
      </c>
      <c r="R3093">
        <f t="shared" si="97"/>
        <v>0</v>
      </c>
    </row>
    <row r="3094" spans="1:18" ht="28.8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8339</v>
      </c>
      <c r="P3094" t="s">
        <v>8379</v>
      </c>
      <c r="Q3094" s="16">
        <f t="shared" si="96"/>
        <v>42255.619351851856</v>
      </c>
      <c r="R3094">
        <f t="shared" si="97"/>
        <v>0</v>
      </c>
    </row>
    <row r="3095" spans="1:18" ht="28.8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8339</v>
      </c>
      <c r="P3095" t="s">
        <v>8379</v>
      </c>
      <c r="Q3095" s="16">
        <f t="shared" si="96"/>
        <v>41760.909039351856</v>
      </c>
      <c r="R3095">
        <f t="shared" si="97"/>
        <v>0</v>
      </c>
    </row>
    <row r="3096" spans="1:18" ht="28.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8339</v>
      </c>
      <c r="P3096" t="s">
        <v>8379</v>
      </c>
      <c r="Q3096" s="16">
        <f t="shared" si="96"/>
        <v>42207.795787037037</v>
      </c>
      <c r="R3096">
        <f t="shared" si="97"/>
        <v>0</v>
      </c>
    </row>
    <row r="3097" spans="1:18" ht="28.8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8339</v>
      </c>
      <c r="P3097" t="s">
        <v>8379</v>
      </c>
      <c r="Q3097" s="16">
        <f t="shared" si="96"/>
        <v>42523.025231481486</v>
      </c>
      <c r="R3097">
        <f t="shared" si="97"/>
        <v>0</v>
      </c>
    </row>
    <row r="3098" spans="1:18" ht="28.8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8339</v>
      </c>
      <c r="P3098" t="s">
        <v>8379</v>
      </c>
      <c r="Q3098" s="16">
        <f t="shared" si="96"/>
        <v>42114.825532407413</v>
      </c>
      <c r="R3098">
        <f t="shared" si="97"/>
        <v>0</v>
      </c>
    </row>
    <row r="3099" spans="1:18" ht="28.8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8339</v>
      </c>
      <c r="P3099" t="s">
        <v>8379</v>
      </c>
      <c r="Q3099" s="16">
        <f t="shared" si="96"/>
        <v>42629.503483796296</v>
      </c>
      <c r="R3099">
        <f t="shared" si="97"/>
        <v>0</v>
      </c>
    </row>
    <row r="3100" spans="1:18" ht="28.8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8339</v>
      </c>
      <c r="P3100" t="s">
        <v>8379</v>
      </c>
      <c r="Q3100" s="16">
        <f t="shared" si="96"/>
        <v>42359.792233796295</v>
      </c>
      <c r="R3100">
        <f t="shared" si="97"/>
        <v>0</v>
      </c>
    </row>
    <row r="3101" spans="1:18" ht="28.8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8339</v>
      </c>
      <c r="P3101" t="s">
        <v>8379</v>
      </c>
      <c r="Q3101" s="16">
        <f t="shared" si="96"/>
        <v>42382.189710648148</v>
      </c>
      <c r="R3101">
        <f t="shared" si="97"/>
        <v>0</v>
      </c>
    </row>
    <row r="3102" spans="1:18" ht="28.8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8339</v>
      </c>
      <c r="P3102" t="s">
        <v>8379</v>
      </c>
      <c r="Q3102" s="16">
        <f t="shared" si="96"/>
        <v>41902.622395833336</v>
      </c>
      <c r="R3102">
        <f t="shared" si="97"/>
        <v>0</v>
      </c>
    </row>
    <row r="3103" spans="1:18" ht="28.8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8339</v>
      </c>
      <c r="P3103" t="s">
        <v>8379</v>
      </c>
      <c r="Q3103" s="16">
        <f t="shared" si="96"/>
        <v>42171.383530092593</v>
      </c>
      <c r="R3103">
        <f t="shared" si="97"/>
        <v>0</v>
      </c>
    </row>
    <row r="3104" spans="1:18" ht="28.8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8339</v>
      </c>
      <c r="P3104" t="s">
        <v>8379</v>
      </c>
      <c r="Q3104" s="16">
        <f t="shared" si="96"/>
        <v>42555.340486111112</v>
      </c>
      <c r="R3104">
        <f t="shared" si="97"/>
        <v>0</v>
      </c>
    </row>
    <row r="3105" spans="1:1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8339</v>
      </c>
      <c r="P3105" t="s">
        <v>8379</v>
      </c>
      <c r="Q3105" s="16">
        <f t="shared" si="96"/>
        <v>42107.156319444446</v>
      </c>
      <c r="R3105">
        <f t="shared" si="97"/>
        <v>0</v>
      </c>
    </row>
    <row r="3106" spans="1:18" ht="28.8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8339</v>
      </c>
      <c r="P3106" t="s">
        <v>8379</v>
      </c>
      <c r="Q3106" s="16">
        <f t="shared" si="96"/>
        <v>42006.908692129626</v>
      </c>
      <c r="R3106">
        <f t="shared" si="97"/>
        <v>0</v>
      </c>
    </row>
    <row r="3107" spans="1:18" ht="28.8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8339</v>
      </c>
      <c r="P3107" t="s">
        <v>8379</v>
      </c>
      <c r="Q3107" s="16">
        <f t="shared" si="96"/>
        <v>41876.718935185185</v>
      </c>
      <c r="R3107">
        <f t="shared" si="97"/>
        <v>0</v>
      </c>
    </row>
    <row r="3108" spans="1:18" ht="28.8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8339</v>
      </c>
      <c r="P3108" t="s">
        <v>8379</v>
      </c>
      <c r="Q3108" s="16">
        <f t="shared" si="96"/>
        <v>42241.429120370369</v>
      </c>
      <c r="R3108">
        <f t="shared" si="97"/>
        <v>0</v>
      </c>
    </row>
    <row r="3109" spans="1:18" ht="28.8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8339</v>
      </c>
      <c r="P3109" t="s">
        <v>8379</v>
      </c>
      <c r="Q3109" s="16">
        <f t="shared" si="96"/>
        <v>42128.814247685186</v>
      </c>
      <c r="R3109">
        <f t="shared" si="97"/>
        <v>0</v>
      </c>
    </row>
    <row r="3110" spans="1:18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8339</v>
      </c>
      <c r="P3110" t="s">
        <v>8379</v>
      </c>
      <c r="Q3110" s="16">
        <f t="shared" si="96"/>
        <v>42062.680486111116</v>
      </c>
      <c r="R3110">
        <f t="shared" si="97"/>
        <v>0</v>
      </c>
    </row>
    <row r="3111" spans="1:18" ht="28.8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8339</v>
      </c>
      <c r="P3111" t="s">
        <v>8379</v>
      </c>
      <c r="Q3111" s="16">
        <f t="shared" si="96"/>
        <v>41844.125115740739</v>
      </c>
      <c r="R3111">
        <f t="shared" si="97"/>
        <v>0</v>
      </c>
    </row>
    <row r="3112" spans="1:18" ht="28.8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8339</v>
      </c>
      <c r="P3112" t="s">
        <v>8379</v>
      </c>
      <c r="Q3112" s="16">
        <f t="shared" si="96"/>
        <v>42745.031469907408</v>
      </c>
      <c r="R3112">
        <f t="shared" si="97"/>
        <v>0</v>
      </c>
    </row>
    <row r="3113" spans="1:18" ht="28.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8339</v>
      </c>
      <c r="P3113" t="s">
        <v>8379</v>
      </c>
      <c r="Q3113" s="16">
        <f t="shared" si="96"/>
        <v>41885.595138888893</v>
      </c>
      <c r="R3113">
        <f t="shared" si="97"/>
        <v>0</v>
      </c>
    </row>
    <row r="3114" spans="1:18" ht="28.8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8339</v>
      </c>
      <c r="P3114" t="s">
        <v>8379</v>
      </c>
      <c r="Q3114" s="16">
        <f t="shared" si="96"/>
        <v>42615.121921296297</v>
      </c>
      <c r="R3114">
        <f t="shared" si="97"/>
        <v>0</v>
      </c>
    </row>
    <row r="3115" spans="1:18" ht="28.8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8339</v>
      </c>
      <c r="P3115" t="s">
        <v>8379</v>
      </c>
      <c r="Q3115" s="16">
        <f t="shared" si="96"/>
        <v>42081.731273148151</v>
      </c>
      <c r="R3115">
        <f t="shared" si="97"/>
        <v>0</v>
      </c>
    </row>
    <row r="3116" spans="1:18" ht="28.8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8339</v>
      </c>
      <c r="P3116" t="s">
        <v>8379</v>
      </c>
      <c r="Q3116" s="16">
        <f t="shared" si="96"/>
        <v>41843.632523148146</v>
      </c>
      <c r="R3116">
        <f t="shared" si="97"/>
        <v>0</v>
      </c>
    </row>
    <row r="3117" spans="1:18" ht="28.8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8339</v>
      </c>
      <c r="P3117" t="s">
        <v>8379</v>
      </c>
      <c r="Q3117" s="16">
        <f t="shared" si="96"/>
        <v>42496.447071759263</v>
      </c>
      <c r="R3117">
        <f t="shared" si="97"/>
        <v>0</v>
      </c>
    </row>
    <row r="3118" spans="1:18" ht="28.8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8339</v>
      </c>
      <c r="P3118" t="s">
        <v>8379</v>
      </c>
      <c r="Q3118" s="16">
        <f t="shared" si="96"/>
        <v>42081.515335648146</v>
      </c>
      <c r="R3118">
        <f t="shared" si="97"/>
        <v>0</v>
      </c>
    </row>
    <row r="3119" spans="1:18" ht="28.8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8339</v>
      </c>
      <c r="P3119" t="s">
        <v>8379</v>
      </c>
      <c r="Q3119" s="16">
        <f t="shared" si="96"/>
        <v>42509.374537037038</v>
      </c>
      <c r="R3119">
        <f t="shared" si="97"/>
        <v>0</v>
      </c>
    </row>
    <row r="3120" spans="1:18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8339</v>
      </c>
      <c r="P3120" t="s">
        <v>8379</v>
      </c>
      <c r="Q3120" s="16">
        <f t="shared" si="96"/>
        <v>42534.649571759262</v>
      </c>
      <c r="R3120">
        <f t="shared" si="97"/>
        <v>0</v>
      </c>
    </row>
    <row r="3121" spans="1:18" ht="28.8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8339</v>
      </c>
      <c r="P3121" t="s">
        <v>8379</v>
      </c>
      <c r="Q3121" s="16">
        <f t="shared" si="96"/>
        <v>42060.04550925926</v>
      </c>
      <c r="R3121">
        <f t="shared" si="97"/>
        <v>0</v>
      </c>
    </row>
    <row r="3122" spans="1:18" ht="28.8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8339</v>
      </c>
      <c r="P3122" t="s">
        <v>8379</v>
      </c>
      <c r="Q3122" s="16">
        <f t="shared" si="96"/>
        <v>42435.942083333328</v>
      </c>
      <c r="R3122">
        <f t="shared" si="97"/>
        <v>0</v>
      </c>
    </row>
    <row r="3123" spans="1:18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8339</v>
      </c>
      <c r="P3123" t="s">
        <v>8379</v>
      </c>
      <c r="Q3123" s="16">
        <f t="shared" si="96"/>
        <v>41848.679803240739</v>
      </c>
      <c r="R3123">
        <f t="shared" si="97"/>
        <v>0</v>
      </c>
    </row>
    <row r="3124" spans="1:18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8339</v>
      </c>
      <c r="P3124" t="s">
        <v>8379</v>
      </c>
      <c r="Q3124" s="16">
        <f t="shared" si="96"/>
        <v>42678.932083333333</v>
      </c>
      <c r="R3124">
        <f t="shared" si="97"/>
        <v>0</v>
      </c>
    </row>
    <row r="3125" spans="1:18" ht="28.8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8339</v>
      </c>
      <c r="P3125" t="s">
        <v>8379</v>
      </c>
      <c r="Q3125" s="16">
        <f t="shared" si="96"/>
        <v>42530.993032407408</v>
      </c>
      <c r="R3125">
        <f t="shared" si="97"/>
        <v>0</v>
      </c>
    </row>
    <row r="3126" spans="1:18" ht="28.8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8339</v>
      </c>
      <c r="P3126" t="s">
        <v>8379</v>
      </c>
      <c r="Q3126" s="16">
        <f t="shared" si="96"/>
        <v>41977.780104166668</v>
      </c>
      <c r="R3126">
        <f t="shared" si="97"/>
        <v>0</v>
      </c>
    </row>
    <row r="3127" spans="1:18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8339</v>
      </c>
      <c r="P3127" t="s">
        <v>8379</v>
      </c>
      <c r="Q3127" s="16">
        <f t="shared" si="96"/>
        <v>42346.20685185185</v>
      </c>
      <c r="R3127">
        <f t="shared" si="97"/>
        <v>0</v>
      </c>
    </row>
    <row r="3128" spans="1:18" ht="57.6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8339</v>
      </c>
      <c r="P3128" t="s">
        <v>8379</v>
      </c>
      <c r="Q3128" s="16">
        <f t="shared" si="96"/>
        <v>42427.018078703702</v>
      </c>
      <c r="R3128">
        <f t="shared" si="97"/>
        <v>0</v>
      </c>
    </row>
    <row r="3129" spans="1:18" ht="28.8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8339</v>
      </c>
      <c r="P3129" t="s">
        <v>8379</v>
      </c>
      <c r="Q3129" s="16">
        <f t="shared" si="96"/>
        <v>42034.856817129628</v>
      </c>
      <c r="R3129">
        <f t="shared" si="97"/>
        <v>0</v>
      </c>
    </row>
    <row r="3130" spans="1:18" ht="28.8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8339</v>
      </c>
      <c r="P3130" t="s">
        <v>8340</v>
      </c>
      <c r="Q3130" s="16">
        <f t="shared" si="96"/>
        <v>42780.825706018513</v>
      </c>
      <c r="R3130">
        <f t="shared" si="97"/>
        <v>1</v>
      </c>
    </row>
    <row r="3131" spans="1:18" ht="28.8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8339</v>
      </c>
      <c r="P3131" t="s">
        <v>8340</v>
      </c>
      <c r="Q3131" s="16">
        <f t="shared" si="96"/>
        <v>42803.842812499999</v>
      </c>
      <c r="R3131">
        <f t="shared" si="97"/>
        <v>1</v>
      </c>
    </row>
    <row r="3132" spans="1:18" ht="28.8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8339</v>
      </c>
      <c r="P3132" t="s">
        <v>8340</v>
      </c>
      <c r="Q3132" s="16">
        <f t="shared" si="96"/>
        <v>42808.640231481477</v>
      </c>
      <c r="R3132">
        <f t="shared" si="97"/>
        <v>1</v>
      </c>
    </row>
    <row r="3133" spans="1:1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8339</v>
      </c>
      <c r="P3133" t="s">
        <v>8340</v>
      </c>
      <c r="Q3133" s="16">
        <f t="shared" si="96"/>
        <v>42803.579224537039</v>
      </c>
      <c r="R3133">
        <f t="shared" si="97"/>
        <v>1</v>
      </c>
    </row>
    <row r="3134" spans="1:1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8339</v>
      </c>
      <c r="P3134" t="s">
        <v>8340</v>
      </c>
      <c r="Q3134" s="16">
        <f t="shared" si="96"/>
        <v>42786.350231481483</v>
      </c>
      <c r="R3134">
        <f t="shared" si="97"/>
        <v>1</v>
      </c>
    </row>
    <row r="3135" spans="1:18" ht="28.8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8339</v>
      </c>
      <c r="P3135" t="s">
        <v>8340</v>
      </c>
      <c r="Q3135" s="16">
        <f t="shared" si="96"/>
        <v>42788.565208333333</v>
      </c>
      <c r="R3135">
        <f t="shared" si="97"/>
        <v>1</v>
      </c>
    </row>
    <row r="3136" spans="1:18" ht="28.8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8339</v>
      </c>
      <c r="P3136" t="s">
        <v>8340</v>
      </c>
      <c r="Q3136" s="16">
        <f t="shared" si="96"/>
        <v>42800.720127314809</v>
      </c>
      <c r="R3136">
        <f t="shared" si="97"/>
        <v>1</v>
      </c>
    </row>
    <row r="3137" spans="1:18" ht="28.8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8339</v>
      </c>
      <c r="P3137" t="s">
        <v>8340</v>
      </c>
      <c r="Q3137" s="16">
        <f t="shared" si="96"/>
        <v>42807.151863425926</v>
      </c>
      <c r="R3137">
        <f t="shared" si="97"/>
        <v>1</v>
      </c>
    </row>
    <row r="3138" spans="1:18" ht="28.8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8339</v>
      </c>
      <c r="P3138" t="s">
        <v>8340</v>
      </c>
      <c r="Q3138" s="16">
        <f t="shared" si="96"/>
        <v>42789.462430555555</v>
      </c>
      <c r="R3138">
        <f t="shared" si="97"/>
        <v>1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8339</v>
      </c>
      <c r="P3139" t="s">
        <v>8340</v>
      </c>
      <c r="Q3139" s="16">
        <f t="shared" ref="Q3139:Q3202" si="98">J3139/86400 + DATE(1970,1,1)</f>
        <v>42807.885057870371</v>
      </c>
      <c r="R3139">
        <f t="shared" ref="R3139:R3202" si="99">SUBTOTAL(103,A3139)</f>
        <v>1</v>
      </c>
    </row>
    <row r="3140" spans="1:18" ht="28.8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8339</v>
      </c>
      <c r="P3140" t="s">
        <v>8340</v>
      </c>
      <c r="Q3140" s="16">
        <f t="shared" si="98"/>
        <v>42809.645914351851</v>
      </c>
      <c r="R3140">
        <f t="shared" si="99"/>
        <v>1</v>
      </c>
    </row>
    <row r="3141" spans="1:18" ht="28.8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8339</v>
      </c>
      <c r="P3141" t="s">
        <v>8340</v>
      </c>
      <c r="Q3141" s="16">
        <f t="shared" si="98"/>
        <v>42785.270370370374</v>
      </c>
      <c r="R3141">
        <f t="shared" si="99"/>
        <v>1</v>
      </c>
    </row>
    <row r="3142" spans="1:18" ht="28.8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8339</v>
      </c>
      <c r="P3142" t="s">
        <v>8340</v>
      </c>
      <c r="Q3142" s="16">
        <f t="shared" si="98"/>
        <v>42802.718784722223</v>
      </c>
      <c r="R3142">
        <f t="shared" si="99"/>
        <v>1</v>
      </c>
    </row>
    <row r="3143" spans="1:18" ht="28.8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8339</v>
      </c>
      <c r="P3143" t="s">
        <v>8340</v>
      </c>
      <c r="Q3143" s="16">
        <f t="shared" si="98"/>
        <v>42800.753333333334</v>
      </c>
      <c r="R3143">
        <f t="shared" si="99"/>
        <v>1</v>
      </c>
    </row>
    <row r="3144" spans="1:18" ht="28.8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8339</v>
      </c>
      <c r="P3144" t="s">
        <v>8340</v>
      </c>
      <c r="Q3144" s="16">
        <f t="shared" si="98"/>
        <v>42783.513182870374</v>
      </c>
      <c r="R3144">
        <f t="shared" si="99"/>
        <v>1</v>
      </c>
    </row>
    <row r="3145" spans="1:18" ht="28.8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8339</v>
      </c>
      <c r="P3145" t="s">
        <v>8340</v>
      </c>
      <c r="Q3145" s="16">
        <f t="shared" si="98"/>
        <v>42808.358287037037</v>
      </c>
      <c r="R3145">
        <f t="shared" si="99"/>
        <v>1</v>
      </c>
    </row>
    <row r="3146" spans="1:18" ht="28.8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8339</v>
      </c>
      <c r="P3146" t="s">
        <v>8340</v>
      </c>
      <c r="Q3146" s="16">
        <f t="shared" si="98"/>
        <v>42796.538275462968</v>
      </c>
      <c r="R3146">
        <f t="shared" si="99"/>
        <v>1</v>
      </c>
    </row>
    <row r="3147" spans="1:18" ht="28.8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8339</v>
      </c>
      <c r="P3147" t="s">
        <v>8340</v>
      </c>
      <c r="Q3147" s="16">
        <f t="shared" si="98"/>
        <v>42762.040902777779</v>
      </c>
      <c r="R3147">
        <f t="shared" si="99"/>
        <v>1</v>
      </c>
    </row>
    <row r="3148" spans="1:18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8339</v>
      </c>
      <c r="P3148" t="s">
        <v>8340</v>
      </c>
      <c r="Q3148" s="16">
        <f t="shared" si="98"/>
        <v>42796.682476851856</v>
      </c>
      <c r="R3148">
        <f t="shared" si="99"/>
        <v>1</v>
      </c>
    </row>
    <row r="3149" spans="1:18" ht="28.8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8339</v>
      </c>
      <c r="P3149" t="s">
        <v>8340</v>
      </c>
      <c r="Q3149" s="16">
        <f t="shared" si="98"/>
        <v>41909.96938657407</v>
      </c>
      <c r="R3149">
        <f t="shared" si="99"/>
        <v>1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8339</v>
      </c>
      <c r="P3150" t="s">
        <v>8340</v>
      </c>
      <c r="Q3150" s="16">
        <f t="shared" si="98"/>
        <v>41891.665324074071</v>
      </c>
      <c r="R3150">
        <f t="shared" si="99"/>
        <v>1</v>
      </c>
    </row>
    <row r="3151" spans="1:18" ht="28.8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8339</v>
      </c>
      <c r="P3151" t="s">
        <v>8340</v>
      </c>
      <c r="Q3151" s="16">
        <f t="shared" si="98"/>
        <v>41226.017361111109</v>
      </c>
      <c r="R3151">
        <f t="shared" si="99"/>
        <v>1</v>
      </c>
    </row>
    <row r="3152" spans="1:18" ht="28.8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8339</v>
      </c>
      <c r="P3152" t="s">
        <v>8340</v>
      </c>
      <c r="Q3152" s="16">
        <f t="shared" si="98"/>
        <v>40478.263923611114</v>
      </c>
      <c r="R3152">
        <f t="shared" si="99"/>
        <v>1</v>
      </c>
    </row>
    <row r="3153" spans="1:18" ht="28.8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8339</v>
      </c>
      <c r="P3153" t="s">
        <v>8340</v>
      </c>
      <c r="Q3153" s="16">
        <f t="shared" si="98"/>
        <v>41862.83997685185</v>
      </c>
      <c r="R3153">
        <f t="shared" si="99"/>
        <v>1</v>
      </c>
    </row>
    <row r="3154" spans="1:18" ht="28.8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8339</v>
      </c>
      <c r="P3154" t="s">
        <v>8340</v>
      </c>
      <c r="Q3154" s="16">
        <f t="shared" si="98"/>
        <v>41550.867673611108</v>
      </c>
      <c r="R3154">
        <f t="shared" si="99"/>
        <v>1</v>
      </c>
    </row>
    <row r="3155" spans="1:18" ht="28.8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8339</v>
      </c>
      <c r="P3155" t="s">
        <v>8340</v>
      </c>
      <c r="Q3155" s="16">
        <f t="shared" si="98"/>
        <v>40633.154363425929</v>
      </c>
      <c r="R3155">
        <f t="shared" si="99"/>
        <v>1</v>
      </c>
    </row>
    <row r="3156" spans="1:18" ht="28.8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8339</v>
      </c>
      <c r="P3156" t="s">
        <v>8340</v>
      </c>
      <c r="Q3156" s="16">
        <f t="shared" si="98"/>
        <v>40970.875671296293</v>
      </c>
      <c r="R3156">
        <f t="shared" si="99"/>
        <v>1</v>
      </c>
    </row>
    <row r="3157" spans="1:18" ht="28.8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8339</v>
      </c>
      <c r="P3157" t="s">
        <v>8340</v>
      </c>
      <c r="Q3157" s="16">
        <f t="shared" si="98"/>
        <v>41233.499131944445</v>
      </c>
      <c r="R3157">
        <f t="shared" si="99"/>
        <v>1</v>
      </c>
    </row>
    <row r="3158" spans="1:18" ht="28.8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8339</v>
      </c>
      <c r="P3158" t="s">
        <v>8340</v>
      </c>
      <c r="Q3158" s="16">
        <f t="shared" si="98"/>
        <v>41026.953055555554</v>
      </c>
      <c r="R3158">
        <f t="shared" si="99"/>
        <v>1</v>
      </c>
    </row>
    <row r="3159" spans="1:1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8339</v>
      </c>
      <c r="P3159" t="s">
        <v>8340</v>
      </c>
      <c r="Q3159" s="16">
        <f t="shared" si="98"/>
        <v>41829.788252314815</v>
      </c>
      <c r="R3159">
        <f t="shared" si="99"/>
        <v>1</v>
      </c>
    </row>
    <row r="3160" spans="1:1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8339</v>
      </c>
      <c r="P3160" t="s">
        <v>8340</v>
      </c>
      <c r="Q3160" s="16">
        <f t="shared" si="98"/>
        <v>41447.839722222227</v>
      </c>
      <c r="R3160">
        <f t="shared" si="99"/>
        <v>1</v>
      </c>
    </row>
    <row r="3161" spans="1:18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8339</v>
      </c>
      <c r="P3161" t="s">
        <v>8340</v>
      </c>
      <c r="Q3161" s="16">
        <f t="shared" si="98"/>
        <v>40884.066678240742</v>
      </c>
      <c r="R3161">
        <f t="shared" si="99"/>
        <v>1</v>
      </c>
    </row>
    <row r="3162" spans="1:18" ht="28.8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8339</v>
      </c>
      <c r="P3162" t="s">
        <v>8340</v>
      </c>
      <c r="Q3162" s="16">
        <f t="shared" si="98"/>
        <v>41841.26489583333</v>
      </c>
      <c r="R3162">
        <f t="shared" si="99"/>
        <v>1</v>
      </c>
    </row>
    <row r="3163" spans="1:18" ht="28.8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8339</v>
      </c>
      <c r="P3163" t="s">
        <v>8340</v>
      </c>
      <c r="Q3163" s="16">
        <f t="shared" si="98"/>
        <v>41897.536134259259</v>
      </c>
      <c r="R3163">
        <f t="shared" si="99"/>
        <v>1</v>
      </c>
    </row>
    <row r="3164" spans="1:18" ht="28.8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8339</v>
      </c>
      <c r="P3164" t="s">
        <v>8340</v>
      </c>
      <c r="Q3164" s="16">
        <f t="shared" si="98"/>
        <v>41799.685902777775</v>
      </c>
      <c r="R3164">
        <f t="shared" si="99"/>
        <v>1</v>
      </c>
    </row>
    <row r="3165" spans="1:18" ht="28.8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8339</v>
      </c>
      <c r="P3165" t="s">
        <v>8340</v>
      </c>
      <c r="Q3165" s="16">
        <f t="shared" si="98"/>
        <v>41775.753761574073</v>
      </c>
      <c r="R3165">
        <f t="shared" si="99"/>
        <v>1</v>
      </c>
    </row>
    <row r="3166" spans="1:18" ht="28.8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8339</v>
      </c>
      <c r="P3166" t="s">
        <v>8340</v>
      </c>
      <c r="Q3166" s="16">
        <f t="shared" si="98"/>
        <v>41766.805729166663</v>
      </c>
      <c r="R3166">
        <f t="shared" si="99"/>
        <v>1</v>
      </c>
    </row>
    <row r="3167" spans="1:18" ht="28.8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8339</v>
      </c>
      <c r="P3167" t="s">
        <v>8340</v>
      </c>
      <c r="Q3167" s="16">
        <f t="shared" si="98"/>
        <v>40644.159259259257</v>
      </c>
      <c r="R3167">
        <f t="shared" si="99"/>
        <v>1</v>
      </c>
    </row>
    <row r="3168" spans="1:18" ht="28.8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8339</v>
      </c>
      <c r="P3168" t="s">
        <v>8340</v>
      </c>
      <c r="Q3168" s="16">
        <f t="shared" si="98"/>
        <v>41940.69158564815</v>
      </c>
      <c r="R3168">
        <f t="shared" si="99"/>
        <v>1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8339</v>
      </c>
      <c r="P3169" t="s">
        <v>8340</v>
      </c>
      <c r="Q3169" s="16">
        <f t="shared" si="98"/>
        <v>41839.175706018519</v>
      </c>
      <c r="R3169">
        <f t="shared" si="99"/>
        <v>1</v>
      </c>
    </row>
    <row r="3170" spans="1:18" ht="28.8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8339</v>
      </c>
      <c r="P3170" t="s">
        <v>8340</v>
      </c>
      <c r="Q3170" s="16">
        <f t="shared" si="98"/>
        <v>41772.105937500004</v>
      </c>
      <c r="R3170">
        <f t="shared" si="99"/>
        <v>1</v>
      </c>
    </row>
    <row r="3171" spans="1:1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8339</v>
      </c>
      <c r="P3171" t="s">
        <v>8340</v>
      </c>
      <c r="Q3171" s="16">
        <f t="shared" si="98"/>
        <v>41591.737974537034</v>
      </c>
      <c r="R3171">
        <f t="shared" si="99"/>
        <v>1</v>
      </c>
    </row>
    <row r="3172" spans="1:18" ht="28.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8339</v>
      </c>
      <c r="P3172" t="s">
        <v>8340</v>
      </c>
      <c r="Q3172" s="16">
        <f t="shared" si="98"/>
        <v>41789.080370370371</v>
      </c>
      <c r="R3172">
        <f t="shared" si="99"/>
        <v>1</v>
      </c>
    </row>
    <row r="3173" spans="1:18" ht="28.8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8339</v>
      </c>
      <c r="P3173" t="s">
        <v>8340</v>
      </c>
      <c r="Q3173" s="16">
        <f t="shared" si="98"/>
        <v>42466.608310185184</v>
      </c>
      <c r="R3173">
        <f t="shared" si="99"/>
        <v>1</v>
      </c>
    </row>
    <row r="3174" spans="1:18" ht="28.8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8339</v>
      </c>
      <c r="P3174" t="s">
        <v>8340</v>
      </c>
      <c r="Q3174" s="16">
        <f t="shared" si="98"/>
        <v>40923.729953703703</v>
      </c>
      <c r="R3174">
        <f t="shared" si="99"/>
        <v>1</v>
      </c>
    </row>
    <row r="3175" spans="1:18" ht="28.8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8339</v>
      </c>
      <c r="P3175" t="s">
        <v>8340</v>
      </c>
      <c r="Q3175" s="16">
        <f t="shared" si="98"/>
        <v>41878.878379629634</v>
      </c>
      <c r="R3175">
        <f t="shared" si="99"/>
        <v>1</v>
      </c>
    </row>
    <row r="3176" spans="1:18" ht="28.8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8339</v>
      </c>
      <c r="P3176" t="s">
        <v>8340</v>
      </c>
      <c r="Q3176" s="16">
        <f t="shared" si="98"/>
        <v>41862.864675925928</v>
      </c>
      <c r="R3176">
        <f t="shared" si="99"/>
        <v>1</v>
      </c>
    </row>
    <row r="3177" spans="1:18" ht="28.8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8339</v>
      </c>
      <c r="P3177" t="s">
        <v>8340</v>
      </c>
      <c r="Q3177" s="16">
        <f t="shared" si="98"/>
        <v>40531.886886574073</v>
      </c>
      <c r="R3177">
        <f t="shared" si="99"/>
        <v>1</v>
      </c>
    </row>
    <row r="3178" spans="1:18" ht="28.8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8339</v>
      </c>
      <c r="P3178" t="s">
        <v>8340</v>
      </c>
      <c r="Q3178" s="16">
        <f t="shared" si="98"/>
        <v>41477.930914351848</v>
      </c>
      <c r="R3178">
        <f t="shared" si="99"/>
        <v>1</v>
      </c>
    </row>
    <row r="3179" spans="1:18" ht="28.8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8339</v>
      </c>
      <c r="P3179" t="s">
        <v>8340</v>
      </c>
      <c r="Q3179" s="16">
        <f t="shared" si="98"/>
        <v>41781.666770833333</v>
      </c>
      <c r="R3179">
        <f t="shared" si="99"/>
        <v>1</v>
      </c>
    </row>
    <row r="3180" spans="1:18" ht="28.8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8339</v>
      </c>
      <c r="P3180" t="s">
        <v>8340</v>
      </c>
      <c r="Q3180" s="16">
        <f t="shared" si="98"/>
        <v>41806.605034722219</v>
      </c>
      <c r="R3180">
        <f t="shared" si="99"/>
        <v>1</v>
      </c>
    </row>
    <row r="3181" spans="1:1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8339</v>
      </c>
      <c r="P3181" t="s">
        <v>8340</v>
      </c>
      <c r="Q3181" s="16">
        <f t="shared" si="98"/>
        <v>41375.702210648145</v>
      </c>
      <c r="R3181">
        <f t="shared" si="99"/>
        <v>1</v>
      </c>
    </row>
    <row r="3182" spans="1:18" ht="28.8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8339</v>
      </c>
      <c r="P3182" t="s">
        <v>8340</v>
      </c>
      <c r="Q3182" s="16">
        <f t="shared" si="98"/>
        <v>41780.412604166668</v>
      </c>
      <c r="R3182">
        <f t="shared" si="99"/>
        <v>1</v>
      </c>
    </row>
    <row r="3183" spans="1:18" ht="28.8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8339</v>
      </c>
      <c r="P3183" t="s">
        <v>8340</v>
      </c>
      <c r="Q3183" s="16">
        <f t="shared" si="98"/>
        <v>41779.310034722221</v>
      </c>
      <c r="R3183">
        <f t="shared" si="99"/>
        <v>1</v>
      </c>
    </row>
    <row r="3184" spans="1:18" ht="43.2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8339</v>
      </c>
      <c r="P3184" t="s">
        <v>8340</v>
      </c>
      <c r="Q3184" s="16">
        <f t="shared" si="98"/>
        <v>40883.949317129627</v>
      </c>
      <c r="R3184">
        <f t="shared" si="99"/>
        <v>1</v>
      </c>
    </row>
    <row r="3185" spans="1:18" ht="28.8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8339</v>
      </c>
      <c r="P3185" t="s">
        <v>8340</v>
      </c>
      <c r="Q3185" s="16">
        <f t="shared" si="98"/>
        <v>41491.79478009259</v>
      </c>
      <c r="R3185">
        <f t="shared" si="99"/>
        <v>1</v>
      </c>
    </row>
    <row r="3186" spans="1:18" ht="28.8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8339</v>
      </c>
      <c r="P3186" t="s">
        <v>8340</v>
      </c>
      <c r="Q3186" s="16">
        <f t="shared" si="98"/>
        <v>41791.993414351848</v>
      </c>
      <c r="R3186">
        <f t="shared" si="99"/>
        <v>1</v>
      </c>
    </row>
    <row r="3187" spans="1:18" ht="28.8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8339</v>
      </c>
      <c r="P3187" t="s">
        <v>8340</v>
      </c>
      <c r="Q3187" s="16">
        <f t="shared" si="98"/>
        <v>41829.977326388893</v>
      </c>
      <c r="R3187">
        <f t="shared" si="99"/>
        <v>1</v>
      </c>
    </row>
    <row r="3188" spans="1:18" ht="28.8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8339</v>
      </c>
      <c r="P3188" t="s">
        <v>8340</v>
      </c>
      <c r="Q3188" s="16">
        <f t="shared" si="98"/>
        <v>41868.924050925925</v>
      </c>
      <c r="R3188">
        <f t="shared" si="99"/>
        <v>1</v>
      </c>
    </row>
    <row r="3189" spans="1:18" ht="28.8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8339</v>
      </c>
      <c r="P3189" t="s">
        <v>8340</v>
      </c>
      <c r="Q3189" s="16">
        <f t="shared" si="98"/>
        <v>41835.666354166664</v>
      </c>
      <c r="R3189">
        <f t="shared" si="99"/>
        <v>1</v>
      </c>
    </row>
    <row r="3190" spans="1:18" ht="28.8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8339</v>
      </c>
      <c r="P3190" t="s">
        <v>8381</v>
      </c>
      <c r="Q3190" s="16">
        <f t="shared" si="98"/>
        <v>42144.415532407409</v>
      </c>
      <c r="R3190">
        <f t="shared" si="99"/>
        <v>0</v>
      </c>
    </row>
    <row r="3191" spans="1:18" ht="28.8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8339</v>
      </c>
      <c r="P3191" t="s">
        <v>8381</v>
      </c>
      <c r="Q3191" s="16">
        <f t="shared" si="98"/>
        <v>42118.346435185187</v>
      </c>
      <c r="R3191">
        <f t="shared" si="99"/>
        <v>0</v>
      </c>
    </row>
    <row r="3192" spans="1:18" ht="28.8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8339</v>
      </c>
      <c r="P3192" t="s">
        <v>8381</v>
      </c>
      <c r="Q3192" s="16">
        <f t="shared" si="98"/>
        <v>42683.151331018518</v>
      </c>
      <c r="R3192">
        <f t="shared" si="99"/>
        <v>0</v>
      </c>
    </row>
    <row r="3193" spans="1:18" ht="28.8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8339</v>
      </c>
      <c r="P3193" t="s">
        <v>8381</v>
      </c>
      <c r="Q3193" s="16">
        <f t="shared" si="98"/>
        <v>42538.755428240736</v>
      </c>
      <c r="R3193">
        <f t="shared" si="99"/>
        <v>0</v>
      </c>
    </row>
    <row r="3194" spans="1:18" ht="28.8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8339</v>
      </c>
      <c r="P3194" t="s">
        <v>8381</v>
      </c>
      <c r="Q3194" s="16">
        <f t="shared" si="98"/>
        <v>42018.94049768518</v>
      </c>
      <c r="R3194">
        <f t="shared" si="99"/>
        <v>0</v>
      </c>
    </row>
    <row r="3195" spans="1:18" ht="28.8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8339</v>
      </c>
      <c r="P3195" t="s">
        <v>8381</v>
      </c>
      <c r="Q3195" s="16">
        <f t="shared" si="98"/>
        <v>42010.968240740738</v>
      </c>
      <c r="R3195">
        <f t="shared" si="99"/>
        <v>0</v>
      </c>
    </row>
    <row r="3196" spans="1:18" ht="28.8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8339</v>
      </c>
      <c r="P3196" t="s">
        <v>8381</v>
      </c>
      <c r="Q3196" s="16">
        <f t="shared" si="98"/>
        <v>42182.062476851846</v>
      </c>
      <c r="R3196">
        <f t="shared" si="99"/>
        <v>0</v>
      </c>
    </row>
    <row r="3197" spans="1:18" ht="28.8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8339</v>
      </c>
      <c r="P3197" t="s">
        <v>8381</v>
      </c>
      <c r="Q3197" s="16">
        <f t="shared" si="98"/>
        <v>42017.594236111108</v>
      </c>
      <c r="R3197">
        <f t="shared" si="99"/>
        <v>0</v>
      </c>
    </row>
    <row r="3198" spans="1:18" ht="28.8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8339</v>
      </c>
      <c r="P3198" t="s">
        <v>8381</v>
      </c>
      <c r="Q3198" s="16">
        <f t="shared" si="98"/>
        <v>42157.598090277781</v>
      </c>
      <c r="R3198">
        <f t="shared" si="99"/>
        <v>0</v>
      </c>
    </row>
    <row r="3199" spans="1:1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8339</v>
      </c>
      <c r="P3199" t="s">
        <v>8381</v>
      </c>
      <c r="Q3199" s="16">
        <f t="shared" si="98"/>
        <v>42009.493263888886</v>
      </c>
      <c r="R3199">
        <f t="shared" si="99"/>
        <v>0</v>
      </c>
    </row>
    <row r="3200" spans="1:18" ht="28.8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8339</v>
      </c>
      <c r="P3200" t="s">
        <v>8381</v>
      </c>
      <c r="Q3200" s="16">
        <f t="shared" si="98"/>
        <v>42013.424502314811</v>
      </c>
      <c r="R3200">
        <f t="shared" si="99"/>
        <v>0</v>
      </c>
    </row>
    <row r="3201" spans="1:18" ht="28.8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8339</v>
      </c>
      <c r="P3201" t="s">
        <v>8381</v>
      </c>
      <c r="Q3201" s="16">
        <f t="shared" si="98"/>
        <v>41858.761782407411</v>
      </c>
      <c r="R3201">
        <f t="shared" si="99"/>
        <v>0</v>
      </c>
    </row>
    <row r="3202" spans="1:18" ht="28.8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8339</v>
      </c>
      <c r="P3202" t="s">
        <v>8381</v>
      </c>
      <c r="Q3202" s="16">
        <f t="shared" si="98"/>
        <v>42460.320613425924</v>
      </c>
      <c r="R3202">
        <f t="shared" si="99"/>
        <v>0</v>
      </c>
    </row>
    <row r="3203" spans="1:18" ht="28.8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8339</v>
      </c>
      <c r="P3203" t="s">
        <v>8381</v>
      </c>
      <c r="Q3203" s="16">
        <f t="shared" ref="Q3203:Q3266" si="100">J3203/86400 + DATE(1970,1,1)</f>
        <v>41861.767094907409</v>
      </c>
      <c r="R3203">
        <f t="shared" ref="R3203:R3266" si="101">SUBTOTAL(103,A3203)</f>
        <v>0</v>
      </c>
    </row>
    <row r="3204" spans="1:18" ht="28.8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8339</v>
      </c>
      <c r="P3204" t="s">
        <v>8381</v>
      </c>
      <c r="Q3204" s="16">
        <f t="shared" si="100"/>
        <v>42293.853541666671</v>
      </c>
      <c r="R3204">
        <f t="shared" si="101"/>
        <v>0</v>
      </c>
    </row>
    <row r="3205" spans="1:18" ht="28.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8339</v>
      </c>
      <c r="P3205" t="s">
        <v>8381</v>
      </c>
      <c r="Q3205" s="16">
        <f t="shared" si="100"/>
        <v>42242.988680555558</v>
      </c>
      <c r="R3205">
        <f t="shared" si="101"/>
        <v>0</v>
      </c>
    </row>
    <row r="3206" spans="1:18" ht="28.8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8339</v>
      </c>
      <c r="P3206" t="s">
        <v>8381</v>
      </c>
      <c r="Q3206" s="16">
        <f t="shared" si="100"/>
        <v>42172.686099537037</v>
      </c>
      <c r="R3206">
        <f t="shared" si="101"/>
        <v>0</v>
      </c>
    </row>
    <row r="3207" spans="1:18" ht="28.8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8339</v>
      </c>
      <c r="P3207" t="s">
        <v>8381</v>
      </c>
      <c r="Q3207" s="16">
        <f t="shared" si="100"/>
        <v>42095.374675925923</v>
      </c>
      <c r="R3207">
        <f t="shared" si="101"/>
        <v>0</v>
      </c>
    </row>
    <row r="3208" spans="1:18" ht="28.8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8339</v>
      </c>
      <c r="P3208" t="s">
        <v>8381</v>
      </c>
      <c r="Q3208" s="16">
        <f t="shared" si="100"/>
        <v>42236.276053240741</v>
      </c>
      <c r="R3208">
        <f t="shared" si="101"/>
        <v>0</v>
      </c>
    </row>
    <row r="3209" spans="1:18" ht="28.8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8339</v>
      </c>
      <c r="P3209" t="s">
        <v>8381</v>
      </c>
      <c r="Q3209" s="16">
        <f t="shared" si="100"/>
        <v>42057.277858796297</v>
      </c>
      <c r="R3209">
        <f t="shared" si="101"/>
        <v>0</v>
      </c>
    </row>
    <row r="3210" spans="1:18" ht="28.8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8339</v>
      </c>
      <c r="P3210" t="s">
        <v>8340</v>
      </c>
      <c r="Q3210" s="16">
        <f t="shared" si="100"/>
        <v>41827.605057870373</v>
      </c>
      <c r="R3210">
        <f t="shared" si="101"/>
        <v>1</v>
      </c>
    </row>
    <row r="3211" spans="1:18" ht="28.8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8339</v>
      </c>
      <c r="P3211" t="s">
        <v>8340</v>
      </c>
      <c r="Q3211" s="16">
        <f t="shared" si="100"/>
        <v>41778.637245370366</v>
      </c>
      <c r="R3211">
        <f t="shared" si="101"/>
        <v>1</v>
      </c>
    </row>
    <row r="3212" spans="1:18" ht="28.8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8339</v>
      </c>
      <c r="P3212" t="s">
        <v>8340</v>
      </c>
      <c r="Q3212" s="16">
        <f t="shared" si="100"/>
        <v>41013.936562499999</v>
      </c>
      <c r="R3212">
        <f t="shared" si="101"/>
        <v>1</v>
      </c>
    </row>
    <row r="3213" spans="1:18" ht="28.8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8339</v>
      </c>
      <c r="P3213" t="s">
        <v>8340</v>
      </c>
      <c r="Q3213" s="16">
        <f t="shared" si="100"/>
        <v>41834.58657407407</v>
      </c>
      <c r="R3213">
        <f t="shared" si="101"/>
        <v>1</v>
      </c>
    </row>
    <row r="3214" spans="1:1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8339</v>
      </c>
      <c r="P3214" t="s">
        <v>8340</v>
      </c>
      <c r="Q3214" s="16">
        <f t="shared" si="100"/>
        <v>41829.795729166668</v>
      </c>
      <c r="R3214">
        <f t="shared" si="101"/>
        <v>1</v>
      </c>
    </row>
    <row r="3215" spans="1:18" ht="28.8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8339</v>
      </c>
      <c r="P3215" t="s">
        <v>8340</v>
      </c>
      <c r="Q3215" s="16">
        <f t="shared" si="100"/>
        <v>42171.763414351852</v>
      </c>
      <c r="R3215">
        <f t="shared" si="101"/>
        <v>1</v>
      </c>
    </row>
    <row r="3216" spans="1:18" ht="28.8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8339</v>
      </c>
      <c r="P3216" t="s">
        <v>8340</v>
      </c>
      <c r="Q3216" s="16">
        <f t="shared" si="100"/>
        <v>42337.792511574073</v>
      </c>
      <c r="R3216">
        <f t="shared" si="101"/>
        <v>1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8339</v>
      </c>
      <c r="P3217" t="s">
        <v>8340</v>
      </c>
      <c r="Q3217" s="16">
        <f t="shared" si="100"/>
        <v>42219.665173611109</v>
      </c>
      <c r="R3217">
        <f t="shared" si="101"/>
        <v>1</v>
      </c>
    </row>
    <row r="3218" spans="1:18" ht="28.8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8339</v>
      </c>
      <c r="P3218" t="s">
        <v>8340</v>
      </c>
      <c r="Q3218" s="16">
        <f t="shared" si="100"/>
        <v>42165.462627314817</v>
      </c>
      <c r="R3218">
        <f t="shared" si="101"/>
        <v>1</v>
      </c>
    </row>
    <row r="3219" spans="1:1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8339</v>
      </c>
      <c r="P3219" t="s">
        <v>8340</v>
      </c>
      <c r="Q3219" s="16">
        <f t="shared" si="100"/>
        <v>42648.546111111107</v>
      </c>
      <c r="R3219">
        <f t="shared" si="101"/>
        <v>1</v>
      </c>
    </row>
    <row r="3220" spans="1:18" ht="28.8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8339</v>
      </c>
      <c r="P3220" t="s">
        <v>8340</v>
      </c>
      <c r="Q3220" s="16">
        <f t="shared" si="100"/>
        <v>41971.002152777779</v>
      </c>
      <c r="R3220">
        <f t="shared" si="101"/>
        <v>1</v>
      </c>
    </row>
    <row r="3221" spans="1:18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8339</v>
      </c>
      <c r="P3221" t="s">
        <v>8340</v>
      </c>
      <c r="Q3221" s="16">
        <f t="shared" si="100"/>
        <v>42050.983182870375</v>
      </c>
      <c r="R3221">
        <f t="shared" si="101"/>
        <v>1</v>
      </c>
    </row>
    <row r="3222" spans="1:1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8339</v>
      </c>
      <c r="P3222" t="s">
        <v>8340</v>
      </c>
      <c r="Q3222" s="16">
        <f t="shared" si="100"/>
        <v>42772.833379629628</v>
      </c>
      <c r="R3222">
        <f t="shared" si="101"/>
        <v>1</v>
      </c>
    </row>
    <row r="3223" spans="1:18" ht="28.8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8339</v>
      </c>
      <c r="P3223" t="s">
        <v>8340</v>
      </c>
      <c r="Q3223" s="16">
        <f t="shared" si="100"/>
        <v>42155.696793981479</v>
      </c>
      <c r="R3223">
        <f t="shared" si="101"/>
        <v>1</v>
      </c>
    </row>
    <row r="3224" spans="1:18" ht="28.8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8339</v>
      </c>
      <c r="P3224" t="s">
        <v>8340</v>
      </c>
      <c r="Q3224" s="16">
        <f t="shared" si="100"/>
        <v>42270.582141203704</v>
      </c>
      <c r="R3224">
        <f t="shared" si="101"/>
        <v>1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8339</v>
      </c>
      <c r="P3225" t="s">
        <v>8340</v>
      </c>
      <c r="Q3225" s="16">
        <f t="shared" si="100"/>
        <v>42206.835370370369</v>
      </c>
      <c r="R3225">
        <f t="shared" si="101"/>
        <v>1</v>
      </c>
    </row>
    <row r="3226" spans="1:18" ht="28.8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8339</v>
      </c>
      <c r="P3226" t="s">
        <v>8340</v>
      </c>
      <c r="Q3226" s="16">
        <f t="shared" si="100"/>
        <v>42697.850844907407</v>
      </c>
      <c r="R3226">
        <f t="shared" si="101"/>
        <v>1</v>
      </c>
    </row>
    <row r="3227" spans="1:18" ht="28.8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8339</v>
      </c>
      <c r="P3227" t="s">
        <v>8340</v>
      </c>
      <c r="Q3227" s="16">
        <f t="shared" si="100"/>
        <v>42503.559467592597</v>
      </c>
      <c r="R3227">
        <f t="shared" si="101"/>
        <v>1</v>
      </c>
    </row>
    <row r="3228" spans="1:18" ht="28.8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8339</v>
      </c>
      <c r="P3228" t="s">
        <v>8340</v>
      </c>
      <c r="Q3228" s="16">
        <f t="shared" si="100"/>
        <v>42277.583472222221</v>
      </c>
      <c r="R3228">
        <f t="shared" si="101"/>
        <v>1</v>
      </c>
    </row>
    <row r="3229" spans="1:18" ht="28.8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8339</v>
      </c>
      <c r="P3229" t="s">
        <v>8340</v>
      </c>
      <c r="Q3229" s="16">
        <f t="shared" si="100"/>
        <v>42722.882361111115</v>
      </c>
      <c r="R3229">
        <f t="shared" si="101"/>
        <v>1</v>
      </c>
    </row>
    <row r="3230" spans="1:1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8339</v>
      </c>
      <c r="P3230" t="s">
        <v>8340</v>
      </c>
      <c r="Q3230" s="16">
        <f t="shared" si="100"/>
        <v>42323.70930555556</v>
      </c>
      <c r="R3230">
        <f t="shared" si="101"/>
        <v>1</v>
      </c>
    </row>
    <row r="3231" spans="1:18" ht="28.8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8339</v>
      </c>
      <c r="P3231" t="s">
        <v>8340</v>
      </c>
      <c r="Q3231" s="16">
        <f t="shared" si="100"/>
        <v>41933.291643518518</v>
      </c>
      <c r="R3231">
        <f t="shared" si="101"/>
        <v>1</v>
      </c>
    </row>
    <row r="3232" spans="1:18" ht="28.8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8339</v>
      </c>
      <c r="P3232" t="s">
        <v>8340</v>
      </c>
      <c r="Q3232" s="16">
        <f t="shared" si="100"/>
        <v>41898.168124999997</v>
      </c>
      <c r="R3232">
        <f t="shared" si="101"/>
        <v>1</v>
      </c>
    </row>
    <row r="3233" spans="1:18" ht="28.8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8339</v>
      </c>
      <c r="P3233" t="s">
        <v>8340</v>
      </c>
      <c r="Q3233" s="16">
        <f t="shared" si="100"/>
        <v>42446.943831018521</v>
      </c>
      <c r="R3233">
        <f t="shared" si="101"/>
        <v>1</v>
      </c>
    </row>
    <row r="3234" spans="1:18" ht="28.8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8339</v>
      </c>
      <c r="P3234" t="s">
        <v>8340</v>
      </c>
      <c r="Q3234" s="16">
        <f t="shared" si="100"/>
        <v>42463.81385416667</v>
      </c>
      <c r="R3234">
        <f t="shared" si="101"/>
        <v>1</v>
      </c>
    </row>
    <row r="3235" spans="1:18" ht="28.8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8339</v>
      </c>
      <c r="P3235" t="s">
        <v>8340</v>
      </c>
      <c r="Q3235" s="16">
        <f t="shared" si="100"/>
        <v>42766.805034722223</v>
      </c>
      <c r="R3235">
        <f t="shared" si="101"/>
        <v>1</v>
      </c>
    </row>
    <row r="3236" spans="1:18" ht="28.8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8339</v>
      </c>
      <c r="P3236" t="s">
        <v>8340</v>
      </c>
      <c r="Q3236" s="16">
        <f t="shared" si="100"/>
        <v>42734.789444444439</v>
      </c>
      <c r="R3236">
        <f t="shared" si="101"/>
        <v>1</v>
      </c>
    </row>
    <row r="3237" spans="1:18" ht="28.8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8339</v>
      </c>
      <c r="P3237" t="s">
        <v>8340</v>
      </c>
      <c r="Q3237" s="16">
        <f t="shared" si="100"/>
        <v>42522.347812499997</v>
      </c>
      <c r="R3237">
        <f t="shared" si="101"/>
        <v>1</v>
      </c>
    </row>
    <row r="3238" spans="1:18" ht="28.8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8339</v>
      </c>
      <c r="P3238" t="s">
        <v>8340</v>
      </c>
      <c r="Q3238" s="16">
        <f t="shared" si="100"/>
        <v>42702.917048611111</v>
      </c>
      <c r="R3238">
        <f t="shared" si="101"/>
        <v>1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8339</v>
      </c>
      <c r="P3239" t="s">
        <v>8340</v>
      </c>
      <c r="Q3239" s="16">
        <f t="shared" si="100"/>
        <v>42252.474351851852</v>
      </c>
      <c r="R3239">
        <f t="shared" si="101"/>
        <v>1</v>
      </c>
    </row>
    <row r="3240" spans="1:18" ht="28.8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8339</v>
      </c>
      <c r="P3240" t="s">
        <v>8340</v>
      </c>
      <c r="Q3240" s="16">
        <f t="shared" si="100"/>
        <v>42156.510393518518</v>
      </c>
      <c r="R3240">
        <f t="shared" si="101"/>
        <v>1</v>
      </c>
    </row>
    <row r="3241" spans="1:18" ht="28.8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8339</v>
      </c>
      <c r="P3241" t="s">
        <v>8340</v>
      </c>
      <c r="Q3241" s="16">
        <f t="shared" si="100"/>
        <v>42278.089039351849</v>
      </c>
      <c r="R3241">
        <f t="shared" si="101"/>
        <v>1</v>
      </c>
    </row>
    <row r="3242" spans="1:18" ht="28.8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8339</v>
      </c>
      <c r="P3242" t="s">
        <v>8340</v>
      </c>
      <c r="Q3242" s="16">
        <f t="shared" si="100"/>
        <v>42754.693842592591</v>
      </c>
      <c r="R3242">
        <f t="shared" si="101"/>
        <v>1</v>
      </c>
    </row>
    <row r="3243" spans="1:18" ht="28.8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8339</v>
      </c>
      <c r="P3243" t="s">
        <v>8340</v>
      </c>
      <c r="Q3243" s="16">
        <f t="shared" si="100"/>
        <v>41893.324884259258</v>
      </c>
      <c r="R3243">
        <f t="shared" si="101"/>
        <v>1</v>
      </c>
    </row>
    <row r="3244" spans="1:18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8339</v>
      </c>
      <c r="P3244" t="s">
        <v>8340</v>
      </c>
      <c r="Q3244" s="16">
        <f t="shared" si="100"/>
        <v>41871.755694444444</v>
      </c>
      <c r="R3244">
        <f t="shared" si="101"/>
        <v>1</v>
      </c>
    </row>
    <row r="3245" spans="1:18" ht="28.8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8339</v>
      </c>
      <c r="P3245" t="s">
        <v>8340</v>
      </c>
      <c r="Q3245" s="16">
        <f t="shared" si="100"/>
        <v>42262.096782407403</v>
      </c>
      <c r="R3245">
        <f t="shared" si="101"/>
        <v>1</v>
      </c>
    </row>
    <row r="3246" spans="1:18" ht="28.8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8339</v>
      </c>
      <c r="P3246" t="s">
        <v>8340</v>
      </c>
      <c r="Q3246" s="16">
        <f t="shared" si="100"/>
        <v>42675.694236111114</v>
      </c>
      <c r="R3246">
        <f t="shared" si="101"/>
        <v>1</v>
      </c>
    </row>
    <row r="3247" spans="1:18" ht="28.8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8339</v>
      </c>
      <c r="P3247" t="s">
        <v>8340</v>
      </c>
      <c r="Q3247" s="16">
        <f t="shared" si="100"/>
        <v>42135.60020833333</v>
      </c>
      <c r="R3247">
        <f t="shared" si="101"/>
        <v>1</v>
      </c>
    </row>
    <row r="3248" spans="1:18" ht="28.8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8339</v>
      </c>
      <c r="P3248" t="s">
        <v>8340</v>
      </c>
      <c r="Q3248" s="16">
        <f t="shared" si="100"/>
        <v>42230.472222222219</v>
      </c>
      <c r="R3248">
        <f t="shared" si="101"/>
        <v>1</v>
      </c>
    </row>
    <row r="3249" spans="1:18" ht="28.8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8339</v>
      </c>
      <c r="P3249" t="s">
        <v>8340</v>
      </c>
      <c r="Q3249" s="16">
        <f t="shared" si="100"/>
        <v>42167.434166666666</v>
      </c>
      <c r="R3249">
        <f t="shared" si="101"/>
        <v>1</v>
      </c>
    </row>
    <row r="3250" spans="1:1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8339</v>
      </c>
      <c r="P3250" t="s">
        <v>8340</v>
      </c>
      <c r="Q3250" s="16">
        <f t="shared" si="100"/>
        <v>42068.888391203705</v>
      </c>
      <c r="R3250">
        <f t="shared" si="101"/>
        <v>1</v>
      </c>
    </row>
    <row r="3251" spans="1:18" ht="28.8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8339</v>
      </c>
      <c r="P3251" t="s">
        <v>8340</v>
      </c>
      <c r="Q3251" s="16">
        <f t="shared" si="100"/>
        <v>42145.746689814812</v>
      </c>
      <c r="R3251">
        <f t="shared" si="101"/>
        <v>1</v>
      </c>
    </row>
    <row r="3252" spans="1:18" ht="28.8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8339</v>
      </c>
      <c r="P3252" t="s">
        <v>8340</v>
      </c>
      <c r="Q3252" s="16">
        <f t="shared" si="100"/>
        <v>41918.742175925923</v>
      </c>
      <c r="R3252">
        <f t="shared" si="101"/>
        <v>1</v>
      </c>
    </row>
    <row r="3253" spans="1:18" ht="28.8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8339</v>
      </c>
      <c r="P3253" t="s">
        <v>8340</v>
      </c>
      <c r="Q3253" s="16">
        <f t="shared" si="100"/>
        <v>42146.731087962966</v>
      </c>
      <c r="R3253">
        <f t="shared" si="101"/>
        <v>1</v>
      </c>
    </row>
    <row r="3254" spans="1:18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8339</v>
      </c>
      <c r="P3254" t="s">
        <v>8340</v>
      </c>
      <c r="Q3254" s="16">
        <f t="shared" si="100"/>
        <v>42590.472685185188</v>
      </c>
      <c r="R3254">
        <f t="shared" si="101"/>
        <v>1</v>
      </c>
    </row>
    <row r="3255" spans="1:18" ht="28.8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8339</v>
      </c>
      <c r="P3255" t="s">
        <v>8340</v>
      </c>
      <c r="Q3255" s="16">
        <f t="shared" si="100"/>
        <v>42602.576712962968</v>
      </c>
      <c r="R3255">
        <f t="shared" si="101"/>
        <v>1</v>
      </c>
    </row>
    <row r="3256" spans="1:18" ht="28.8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8339</v>
      </c>
      <c r="P3256" t="s">
        <v>8340</v>
      </c>
      <c r="Q3256" s="16">
        <f t="shared" si="100"/>
        <v>42059.085752314815</v>
      </c>
      <c r="R3256">
        <f t="shared" si="101"/>
        <v>1</v>
      </c>
    </row>
    <row r="3257" spans="1:18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8339</v>
      </c>
      <c r="P3257" t="s">
        <v>8340</v>
      </c>
      <c r="Q3257" s="16">
        <f t="shared" si="100"/>
        <v>41889.768229166664</v>
      </c>
      <c r="R3257">
        <f t="shared" si="101"/>
        <v>1</v>
      </c>
    </row>
    <row r="3258" spans="1:18" ht="28.8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8339</v>
      </c>
      <c r="P3258" t="s">
        <v>8340</v>
      </c>
      <c r="Q3258" s="16">
        <f t="shared" si="100"/>
        <v>42144.573807870373</v>
      </c>
      <c r="R3258">
        <f t="shared" si="101"/>
        <v>1</v>
      </c>
    </row>
    <row r="3259" spans="1:18" ht="28.8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8339</v>
      </c>
      <c r="P3259" t="s">
        <v>8340</v>
      </c>
      <c r="Q3259" s="16">
        <f t="shared" si="100"/>
        <v>42758.559629629628</v>
      </c>
      <c r="R3259">
        <f t="shared" si="101"/>
        <v>1</v>
      </c>
    </row>
    <row r="3260" spans="1:18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8339</v>
      </c>
      <c r="P3260" t="s">
        <v>8340</v>
      </c>
      <c r="Q3260" s="16">
        <f t="shared" si="100"/>
        <v>41982.887280092589</v>
      </c>
      <c r="R3260">
        <f t="shared" si="101"/>
        <v>1</v>
      </c>
    </row>
    <row r="3261" spans="1:18" ht="28.8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8339</v>
      </c>
      <c r="P3261" t="s">
        <v>8340</v>
      </c>
      <c r="Q3261" s="16">
        <f t="shared" si="100"/>
        <v>42614.760937500003</v>
      </c>
      <c r="R3261">
        <f t="shared" si="101"/>
        <v>1</v>
      </c>
    </row>
    <row r="3262" spans="1:18" ht="28.8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8339</v>
      </c>
      <c r="P3262" t="s">
        <v>8340</v>
      </c>
      <c r="Q3262" s="16">
        <f t="shared" si="100"/>
        <v>42303.672662037032</v>
      </c>
      <c r="R3262">
        <f t="shared" si="101"/>
        <v>1</v>
      </c>
    </row>
    <row r="3263" spans="1:18" ht="28.8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8339</v>
      </c>
      <c r="P3263" t="s">
        <v>8340</v>
      </c>
      <c r="Q3263" s="16">
        <f t="shared" si="100"/>
        <v>42171.725416666668</v>
      </c>
      <c r="R3263">
        <f t="shared" si="101"/>
        <v>1</v>
      </c>
    </row>
    <row r="3264" spans="1:1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8339</v>
      </c>
      <c r="P3264" t="s">
        <v>8340</v>
      </c>
      <c r="Q3264" s="16">
        <f t="shared" si="100"/>
        <v>41964.315532407403</v>
      </c>
      <c r="R3264">
        <f t="shared" si="101"/>
        <v>1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8339</v>
      </c>
      <c r="P3265" t="s">
        <v>8340</v>
      </c>
      <c r="Q3265" s="16">
        <f t="shared" si="100"/>
        <v>42284.516064814816</v>
      </c>
      <c r="R3265">
        <f t="shared" si="101"/>
        <v>1</v>
      </c>
    </row>
    <row r="3266" spans="1:1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8339</v>
      </c>
      <c r="P3266" t="s">
        <v>8340</v>
      </c>
      <c r="Q3266" s="16">
        <f t="shared" si="100"/>
        <v>42016.800208333334</v>
      </c>
      <c r="R3266">
        <f t="shared" si="101"/>
        <v>1</v>
      </c>
    </row>
    <row r="3267" spans="1:18" ht="28.8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8339</v>
      </c>
      <c r="P3267" t="s">
        <v>8340</v>
      </c>
      <c r="Q3267" s="16">
        <f t="shared" ref="Q3267:Q3330" si="102">J3267/86400 + DATE(1970,1,1)</f>
        <v>42311.711979166663</v>
      </c>
      <c r="R3267">
        <f t="shared" ref="R3267:R3330" si="103">SUBTOTAL(103,A3267)</f>
        <v>1</v>
      </c>
    </row>
    <row r="3268" spans="1:18" ht="28.8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8339</v>
      </c>
      <c r="P3268" t="s">
        <v>8340</v>
      </c>
      <c r="Q3268" s="16">
        <f t="shared" si="102"/>
        <v>42136.536134259259</v>
      </c>
      <c r="R3268">
        <f t="shared" si="103"/>
        <v>1</v>
      </c>
    </row>
    <row r="3269" spans="1:18" ht="28.8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8339</v>
      </c>
      <c r="P3269" t="s">
        <v>8340</v>
      </c>
      <c r="Q3269" s="16">
        <f t="shared" si="102"/>
        <v>42172.757638888885</v>
      </c>
      <c r="R3269">
        <f t="shared" si="103"/>
        <v>1</v>
      </c>
    </row>
    <row r="3270" spans="1:18" ht="28.8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8339</v>
      </c>
      <c r="P3270" t="s">
        <v>8340</v>
      </c>
      <c r="Q3270" s="16">
        <f t="shared" si="102"/>
        <v>42590.90425925926</v>
      </c>
      <c r="R3270">
        <f t="shared" si="103"/>
        <v>1</v>
      </c>
    </row>
    <row r="3271" spans="1:18" ht="28.8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8339</v>
      </c>
      <c r="P3271" t="s">
        <v>8340</v>
      </c>
      <c r="Q3271" s="16">
        <f t="shared" si="102"/>
        <v>42137.395798611113</v>
      </c>
      <c r="R3271">
        <f t="shared" si="103"/>
        <v>1</v>
      </c>
    </row>
    <row r="3272" spans="1:18" ht="28.8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8339</v>
      </c>
      <c r="P3272" t="s">
        <v>8340</v>
      </c>
      <c r="Q3272" s="16">
        <f t="shared" si="102"/>
        <v>42167.533159722225</v>
      </c>
      <c r="R3272">
        <f t="shared" si="103"/>
        <v>1</v>
      </c>
    </row>
    <row r="3273" spans="1:18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8339</v>
      </c>
      <c r="P3273" t="s">
        <v>8340</v>
      </c>
      <c r="Q3273" s="16">
        <f t="shared" si="102"/>
        <v>41915.437210648146</v>
      </c>
      <c r="R3273">
        <f t="shared" si="103"/>
        <v>1</v>
      </c>
    </row>
    <row r="3274" spans="1:18" ht="28.8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8339</v>
      </c>
      <c r="P3274" t="s">
        <v>8340</v>
      </c>
      <c r="Q3274" s="16">
        <f t="shared" si="102"/>
        <v>42284.500104166669</v>
      </c>
      <c r="R3274">
        <f t="shared" si="103"/>
        <v>1</v>
      </c>
    </row>
    <row r="3275" spans="1:18" ht="28.8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8339</v>
      </c>
      <c r="P3275" t="s">
        <v>8340</v>
      </c>
      <c r="Q3275" s="16">
        <f t="shared" si="102"/>
        <v>42611.801412037035</v>
      </c>
      <c r="R3275">
        <f t="shared" si="103"/>
        <v>1</v>
      </c>
    </row>
    <row r="3276" spans="1:18" ht="28.8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8339</v>
      </c>
      <c r="P3276" t="s">
        <v>8340</v>
      </c>
      <c r="Q3276" s="16">
        <f t="shared" si="102"/>
        <v>42400.704537037032</v>
      </c>
      <c r="R3276">
        <f t="shared" si="103"/>
        <v>1</v>
      </c>
    </row>
    <row r="3277" spans="1:18" ht="28.8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8339</v>
      </c>
      <c r="P3277" t="s">
        <v>8340</v>
      </c>
      <c r="Q3277" s="16">
        <f t="shared" si="102"/>
        <v>42017.88045138889</v>
      </c>
      <c r="R3277">
        <f t="shared" si="103"/>
        <v>1</v>
      </c>
    </row>
    <row r="3278" spans="1:18" ht="28.8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8339</v>
      </c>
      <c r="P3278" t="s">
        <v>8340</v>
      </c>
      <c r="Q3278" s="16">
        <f t="shared" si="102"/>
        <v>42426.949988425928</v>
      </c>
      <c r="R3278">
        <f t="shared" si="103"/>
        <v>1</v>
      </c>
    </row>
    <row r="3279" spans="1:18" ht="28.8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8339</v>
      </c>
      <c r="P3279" t="s">
        <v>8340</v>
      </c>
      <c r="Q3279" s="16">
        <f t="shared" si="102"/>
        <v>41931.682939814811</v>
      </c>
      <c r="R3279">
        <f t="shared" si="103"/>
        <v>1</v>
      </c>
    </row>
    <row r="3280" spans="1:18" ht="28.8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8339</v>
      </c>
      <c r="P3280" t="s">
        <v>8340</v>
      </c>
      <c r="Q3280" s="16">
        <f t="shared" si="102"/>
        <v>42124.848414351851</v>
      </c>
      <c r="R3280">
        <f t="shared" si="103"/>
        <v>1</v>
      </c>
    </row>
    <row r="3281" spans="1:18" ht="28.8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8339</v>
      </c>
      <c r="P3281" t="s">
        <v>8340</v>
      </c>
      <c r="Q3281" s="16">
        <f t="shared" si="102"/>
        <v>42431.102534722224</v>
      </c>
      <c r="R3281">
        <f t="shared" si="103"/>
        <v>1</v>
      </c>
    </row>
    <row r="3282" spans="1:18" ht="28.8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8339</v>
      </c>
      <c r="P3282" t="s">
        <v>8340</v>
      </c>
      <c r="Q3282" s="16">
        <f t="shared" si="102"/>
        <v>42121.756921296299</v>
      </c>
      <c r="R3282">
        <f t="shared" si="103"/>
        <v>1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8339</v>
      </c>
      <c r="P3283" t="s">
        <v>8340</v>
      </c>
      <c r="Q3283" s="16">
        <f t="shared" si="102"/>
        <v>42219.019733796296</v>
      </c>
      <c r="R3283">
        <f t="shared" si="103"/>
        <v>1</v>
      </c>
    </row>
    <row r="3284" spans="1:18" ht="28.8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8339</v>
      </c>
      <c r="P3284" t="s">
        <v>8340</v>
      </c>
      <c r="Q3284" s="16">
        <f t="shared" si="102"/>
        <v>42445.19430555556</v>
      </c>
      <c r="R3284">
        <f t="shared" si="103"/>
        <v>1</v>
      </c>
    </row>
    <row r="3285" spans="1:18" ht="28.8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8339</v>
      </c>
      <c r="P3285" t="s">
        <v>8340</v>
      </c>
      <c r="Q3285" s="16">
        <f t="shared" si="102"/>
        <v>42379.74418981481</v>
      </c>
      <c r="R3285">
        <f t="shared" si="103"/>
        <v>1</v>
      </c>
    </row>
    <row r="3286" spans="1:18" ht="28.8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8339</v>
      </c>
      <c r="P3286" t="s">
        <v>8340</v>
      </c>
      <c r="Q3286" s="16">
        <f t="shared" si="102"/>
        <v>42380.884872685187</v>
      </c>
      <c r="R3286">
        <f t="shared" si="103"/>
        <v>1</v>
      </c>
    </row>
    <row r="3287" spans="1:18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8339</v>
      </c>
      <c r="P3287" t="s">
        <v>8340</v>
      </c>
      <c r="Q3287" s="16">
        <f t="shared" si="102"/>
        <v>42762.942430555559</v>
      </c>
      <c r="R3287">
        <f t="shared" si="103"/>
        <v>1</v>
      </c>
    </row>
    <row r="3288" spans="1:18" ht="28.8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8339</v>
      </c>
      <c r="P3288" t="s">
        <v>8340</v>
      </c>
      <c r="Q3288" s="16">
        <f t="shared" si="102"/>
        <v>42567.840069444443</v>
      </c>
      <c r="R3288">
        <f t="shared" si="103"/>
        <v>1</v>
      </c>
    </row>
    <row r="3289" spans="1:1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8339</v>
      </c>
      <c r="P3289" t="s">
        <v>8340</v>
      </c>
      <c r="Q3289" s="16">
        <f t="shared" si="102"/>
        <v>42311.750324074077</v>
      </c>
      <c r="R3289">
        <f t="shared" si="103"/>
        <v>1</v>
      </c>
    </row>
    <row r="3290" spans="1:18" ht="28.8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8339</v>
      </c>
      <c r="P3290" t="s">
        <v>8340</v>
      </c>
      <c r="Q3290" s="16">
        <f t="shared" si="102"/>
        <v>42505.774479166663</v>
      </c>
      <c r="R3290">
        <f t="shared" si="103"/>
        <v>1</v>
      </c>
    </row>
    <row r="3291" spans="1:18" ht="28.8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8339</v>
      </c>
      <c r="P3291" t="s">
        <v>8340</v>
      </c>
      <c r="Q3291" s="16">
        <f t="shared" si="102"/>
        <v>42758.368078703701</v>
      </c>
      <c r="R3291">
        <f t="shared" si="103"/>
        <v>1</v>
      </c>
    </row>
    <row r="3292" spans="1:18" ht="43.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8339</v>
      </c>
      <c r="P3292" t="s">
        <v>8340</v>
      </c>
      <c r="Q3292" s="16">
        <f t="shared" si="102"/>
        <v>42775.51494212963</v>
      </c>
      <c r="R3292">
        <f t="shared" si="103"/>
        <v>1</v>
      </c>
    </row>
    <row r="3293" spans="1:18" ht="28.8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8339</v>
      </c>
      <c r="P3293" t="s">
        <v>8340</v>
      </c>
      <c r="Q3293" s="16">
        <f t="shared" si="102"/>
        <v>42232.702546296292</v>
      </c>
      <c r="R3293">
        <f t="shared" si="103"/>
        <v>1</v>
      </c>
    </row>
    <row r="3294" spans="1:18" ht="28.8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8339</v>
      </c>
      <c r="P3294" t="s">
        <v>8340</v>
      </c>
      <c r="Q3294" s="16">
        <f t="shared" si="102"/>
        <v>42282.770231481481</v>
      </c>
      <c r="R3294">
        <f t="shared" si="103"/>
        <v>1</v>
      </c>
    </row>
    <row r="3295" spans="1:18" ht="28.8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8339</v>
      </c>
      <c r="P3295" t="s">
        <v>8340</v>
      </c>
      <c r="Q3295" s="16">
        <f t="shared" si="102"/>
        <v>42768.425370370373</v>
      </c>
      <c r="R3295">
        <f t="shared" si="103"/>
        <v>1</v>
      </c>
    </row>
    <row r="3296" spans="1:18" ht="28.8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8339</v>
      </c>
      <c r="P3296" t="s">
        <v>8340</v>
      </c>
      <c r="Q3296" s="16">
        <f t="shared" si="102"/>
        <v>42141.541134259256</v>
      </c>
      <c r="R3296">
        <f t="shared" si="103"/>
        <v>1</v>
      </c>
    </row>
    <row r="3297" spans="1:18" ht="28.8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8339</v>
      </c>
      <c r="P3297" t="s">
        <v>8340</v>
      </c>
      <c r="Q3297" s="16">
        <f t="shared" si="102"/>
        <v>42609.442465277782</v>
      </c>
      <c r="R3297">
        <f t="shared" si="103"/>
        <v>1</v>
      </c>
    </row>
    <row r="3298" spans="1:18" ht="28.8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8339</v>
      </c>
      <c r="P3298" t="s">
        <v>8340</v>
      </c>
      <c r="Q3298" s="16">
        <f t="shared" si="102"/>
        <v>42309.756620370375</v>
      </c>
      <c r="R3298">
        <f t="shared" si="103"/>
        <v>1</v>
      </c>
    </row>
    <row r="3299" spans="1:18" ht="28.8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8339</v>
      </c>
      <c r="P3299" t="s">
        <v>8340</v>
      </c>
      <c r="Q3299" s="16">
        <f t="shared" si="102"/>
        <v>42193.771481481483</v>
      </c>
      <c r="R3299">
        <f t="shared" si="103"/>
        <v>1</v>
      </c>
    </row>
    <row r="3300" spans="1:18" ht="28.8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8339</v>
      </c>
      <c r="P3300" t="s">
        <v>8340</v>
      </c>
      <c r="Q3300" s="16">
        <f t="shared" si="102"/>
        <v>42239.957962962959</v>
      </c>
      <c r="R3300">
        <f t="shared" si="103"/>
        <v>1</v>
      </c>
    </row>
    <row r="3301" spans="1:18" ht="28.8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8339</v>
      </c>
      <c r="P3301" t="s">
        <v>8340</v>
      </c>
      <c r="Q3301" s="16">
        <f t="shared" si="102"/>
        <v>42261.917395833334</v>
      </c>
      <c r="R3301">
        <f t="shared" si="103"/>
        <v>1</v>
      </c>
    </row>
    <row r="3302" spans="1:18" ht="28.8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8339</v>
      </c>
      <c r="P3302" t="s">
        <v>8340</v>
      </c>
      <c r="Q3302" s="16">
        <f t="shared" si="102"/>
        <v>42102.743773148148</v>
      </c>
      <c r="R3302">
        <f t="shared" si="103"/>
        <v>1</v>
      </c>
    </row>
    <row r="3303" spans="1:18" ht="28.8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8339</v>
      </c>
      <c r="P3303" t="s">
        <v>8340</v>
      </c>
      <c r="Q3303" s="16">
        <f t="shared" si="102"/>
        <v>42538.735833333332</v>
      </c>
      <c r="R3303">
        <f t="shared" si="103"/>
        <v>1</v>
      </c>
    </row>
    <row r="3304" spans="1:18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8339</v>
      </c>
      <c r="P3304" t="s">
        <v>8340</v>
      </c>
      <c r="Q3304" s="16">
        <f t="shared" si="102"/>
        <v>42681.35157407407</v>
      </c>
      <c r="R3304">
        <f t="shared" si="103"/>
        <v>1</v>
      </c>
    </row>
    <row r="3305" spans="1:18" ht="28.8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8339</v>
      </c>
      <c r="P3305" t="s">
        <v>8340</v>
      </c>
      <c r="Q3305" s="16">
        <f t="shared" si="102"/>
        <v>42056.65143518518</v>
      </c>
      <c r="R3305">
        <f t="shared" si="103"/>
        <v>1</v>
      </c>
    </row>
    <row r="3306" spans="1:18" ht="28.8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8339</v>
      </c>
      <c r="P3306" t="s">
        <v>8340</v>
      </c>
      <c r="Q3306" s="16">
        <f t="shared" si="102"/>
        <v>42696.624444444446</v>
      </c>
      <c r="R3306">
        <f t="shared" si="103"/>
        <v>1</v>
      </c>
    </row>
    <row r="3307" spans="1:18" ht="28.8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8339</v>
      </c>
      <c r="P3307" t="s">
        <v>8340</v>
      </c>
      <c r="Q3307" s="16">
        <f t="shared" si="102"/>
        <v>42186.855879629627</v>
      </c>
      <c r="R3307">
        <f t="shared" si="103"/>
        <v>1</v>
      </c>
    </row>
    <row r="3308" spans="1:18" ht="28.8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8339</v>
      </c>
      <c r="P3308" t="s">
        <v>8340</v>
      </c>
      <c r="Q3308" s="16">
        <f t="shared" si="102"/>
        <v>42493.219236111108</v>
      </c>
      <c r="R3308">
        <f t="shared" si="103"/>
        <v>1</v>
      </c>
    </row>
    <row r="3309" spans="1:18" ht="28.8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8339</v>
      </c>
      <c r="P3309" t="s">
        <v>8340</v>
      </c>
      <c r="Q3309" s="16">
        <f t="shared" si="102"/>
        <v>42475.057164351849</v>
      </c>
      <c r="R3309">
        <f t="shared" si="103"/>
        <v>1</v>
      </c>
    </row>
    <row r="3310" spans="1:18" ht="28.8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8339</v>
      </c>
      <c r="P3310" t="s">
        <v>8340</v>
      </c>
      <c r="Q3310" s="16">
        <f t="shared" si="102"/>
        <v>42452.876909722225</v>
      </c>
      <c r="R3310">
        <f t="shared" si="103"/>
        <v>1</v>
      </c>
    </row>
    <row r="3311" spans="1:1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8339</v>
      </c>
      <c r="P3311" t="s">
        <v>8340</v>
      </c>
      <c r="Q3311" s="16">
        <f t="shared" si="102"/>
        <v>42628.650208333333</v>
      </c>
      <c r="R3311">
        <f t="shared" si="103"/>
        <v>1</v>
      </c>
    </row>
    <row r="3312" spans="1:1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8339</v>
      </c>
      <c r="P3312" t="s">
        <v>8340</v>
      </c>
      <c r="Q3312" s="16">
        <f t="shared" si="102"/>
        <v>42253.928530092591</v>
      </c>
      <c r="R3312">
        <f t="shared" si="103"/>
        <v>1</v>
      </c>
    </row>
    <row r="3313" spans="1:18" ht="28.8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8339</v>
      </c>
      <c r="P3313" t="s">
        <v>8340</v>
      </c>
      <c r="Q3313" s="16">
        <f t="shared" si="102"/>
        <v>42264.29178240741</v>
      </c>
      <c r="R3313">
        <f t="shared" si="103"/>
        <v>1</v>
      </c>
    </row>
    <row r="3314" spans="1:18" ht="28.8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8339</v>
      </c>
      <c r="P3314" t="s">
        <v>8340</v>
      </c>
      <c r="Q3314" s="16">
        <f t="shared" si="102"/>
        <v>42664.809560185182</v>
      </c>
      <c r="R3314">
        <f t="shared" si="103"/>
        <v>1</v>
      </c>
    </row>
    <row r="3315" spans="1:18" ht="28.8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8339</v>
      </c>
      <c r="P3315" t="s">
        <v>8340</v>
      </c>
      <c r="Q3315" s="16">
        <f t="shared" si="102"/>
        <v>42382.244409722218</v>
      </c>
      <c r="R3315">
        <f t="shared" si="103"/>
        <v>1</v>
      </c>
    </row>
    <row r="3316" spans="1:18" ht="28.8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8339</v>
      </c>
      <c r="P3316" t="s">
        <v>8340</v>
      </c>
      <c r="Q3316" s="16">
        <f t="shared" si="102"/>
        <v>42105.267488425925</v>
      </c>
      <c r="R3316">
        <f t="shared" si="103"/>
        <v>1</v>
      </c>
    </row>
    <row r="3317" spans="1:18" ht="28.8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8339</v>
      </c>
      <c r="P3317" t="s">
        <v>8340</v>
      </c>
      <c r="Q3317" s="16">
        <f t="shared" si="102"/>
        <v>42466.303715277776</v>
      </c>
      <c r="R3317">
        <f t="shared" si="103"/>
        <v>1</v>
      </c>
    </row>
    <row r="3318" spans="1:18" ht="43.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8339</v>
      </c>
      <c r="P3318" t="s">
        <v>8340</v>
      </c>
      <c r="Q3318" s="16">
        <f t="shared" si="102"/>
        <v>41826.871238425927</v>
      </c>
      <c r="R3318">
        <f t="shared" si="103"/>
        <v>1</v>
      </c>
    </row>
    <row r="3319" spans="1:18" ht="28.8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8339</v>
      </c>
      <c r="P3319" t="s">
        <v>8340</v>
      </c>
      <c r="Q3319" s="16">
        <f t="shared" si="102"/>
        <v>42499.039629629631</v>
      </c>
      <c r="R3319">
        <f t="shared" si="103"/>
        <v>1</v>
      </c>
    </row>
    <row r="3320" spans="1:1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8339</v>
      </c>
      <c r="P3320" t="s">
        <v>8340</v>
      </c>
      <c r="Q3320" s="16">
        <f t="shared" si="102"/>
        <v>42431.302002314813</v>
      </c>
      <c r="R3320">
        <f t="shared" si="103"/>
        <v>1</v>
      </c>
    </row>
    <row r="3321" spans="1:18" ht="28.8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8339</v>
      </c>
      <c r="P3321" t="s">
        <v>8340</v>
      </c>
      <c r="Q3321" s="16">
        <f t="shared" si="102"/>
        <v>41990.585486111115</v>
      </c>
      <c r="R3321">
        <f t="shared" si="103"/>
        <v>1</v>
      </c>
    </row>
    <row r="3322" spans="1:18" ht="28.8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8339</v>
      </c>
      <c r="P3322" t="s">
        <v>8340</v>
      </c>
      <c r="Q3322" s="16">
        <f t="shared" si="102"/>
        <v>42513.045798611114</v>
      </c>
      <c r="R3322">
        <f t="shared" si="103"/>
        <v>1</v>
      </c>
    </row>
    <row r="3323" spans="1:18" ht="28.8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8339</v>
      </c>
      <c r="P3323" t="s">
        <v>8340</v>
      </c>
      <c r="Q3323" s="16">
        <f t="shared" si="102"/>
        <v>41914.100289351853</v>
      </c>
      <c r="R3323">
        <f t="shared" si="103"/>
        <v>1</v>
      </c>
    </row>
    <row r="3324" spans="1:18" ht="28.8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8339</v>
      </c>
      <c r="P3324" t="s">
        <v>8340</v>
      </c>
      <c r="Q3324" s="16">
        <f t="shared" si="102"/>
        <v>42521.010370370372</v>
      </c>
      <c r="R3324">
        <f t="shared" si="103"/>
        <v>1</v>
      </c>
    </row>
    <row r="3325" spans="1:18" ht="28.8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8339</v>
      </c>
      <c r="P3325" t="s">
        <v>8340</v>
      </c>
      <c r="Q3325" s="16">
        <f t="shared" si="102"/>
        <v>42608.36583333333</v>
      </c>
      <c r="R3325">
        <f t="shared" si="103"/>
        <v>1</v>
      </c>
    </row>
    <row r="3326" spans="1:18" ht="28.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8339</v>
      </c>
      <c r="P3326" t="s">
        <v>8340</v>
      </c>
      <c r="Q3326" s="16">
        <f t="shared" si="102"/>
        <v>42512.58321759259</v>
      </c>
      <c r="R3326">
        <f t="shared" si="103"/>
        <v>1</v>
      </c>
    </row>
    <row r="3327" spans="1:18" ht="28.8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8339</v>
      </c>
      <c r="P3327" t="s">
        <v>8340</v>
      </c>
      <c r="Q3327" s="16">
        <f t="shared" si="102"/>
        <v>42064.785613425927</v>
      </c>
      <c r="R3327">
        <f t="shared" si="103"/>
        <v>1</v>
      </c>
    </row>
    <row r="3328" spans="1:18" ht="28.8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8339</v>
      </c>
      <c r="P3328" t="s">
        <v>8340</v>
      </c>
      <c r="Q3328" s="16">
        <f t="shared" si="102"/>
        <v>42041.714178240742</v>
      </c>
      <c r="R3328">
        <f t="shared" si="103"/>
        <v>1</v>
      </c>
    </row>
    <row r="3329" spans="1:18" ht="28.8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8339</v>
      </c>
      <c r="P3329" t="s">
        <v>8340</v>
      </c>
      <c r="Q3329" s="16">
        <f t="shared" si="102"/>
        <v>42468.374606481477</v>
      </c>
      <c r="R3329">
        <f t="shared" si="103"/>
        <v>1</v>
      </c>
    </row>
    <row r="3330" spans="1:18" ht="28.8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8339</v>
      </c>
      <c r="P3330" t="s">
        <v>8340</v>
      </c>
      <c r="Q3330" s="16">
        <f t="shared" si="102"/>
        <v>41822.57503472222</v>
      </c>
      <c r="R3330">
        <f t="shared" si="103"/>
        <v>1</v>
      </c>
    </row>
    <row r="3331" spans="1:18" ht="28.8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8339</v>
      </c>
      <c r="P3331" t="s">
        <v>8340</v>
      </c>
      <c r="Q3331" s="16">
        <f t="shared" ref="Q3331:Q3394" si="104">J3331/86400 + DATE(1970,1,1)</f>
        <v>41837.323009259257</v>
      </c>
      <c r="R3331">
        <f t="shared" ref="R3331:R3394" si="105">SUBTOTAL(103,A3331)</f>
        <v>1</v>
      </c>
    </row>
    <row r="3332" spans="1:18" ht="28.8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8339</v>
      </c>
      <c r="P3332" t="s">
        <v>8340</v>
      </c>
      <c r="Q3332" s="16">
        <f t="shared" si="104"/>
        <v>42065.887361111112</v>
      </c>
      <c r="R3332">
        <f t="shared" si="105"/>
        <v>1</v>
      </c>
    </row>
    <row r="3333" spans="1:18" ht="28.8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8339</v>
      </c>
      <c r="P3333" t="s">
        <v>8340</v>
      </c>
      <c r="Q3333" s="16">
        <f t="shared" si="104"/>
        <v>42248.697754629626</v>
      </c>
      <c r="R3333">
        <f t="shared" si="105"/>
        <v>1</v>
      </c>
    </row>
    <row r="3334" spans="1:18" ht="28.8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8339</v>
      </c>
      <c r="P3334" t="s">
        <v>8340</v>
      </c>
      <c r="Q3334" s="16">
        <f t="shared" si="104"/>
        <v>41809.860300925924</v>
      </c>
      <c r="R3334">
        <f t="shared" si="105"/>
        <v>1</v>
      </c>
    </row>
    <row r="3335" spans="1:18" ht="28.8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8339</v>
      </c>
      <c r="P3335" t="s">
        <v>8340</v>
      </c>
      <c r="Q3335" s="16">
        <f t="shared" si="104"/>
        <v>42148.676851851851</v>
      </c>
      <c r="R3335">
        <f t="shared" si="105"/>
        <v>1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8339</v>
      </c>
      <c r="P3336" t="s">
        <v>8340</v>
      </c>
      <c r="Q3336" s="16">
        <f t="shared" si="104"/>
        <v>42185.521087962959</v>
      </c>
      <c r="R3336">
        <f t="shared" si="105"/>
        <v>1</v>
      </c>
    </row>
    <row r="3337" spans="1:18" ht="28.8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8339</v>
      </c>
      <c r="P3337" t="s">
        <v>8340</v>
      </c>
      <c r="Q3337" s="16">
        <f t="shared" si="104"/>
        <v>41827.674143518518</v>
      </c>
      <c r="R3337">
        <f t="shared" si="105"/>
        <v>1</v>
      </c>
    </row>
    <row r="3338" spans="1:18" ht="28.8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8339</v>
      </c>
      <c r="P3338" t="s">
        <v>8340</v>
      </c>
      <c r="Q3338" s="16">
        <f t="shared" si="104"/>
        <v>42437.398680555554</v>
      </c>
      <c r="R3338">
        <f t="shared" si="105"/>
        <v>1</v>
      </c>
    </row>
    <row r="3339" spans="1:18" ht="28.8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8339</v>
      </c>
      <c r="P3339" t="s">
        <v>8340</v>
      </c>
      <c r="Q3339" s="16">
        <f t="shared" si="104"/>
        <v>41901.282025462962</v>
      </c>
      <c r="R3339">
        <f t="shared" si="105"/>
        <v>1</v>
      </c>
    </row>
    <row r="3340" spans="1:1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8339</v>
      </c>
      <c r="P3340" t="s">
        <v>8340</v>
      </c>
      <c r="Q3340" s="16">
        <f t="shared" si="104"/>
        <v>42769.574999999997</v>
      </c>
      <c r="R3340">
        <f t="shared" si="105"/>
        <v>1</v>
      </c>
    </row>
    <row r="3341" spans="1:18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8339</v>
      </c>
      <c r="P3341" t="s">
        <v>8340</v>
      </c>
      <c r="Q3341" s="16">
        <f t="shared" si="104"/>
        <v>42549.665717592594</v>
      </c>
      <c r="R3341">
        <f t="shared" si="105"/>
        <v>1</v>
      </c>
    </row>
    <row r="3342" spans="1:18" ht="28.8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8339</v>
      </c>
      <c r="P3342" t="s">
        <v>8340</v>
      </c>
      <c r="Q3342" s="16">
        <f t="shared" si="104"/>
        <v>42685.974004629628</v>
      </c>
      <c r="R3342">
        <f t="shared" si="105"/>
        <v>1</v>
      </c>
    </row>
    <row r="3343" spans="1:18" ht="28.8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8339</v>
      </c>
      <c r="P3343" t="s">
        <v>8340</v>
      </c>
      <c r="Q3343" s="16">
        <f t="shared" si="104"/>
        <v>42510.798854166671</v>
      </c>
      <c r="R3343">
        <f t="shared" si="105"/>
        <v>1</v>
      </c>
    </row>
    <row r="3344" spans="1:18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8339</v>
      </c>
      <c r="P3344" t="s">
        <v>8340</v>
      </c>
      <c r="Q3344" s="16">
        <f t="shared" si="104"/>
        <v>42062.296412037038</v>
      </c>
      <c r="R3344">
        <f t="shared" si="105"/>
        <v>1</v>
      </c>
    </row>
    <row r="3345" spans="1:18" ht="28.8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8339</v>
      </c>
      <c r="P3345" t="s">
        <v>8340</v>
      </c>
      <c r="Q3345" s="16">
        <f t="shared" si="104"/>
        <v>42452.916481481487</v>
      </c>
      <c r="R3345">
        <f t="shared" si="105"/>
        <v>1</v>
      </c>
    </row>
    <row r="3346" spans="1:18" ht="28.8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8339</v>
      </c>
      <c r="P3346" t="s">
        <v>8340</v>
      </c>
      <c r="Q3346" s="16">
        <f t="shared" si="104"/>
        <v>41851.200150462959</v>
      </c>
      <c r="R3346">
        <f t="shared" si="105"/>
        <v>1</v>
      </c>
    </row>
    <row r="3347" spans="1:18" ht="28.8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8339</v>
      </c>
      <c r="P3347" t="s">
        <v>8340</v>
      </c>
      <c r="Q3347" s="16">
        <f t="shared" si="104"/>
        <v>42053.106111111112</v>
      </c>
      <c r="R3347">
        <f t="shared" si="105"/>
        <v>1</v>
      </c>
    </row>
    <row r="3348" spans="1:18" ht="28.8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8339</v>
      </c>
      <c r="P3348" t="s">
        <v>8340</v>
      </c>
      <c r="Q3348" s="16">
        <f t="shared" si="104"/>
        <v>42054.024421296301</v>
      </c>
      <c r="R3348">
        <f t="shared" si="105"/>
        <v>1</v>
      </c>
    </row>
    <row r="3349" spans="1:18" ht="28.8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8339</v>
      </c>
      <c r="P3349" t="s">
        <v>8340</v>
      </c>
      <c r="Q3349" s="16">
        <f t="shared" si="104"/>
        <v>42484.551550925928</v>
      </c>
      <c r="R3349">
        <f t="shared" si="105"/>
        <v>1</v>
      </c>
    </row>
    <row r="3350" spans="1:18" ht="28.8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8339</v>
      </c>
      <c r="P3350" t="s">
        <v>8340</v>
      </c>
      <c r="Q3350" s="16">
        <f t="shared" si="104"/>
        <v>42466.558796296296</v>
      </c>
      <c r="R3350">
        <f t="shared" si="105"/>
        <v>1</v>
      </c>
    </row>
    <row r="3351" spans="1:18" ht="28.8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8339</v>
      </c>
      <c r="P3351" t="s">
        <v>8340</v>
      </c>
      <c r="Q3351" s="16">
        <f t="shared" si="104"/>
        <v>42513.110787037032</v>
      </c>
      <c r="R3351">
        <f t="shared" si="105"/>
        <v>1</v>
      </c>
    </row>
    <row r="3352" spans="1:18" ht="28.8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8339</v>
      </c>
      <c r="P3352" t="s">
        <v>8340</v>
      </c>
      <c r="Q3352" s="16">
        <f t="shared" si="104"/>
        <v>42302.701516203699</v>
      </c>
      <c r="R3352">
        <f t="shared" si="105"/>
        <v>1</v>
      </c>
    </row>
    <row r="3353" spans="1:18" ht="28.8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8339</v>
      </c>
      <c r="P3353" t="s">
        <v>8340</v>
      </c>
      <c r="Q3353" s="16">
        <f t="shared" si="104"/>
        <v>41806.395428240743</v>
      </c>
      <c r="R3353">
        <f t="shared" si="105"/>
        <v>1</v>
      </c>
    </row>
    <row r="3354" spans="1:18" ht="28.8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8339</v>
      </c>
      <c r="P3354" t="s">
        <v>8340</v>
      </c>
      <c r="Q3354" s="16">
        <f t="shared" si="104"/>
        <v>42495.992800925931</v>
      </c>
      <c r="R3354">
        <f t="shared" si="105"/>
        <v>1</v>
      </c>
    </row>
    <row r="3355" spans="1:18" ht="28.8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8339</v>
      </c>
      <c r="P3355" t="s">
        <v>8340</v>
      </c>
      <c r="Q3355" s="16">
        <f t="shared" si="104"/>
        <v>42479.432291666672</v>
      </c>
      <c r="R3355">
        <f t="shared" si="105"/>
        <v>1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8339</v>
      </c>
      <c r="P3356" t="s">
        <v>8340</v>
      </c>
      <c r="Q3356" s="16">
        <f t="shared" si="104"/>
        <v>42270.7269212963</v>
      </c>
      <c r="R3356">
        <f t="shared" si="105"/>
        <v>1</v>
      </c>
    </row>
    <row r="3357" spans="1:18" ht="28.8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8339</v>
      </c>
      <c r="P3357" t="s">
        <v>8340</v>
      </c>
      <c r="Q3357" s="16">
        <f t="shared" si="104"/>
        <v>42489.619525462964</v>
      </c>
      <c r="R3357">
        <f t="shared" si="105"/>
        <v>1</v>
      </c>
    </row>
    <row r="3358" spans="1:18" ht="28.8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8339</v>
      </c>
      <c r="P3358" t="s">
        <v>8340</v>
      </c>
      <c r="Q3358" s="16">
        <f t="shared" si="104"/>
        <v>42536.815648148149</v>
      </c>
      <c r="R3358">
        <f t="shared" si="105"/>
        <v>1</v>
      </c>
    </row>
    <row r="3359" spans="1:18" ht="28.8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8339</v>
      </c>
      <c r="P3359" t="s">
        <v>8340</v>
      </c>
      <c r="Q3359" s="16">
        <f t="shared" si="104"/>
        <v>41822.417939814812</v>
      </c>
      <c r="R3359">
        <f t="shared" si="105"/>
        <v>1</v>
      </c>
    </row>
    <row r="3360" spans="1:18" ht="28.8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8339</v>
      </c>
      <c r="P3360" t="s">
        <v>8340</v>
      </c>
      <c r="Q3360" s="16">
        <f t="shared" si="104"/>
        <v>41932.311099537037</v>
      </c>
      <c r="R3360">
        <f t="shared" si="105"/>
        <v>1</v>
      </c>
    </row>
    <row r="3361" spans="1:18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8339</v>
      </c>
      <c r="P3361" t="s">
        <v>8340</v>
      </c>
      <c r="Q3361" s="16">
        <f t="shared" si="104"/>
        <v>42746.057106481487</v>
      </c>
      <c r="R3361">
        <f t="shared" si="105"/>
        <v>1</v>
      </c>
    </row>
    <row r="3362" spans="1:1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8339</v>
      </c>
      <c r="P3362" t="s">
        <v>8340</v>
      </c>
      <c r="Q3362" s="16">
        <f t="shared" si="104"/>
        <v>42697.082673611112</v>
      </c>
      <c r="R3362">
        <f t="shared" si="105"/>
        <v>1</v>
      </c>
    </row>
    <row r="3363" spans="1:18" ht="28.8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8339</v>
      </c>
      <c r="P3363" t="s">
        <v>8340</v>
      </c>
      <c r="Q3363" s="16">
        <f t="shared" si="104"/>
        <v>41866.025347222225</v>
      </c>
      <c r="R3363">
        <f t="shared" si="105"/>
        <v>1</v>
      </c>
    </row>
    <row r="3364" spans="1:18" ht="28.8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8339</v>
      </c>
      <c r="P3364" t="s">
        <v>8340</v>
      </c>
      <c r="Q3364" s="16">
        <f t="shared" si="104"/>
        <v>42056.091631944444</v>
      </c>
      <c r="R3364">
        <f t="shared" si="105"/>
        <v>1</v>
      </c>
    </row>
    <row r="3365" spans="1:18" ht="28.8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8339</v>
      </c>
      <c r="P3365" t="s">
        <v>8340</v>
      </c>
      <c r="Q3365" s="16">
        <f t="shared" si="104"/>
        <v>41851.771354166667</v>
      </c>
      <c r="R3365">
        <f t="shared" si="105"/>
        <v>1</v>
      </c>
    </row>
    <row r="3366" spans="1:18" ht="28.8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8339</v>
      </c>
      <c r="P3366" t="s">
        <v>8340</v>
      </c>
      <c r="Q3366" s="16">
        <f t="shared" si="104"/>
        <v>42422.977418981478</v>
      </c>
      <c r="R3366">
        <f t="shared" si="105"/>
        <v>1</v>
      </c>
    </row>
    <row r="3367" spans="1:18" ht="28.8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8339</v>
      </c>
      <c r="P3367" t="s">
        <v>8340</v>
      </c>
      <c r="Q3367" s="16">
        <f t="shared" si="104"/>
        <v>42321.101759259254</v>
      </c>
      <c r="R3367">
        <f t="shared" si="105"/>
        <v>1</v>
      </c>
    </row>
    <row r="3368" spans="1:18" ht="28.8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8339</v>
      </c>
      <c r="P3368" t="s">
        <v>8340</v>
      </c>
      <c r="Q3368" s="16">
        <f t="shared" si="104"/>
        <v>42107.067557870367</v>
      </c>
      <c r="R3368">
        <f t="shared" si="105"/>
        <v>1</v>
      </c>
    </row>
    <row r="3369" spans="1:18" ht="28.8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8339</v>
      </c>
      <c r="P3369" t="s">
        <v>8340</v>
      </c>
      <c r="Q3369" s="16">
        <f t="shared" si="104"/>
        <v>42192.933958333335</v>
      </c>
      <c r="R3369">
        <f t="shared" si="105"/>
        <v>1</v>
      </c>
    </row>
    <row r="3370" spans="1:18" ht="28.8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8339</v>
      </c>
      <c r="P3370" t="s">
        <v>8340</v>
      </c>
      <c r="Q3370" s="16">
        <f t="shared" si="104"/>
        <v>41969.199756944443</v>
      </c>
      <c r="R3370">
        <f t="shared" si="105"/>
        <v>1</v>
      </c>
    </row>
    <row r="3371" spans="1:18" ht="28.8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8339</v>
      </c>
      <c r="P3371" t="s">
        <v>8340</v>
      </c>
      <c r="Q3371" s="16">
        <f t="shared" si="104"/>
        <v>42690.041435185187</v>
      </c>
      <c r="R3371">
        <f t="shared" si="105"/>
        <v>1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8339</v>
      </c>
      <c r="P3372" t="s">
        <v>8340</v>
      </c>
      <c r="Q3372" s="16">
        <f t="shared" si="104"/>
        <v>42690.334317129629</v>
      </c>
      <c r="R3372">
        <f t="shared" si="105"/>
        <v>1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8339</v>
      </c>
      <c r="P3373" t="s">
        <v>8340</v>
      </c>
      <c r="Q3373" s="16">
        <f t="shared" si="104"/>
        <v>42312.874594907407</v>
      </c>
      <c r="R3373">
        <f t="shared" si="105"/>
        <v>1</v>
      </c>
    </row>
    <row r="3374" spans="1:18" ht="28.8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8339</v>
      </c>
      <c r="P3374" t="s">
        <v>8340</v>
      </c>
      <c r="Q3374" s="16">
        <f t="shared" si="104"/>
        <v>41855.548101851848</v>
      </c>
      <c r="R3374">
        <f t="shared" si="105"/>
        <v>1</v>
      </c>
    </row>
    <row r="3375" spans="1:18" ht="28.8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8339</v>
      </c>
      <c r="P3375" t="s">
        <v>8340</v>
      </c>
      <c r="Q3375" s="16">
        <f t="shared" si="104"/>
        <v>42179.854629629626</v>
      </c>
      <c r="R3375">
        <f t="shared" si="105"/>
        <v>1</v>
      </c>
    </row>
    <row r="3376" spans="1:18" ht="28.8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8339</v>
      </c>
      <c r="P3376" t="s">
        <v>8340</v>
      </c>
      <c r="Q3376" s="16">
        <f t="shared" si="104"/>
        <v>42275.731666666667</v>
      </c>
      <c r="R3376">
        <f t="shared" si="105"/>
        <v>1</v>
      </c>
    </row>
    <row r="3377" spans="1:18" ht="28.8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8339</v>
      </c>
      <c r="P3377" t="s">
        <v>8340</v>
      </c>
      <c r="Q3377" s="16">
        <f t="shared" si="104"/>
        <v>41765.610798611109</v>
      </c>
      <c r="R3377">
        <f t="shared" si="105"/>
        <v>1</v>
      </c>
    </row>
    <row r="3378" spans="1:18" ht="28.8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8339</v>
      </c>
      <c r="P3378" t="s">
        <v>8340</v>
      </c>
      <c r="Q3378" s="16">
        <f t="shared" si="104"/>
        <v>42059.701319444444</v>
      </c>
      <c r="R3378">
        <f t="shared" si="105"/>
        <v>1</v>
      </c>
    </row>
    <row r="3379" spans="1:18" ht="28.8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8339</v>
      </c>
      <c r="P3379" t="s">
        <v>8340</v>
      </c>
      <c r="Q3379" s="16">
        <f t="shared" si="104"/>
        <v>42053.732627314814</v>
      </c>
      <c r="R3379">
        <f t="shared" si="105"/>
        <v>1</v>
      </c>
    </row>
    <row r="3380" spans="1:18" ht="28.8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8339</v>
      </c>
      <c r="P3380" t="s">
        <v>8340</v>
      </c>
      <c r="Q3380" s="16">
        <f t="shared" si="104"/>
        <v>41858.355393518519</v>
      </c>
      <c r="R3380">
        <f t="shared" si="105"/>
        <v>1</v>
      </c>
    </row>
    <row r="3381" spans="1:18" ht="28.8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8339</v>
      </c>
      <c r="P3381" t="s">
        <v>8340</v>
      </c>
      <c r="Q3381" s="16">
        <f t="shared" si="104"/>
        <v>42225.513888888891</v>
      </c>
      <c r="R3381">
        <f t="shared" si="105"/>
        <v>1</v>
      </c>
    </row>
    <row r="3382" spans="1:18" ht="28.8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8339</v>
      </c>
      <c r="P3382" t="s">
        <v>8340</v>
      </c>
      <c r="Q3382" s="16">
        <f t="shared" si="104"/>
        <v>41937.953449074077</v>
      </c>
      <c r="R3382">
        <f t="shared" si="105"/>
        <v>1</v>
      </c>
    </row>
    <row r="3383" spans="1:18" ht="28.8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8339</v>
      </c>
      <c r="P3383" t="s">
        <v>8340</v>
      </c>
      <c r="Q3383" s="16">
        <f t="shared" si="104"/>
        <v>42044.184988425928</v>
      </c>
      <c r="R3383">
        <f t="shared" si="105"/>
        <v>1</v>
      </c>
    </row>
    <row r="3384" spans="1:18" ht="28.8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8339</v>
      </c>
      <c r="P3384" t="s">
        <v>8340</v>
      </c>
      <c r="Q3384" s="16">
        <f t="shared" si="104"/>
        <v>42559.431203703702</v>
      </c>
      <c r="R3384">
        <f t="shared" si="105"/>
        <v>1</v>
      </c>
    </row>
    <row r="3385" spans="1:18" ht="28.8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8339</v>
      </c>
      <c r="P3385" t="s">
        <v>8340</v>
      </c>
      <c r="Q3385" s="16">
        <f t="shared" si="104"/>
        <v>42524.782638888893</v>
      </c>
      <c r="R3385">
        <f t="shared" si="105"/>
        <v>1</v>
      </c>
    </row>
    <row r="3386" spans="1:18" ht="28.8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8339</v>
      </c>
      <c r="P3386" t="s">
        <v>8340</v>
      </c>
      <c r="Q3386" s="16">
        <f t="shared" si="104"/>
        <v>42292.087592592594</v>
      </c>
      <c r="R3386">
        <f t="shared" si="105"/>
        <v>1</v>
      </c>
    </row>
    <row r="3387" spans="1:18" ht="28.8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8339</v>
      </c>
      <c r="P3387" t="s">
        <v>8340</v>
      </c>
      <c r="Q3387" s="16">
        <f t="shared" si="104"/>
        <v>41953.8675</v>
      </c>
      <c r="R3387">
        <f t="shared" si="105"/>
        <v>1</v>
      </c>
    </row>
    <row r="3388" spans="1:18" ht="28.8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8339</v>
      </c>
      <c r="P3388" t="s">
        <v>8340</v>
      </c>
      <c r="Q3388" s="16">
        <f t="shared" si="104"/>
        <v>41946.644745370373</v>
      </c>
      <c r="R3388">
        <f t="shared" si="105"/>
        <v>1</v>
      </c>
    </row>
    <row r="3389" spans="1:18" ht="28.8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8339</v>
      </c>
      <c r="P3389" t="s">
        <v>8340</v>
      </c>
      <c r="Q3389" s="16">
        <f t="shared" si="104"/>
        <v>41947.762592592597</v>
      </c>
      <c r="R3389">
        <f t="shared" si="105"/>
        <v>1</v>
      </c>
    </row>
    <row r="3390" spans="1:18" ht="28.8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8339</v>
      </c>
      <c r="P3390" t="s">
        <v>8340</v>
      </c>
      <c r="Q3390" s="16">
        <f t="shared" si="104"/>
        <v>42143.461122685185</v>
      </c>
      <c r="R3390">
        <f t="shared" si="105"/>
        <v>1</v>
      </c>
    </row>
    <row r="3391" spans="1:18" ht="28.8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8339</v>
      </c>
      <c r="P3391" t="s">
        <v>8340</v>
      </c>
      <c r="Q3391" s="16">
        <f t="shared" si="104"/>
        <v>42494.563449074078</v>
      </c>
      <c r="R3391">
        <f t="shared" si="105"/>
        <v>1</v>
      </c>
    </row>
    <row r="3392" spans="1:18" ht="28.8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8339</v>
      </c>
      <c r="P3392" t="s">
        <v>8340</v>
      </c>
      <c r="Q3392" s="16">
        <f t="shared" si="104"/>
        <v>41815.774826388893</v>
      </c>
      <c r="R3392">
        <f t="shared" si="105"/>
        <v>1</v>
      </c>
    </row>
    <row r="3393" spans="1:18" ht="28.8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8339</v>
      </c>
      <c r="P3393" t="s">
        <v>8340</v>
      </c>
      <c r="Q3393" s="16">
        <f t="shared" si="104"/>
        <v>41830.545694444445</v>
      </c>
      <c r="R3393">
        <f t="shared" si="105"/>
        <v>1</v>
      </c>
    </row>
    <row r="3394" spans="1:18" ht="28.8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8339</v>
      </c>
      <c r="P3394" t="s">
        <v>8340</v>
      </c>
      <c r="Q3394" s="16">
        <f t="shared" si="104"/>
        <v>42446.845543981486</v>
      </c>
      <c r="R3394">
        <f t="shared" si="105"/>
        <v>1</v>
      </c>
    </row>
    <row r="3395" spans="1:18" ht="28.8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8339</v>
      </c>
      <c r="P3395" t="s">
        <v>8340</v>
      </c>
      <c r="Q3395" s="16">
        <f t="shared" ref="Q3395:Q3458" si="106">J3395/86400 + DATE(1970,1,1)</f>
        <v>41923.921643518523</v>
      </c>
      <c r="R3395">
        <f t="shared" ref="R3395:R3458" si="107">SUBTOTAL(103,A3395)</f>
        <v>1</v>
      </c>
    </row>
    <row r="3396" spans="1:18" ht="28.8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8339</v>
      </c>
      <c r="P3396" t="s">
        <v>8340</v>
      </c>
      <c r="Q3396" s="16">
        <f t="shared" si="106"/>
        <v>41817.59542824074</v>
      </c>
      <c r="R3396">
        <f t="shared" si="107"/>
        <v>1</v>
      </c>
    </row>
    <row r="3397" spans="1:1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8339</v>
      </c>
      <c r="P3397" t="s">
        <v>8340</v>
      </c>
      <c r="Q3397" s="16">
        <f t="shared" si="106"/>
        <v>42140.712314814809</v>
      </c>
      <c r="R3397">
        <f t="shared" si="107"/>
        <v>1</v>
      </c>
    </row>
    <row r="3398" spans="1:18" ht="28.8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8339</v>
      </c>
      <c r="P3398" t="s">
        <v>8340</v>
      </c>
      <c r="Q3398" s="16">
        <f t="shared" si="106"/>
        <v>41764.446631944447</v>
      </c>
      <c r="R3398">
        <f t="shared" si="107"/>
        <v>1</v>
      </c>
    </row>
    <row r="3399" spans="1:1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8339</v>
      </c>
      <c r="P3399" t="s">
        <v>8340</v>
      </c>
      <c r="Q3399" s="16">
        <f t="shared" si="106"/>
        <v>42378.478344907402</v>
      </c>
      <c r="R3399">
        <f t="shared" si="107"/>
        <v>1</v>
      </c>
    </row>
    <row r="3400" spans="1:18" ht="28.8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8339</v>
      </c>
      <c r="P3400" t="s">
        <v>8340</v>
      </c>
      <c r="Q3400" s="16">
        <f t="shared" si="106"/>
        <v>41941.752037037033</v>
      </c>
      <c r="R3400">
        <f t="shared" si="107"/>
        <v>1</v>
      </c>
    </row>
    <row r="3401" spans="1:18" ht="28.8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8339</v>
      </c>
      <c r="P3401" t="s">
        <v>8340</v>
      </c>
      <c r="Q3401" s="16">
        <f t="shared" si="106"/>
        <v>42026.920428240745</v>
      </c>
      <c r="R3401">
        <f t="shared" si="107"/>
        <v>1</v>
      </c>
    </row>
    <row r="3402" spans="1:18" ht="28.8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8339</v>
      </c>
      <c r="P3402" t="s">
        <v>8340</v>
      </c>
      <c r="Q3402" s="16">
        <f t="shared" si="106"/>
        <v>41834.953865740739</v>
      </c>
      <c r="R3402">
        <f t="shared" si="107"/>
        <v>1</v>
      </c>
    </row>
    <row r="3403" spans="1:18" ht="28.8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8339</v>
      </c>
      <c r="P3403" t="s">
        <v>8340</v>
      </c>
      <c r="Q3403" s="16">
        <f t="shared" si="106"/>
        <v>42193.723912037036</v>
      </c>
      <c r="R3403">
        <f t="shared" si="107"/>
        <v>1</v>
      </c>
    </row>
    <row r="3404" spans="1:18" ht="28.8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8339</v>
      </c>
      <c r="P3404" t="s">
        <v>8340</v>
      </c>
      <c r="Q3404" s="16">
        <f t="shared" si="106"/>
        <v>42290.61855324074</v>
      </c>
      <c r="R3404">
        <f t="shared" si="107"/>
        <v>1</v>
      </c>
    </row>
    <row r="3405" spans="1:18" ht="28.8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8339</v>
      </c>
      <c r="P3405" t="s">
        <v>8340</v>
      </c>
      <c r="Q3405" s="16">
        <f t="shared" si="106"/>
        <v>42150.462083333332</v>
      </c>
      <c r="R3405">
        <f t="shared" si="107"/>
        <v>1</v>
      </c>
    </row>
    <row r="3406" spans="1:18" ht="28.8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8339</v>
      </c>
      <c r="P3406" t="s">
        <v>8340</v>
      </c>
      <c r="Q3406" s="16">
        <f t="shared" si="106"/>
        <v>42152.503495370373</v>
      </c>
      <c r="R3406">
        <f t="shared" si="107"/>
        <v>1</v>
      </c>
    </row>
    <row r="3407" spans="1:18" ht="28.8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8339</v>
      </c>
      <c r="P3407" t="s">
        <v>8340</v>
      </c>
      <c r="Q3407" s="16">
        <f t="shared" si="106"/>
        <v>42410.017199074078</v>
      </c>
      <c r="R3407">
        <f t="shared" si="107"/>
        <v>1</v>
      </c>
    </row>
    <row r="3408" spans="1:18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8339</v>
      </c>
      <c r="P3408" t="s">
        <v>8340</v>
      </c>
      <c r="Q3408" s="16">
        <f t="shared" si="106"/>
        <v>41791.492777777778</v>
      </c>
      <c r="R3408">
        <f t="shared" si="107"/>
        <v>1</v>
      </c>
    </row>
    <row r="3409" spans="1:18" ht="43.2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8339</v>
      </c>
      <c r="P3409" t="s">
        <v>8340</v>
      </c>
      <c r="Q3409" s="16">
        <f t="shared" si="106"/>
        <v>41796.422326388885</v>
      </c>
      <c r="R3409">
        <f t="shared" si="107"/>
        <v>1</v>
      </c>
    </row>
    <row r="3410" spans="1:18" ht="28.8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8339</v>
      </c>
      <c r="P3410" t="s">
        <v>8340</v>
      </c>
      <c r="Q3410" s="16">
        <f t="shared" si="106"/>
        <v>41808.991944444446</v>
      </c>
      <c r="R3410">
        <f t="shared" si="107"/>
        <v>1</v>
      </c>
    </row>
    <row r="3411" spans="1:18" ht="28.8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8339</v>
      </c>
      <c r="P3411" t="s">
        <v>8340</v>
      </c>
      <c r="Q3411" s="16">
        <f t="shared" si="106"/>
        <v>42544.814328703702</v>
      </c>
      <c r="R3411">
        <f t="shared" si="107"/>
        <v>1</v>
      </c>
    </row>
    <row r="3412" spans="1:18" ht="28.8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8339</v>
      </c>
      <c r="P3412" t="s">
        <v>8340</v>
      </c>
      <c r="Q3412" s="16">
        <f t="shared" si="106"/>
        <v>42500.041550925926</v>
      </c>
      <c r="R3412">
        <f t="shared" si="107"/>
        <v>1</v>
      </c>
    </row>
    <row r="3413" spans="1:18" ht="28.8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8339</v>
      </c>
      <c r="P3413" t="s">
        <v>8340</v>
      </c>
      <c r="Q3413" s="16">
        <f t="shared" si="106"/>
        <v>42265.022824074069</v>
      </c>
      <c r="R3413">
        <f t="shared" si="107"/>
        <v>1</v>
      </c>
    </row>
    <row r="3414" spans="1:18" ht="28.8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8339</v>
      </c>
      <c r="P3414" t="s">
        <v>8340</v>
      </c>
      <c r="Q3414" s="16">
        <f t="shared" si="106"/>
        <v>41879.959050925929</v>
      </c>
      <c r="R3414">
        <f t="shared" si="107"/>
        <v>1</v>
      </c>
    </row>
    <row r="3415" spans="1:18" ht="28.8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8339</v>
      </c>
      <c r="P3415" t="s">
        <v>8340</v>
      </c>
      <c r="Q3415" s="16">
        <f t="shared" si="106"/>
        <v>42053.733078703706</v>
      </c>
      <c r="R3415">
        <f t="shared" si="107"/>
        <v>1</v>
      </c>
    </row>
    <row r="3416" spans="1:18" ht="28.8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8339</v>
      </c>
      <c r="P3416" t="s">
        <v>8340</v>
      </c>
      <c r="Q3416" s="16">
        <f t="shared" si="106"/>
        <v>42675.832465277781</v>
      </c>
      <c r="R3416">
        <f t="shared" si="107"/>
        <v>1</v>
      </c>
    </row>
    <row r="3417" spans="1:18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8339</v>
      </c>
      <c r="P3417" t="s">
        <v>8340</v>
      </c>
      <c r="Q3417" s="16">
        <f t="shared" si="106"/>
        <v>42467.144166666665</v>
      </c>
      <c r="R3417">
        <f t="shared" si="107"/>
        <v>1</v>
      </c>
    </row>
    <row r="3418" spans="1:18" ht="28.8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8339</v>
      </c>
      <c r="P3418" t="s">
        <v>8340</v>
      </c>
      <c r="Q3418" s="16">
        <f t="shared" si="106"/>
        <v>42089.412557870368</v>
      </c>
      <c r="R3418">
        <f t="shared" si="107"/>
        <v>1</v>
      </c>
    </row>
    <row r="3419" spans="1:18" ht="28.8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8339</v>
      </c>
      <c r="P3419" t="s">
        <v>8340</v>
      </c>
      <c r="Q3419" s="16">
        <f t="shared" si="106"/>
        <v>41894.91375</v>
      </c>
      <c r="R3419">
        <f t="shared" si="107"/>
        <v>1</v>
      </c>
    </row>
    <row r="3420" spans="1:18" ht="28.8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8339</v>
      </c>
      <c r="P3420" t="s">
        <v>8340</v>
      </c>
      <c r="Q3420" s="16">
        <f t="shared" si="106"/>
        <v>41752.83457175926</v>
      </c>
      <c r="R3420">
        <f t="shared" si="107"/>
        <v>1</v>
      </c>
    </row>
    <row r="3421" spans="1:18" ht="28.8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8339</v>
      </c>
      <c r="P3421" t="s">
        <v>8340</v>
      </c>
      <c r="Q3421" s="16">
        <f t="shared" si="106"/>
        <v>42448.821585648147</v>
      </c>
      <c r="R3421">
        <f t="shared" si="107"/>
        <v>1</v>
      </c>
    </row>
    <row r="3422" spans="1:18" ht="28.8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8339</v>
      </c>
      <c r="P3422" t="s">
        <v>8340</v>
      </c>
      <c r="Q3422" s="16">
        <f t="shared" si="106"/>
        <v>42405.090300925927</v>
      </c>
      <c r="R3422">
        <f t="shared" si="107"/>
        <v>1</v>
      </c>
    </row>
    <row r="3423" spans="1:18" ht="28.8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8339</v>
      </c>
      <c r="P3423" t="s">
        <v>8340</v>
      </c>
      <c r="Q3423" s="16">
        <f t="shared" si="106"/>
        <v>42037.791238425925</v>
      </c>
      <c r="R3423">
        <f t="shared" si="107"/>
        <v>1</v>
      </c>
    </row>
    <row r="3424" spans="1:18" ht="28.8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8339</v>
      </c>
      <c r="P3424" t="s">
        <v>8340</v>
      </c>
      <c r="Q3424" s="16">
        <f t="shared" si="106"/>
        <v>42323.562222222223</v>
      </c>
      <c r="R3424">
        <f t="shared" si="107"/>
        <v>1</v>
      </c>
    </row>
    <row r="3425" spans="1:18" ht="28.8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8339</v>
      </c>
      <c r="P3425" t="s">
        <v>8340</v>
      </c>
      <c r="Q3425" s="16">
        <f t="shared" si="106"/>
        <v>42088.911354166667</v>
      </c>
      <c r="R3425">
        <f t="shared" si="107"/>
        <v>1</v>
      </c>
    </row>
    <row r="3426" spans="1:18" ht="28.8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8339</v>
      </c>
      <c r="P3426" t="s">
        <v>8340</v>
      </c>
      <c r="Q3426" s="16">
        <f t="shared" si="106"/>
        <v>42018.676898148144</v>
      </c>
      <c r="R3426">
        <f t="shared" si="107"/>
        <v>1</v>
      </c>
    </row>
    <row r="3427" spans="1:18" ht="28.8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8339</v>
      </c>
      <c r="P3427" t="s">
        <v>8340</v>
      </c>
      <c r="Q3427" s="16">
        <f t="shared" si="106"/>
        <v>41884.617314814815</v>
      </c>
      <c r="R3427">
        <f t="shared" si="107"/>
        <v>1</v>
      </c>
    </row>
    <row r="3428" spans="1:18" ht="28.8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8339</v>
      </c>
      <c r="P3428" t="s">
        <v>8340</v>
      </c>
      <c r="Q3428" s="16">
        <f t="shared" si="106"/>
        <v>41884.056747685187</v>
      </c>
      <c r="R3428">
        <f t="shared" si="107"/>
        <v>1</v>
      </c>
    </row>
    <row r="3429" spans="1:18" ht="28.8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8339</v>
      </c>
      <c r="P3429" t="s">
        <v>8340</v>
      </c>
      <c r="Q3429" s="16">
        <f t="shared" si="106"/>
        <v>41792.645277777774</v>
      </c>
      <c r="R3429">
        <f t="shared" si="107"/>
        <v>1</v>
      </c>
    </row>
    <row r="3430" spans="1:18" ht="28.8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8339</v>
      </c>
      <c r="P3430" t="s">
        <v>8340</v>
      </c>
      <c r="Q3430" s="16">
        <f t="shared" si="106"/>
        <v>42038.720451388886</v>
      </c>
      <c r="R3430">
        <f t="shared" si="107"/>
        <v>1</v>
      </c>
    </row>
    <row r="3431" spans="1:18" ht="28.8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8339</v>
      </c>
      <c r="P3431" t="s">
        <v>8340</v>
      </c>
      <c r="Q3431" s="16">
        <f t="shared" si="106"/>
        <v>42662.021539351852</v>
      </c>
      <c r="R3431">
        <f t="shared" si="107"/>
        <v>1</v>
      </c>
    </row>
    <row r="3432" spans="1:18" ht="28.8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8339</v>
      </c>
      <c r="P3432" t="s">
        <v>8340</v>
      </c>
      <c r="Q3432" s="16">
        <f t="shared" si="106"/>
        <v>41820.945613425924</v>
      </c>
      <c r="R3432">
        <f t="shared" si="107"/>
        <v>1</v>
      </c>
    </row>
    <row r="3433" spans="1:18" ht="28.8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8339</v>
      </c>
      <c r="P3433" t="s">
        <v>8340</v>
      </c>
      <c r="Q3433" s="16">
        <f t="shared" si="106"/>
        <v>41839.730937500004</v>
      </c>
      <c r="R3433">
        <f t="shared" si="107"/>
        <v>1</v>
      </c>
    </row>
    <row r="3434" spans="1:18" ht="28.8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8339</v>
      </c>
      <c r="P3434" t="s">
        <v>8340</v>
      </c>
      <c r="Q3434" s="16">
        <f t="shared" si="106"/>
        <v>42380.581180555557</v>
      </c>
      <c r="R3434">
        <f t="shared" si="107"/>
        <v>1</v>
      </c>
    </row>
    <row r="3435" spans="1:18" ht="28.8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8339</v>
      </c>
      <c r="P3435" t="s">
        <v>8340</v>
      </c>
      <c r="Q3435" s="16">
        <f t="shared" si="106"/>
        <v>41776.06313657407</v>
      </c>
      <c r="R3435">
        <f t="shared" si="107"/>
        <v>1</v>
      </c>
    </row>
    <row r="3436" spans="1:18" ht="28.8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8339</v>
      </c>
      <c r="P3436" t="s">
        <v>8340</v>
      </c>
      <c r="Q3436" s="16">
        <f t="shared" si="106"/>
        <v>41800.380428240736</v>
      </c>
      <c r="R3436">
        <f t="shared" si="107"/>
        <v>1</v>
      </c>
    </row>
    <row r="3437" spans="1:18" ht="28.8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8339</v>
      </c>
      <c r="P3437" t="s">
        <v>8340</v>
      </c>
      <c r="Q3437" s="16">
        <f t="shared" si="106"/>
        <v>42572.61681712963</v>
      </c>
      <c r="R3437">
        <f t="shared" si="107"/>
        <v>1</v>
      </c>
    </row>
    <row r="3438" spans="1:18" ht="28.8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8339</v>
      </c>
      <c r="P3438" t="s">
        <v>8340</v>
      </c>
      <c r="Q3438" s="16">
        <f t="shared" si="106"/>
        <v>41851.541585648149</v>
      </c>
      <c r="R3438">
        <f t="shared" si="107"/>
        <v>1</v>
      </c>
    </row>
    <row r="3439" spans="1:18" ht="28.8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8339</v>
      </c>
      <c r="P3439" t="s">
        <v>8340</v>
      </c>
      <c r="Q3439" s="16">
        <f t="shared" si="106"/>
        <v>42205.710879629631</v>
      </c>
      <c r="R3439">
        <f t="shared" si="107"/>
        <v>1</v>
      </c>
    </row>
    <row r="3440" spans="1:18" ht="28.8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8339</v>
      </c>
      <c r="P3440" t="s">
        <v>8340</v>
      </c>
      <c r="Q3440" s="16">
        <f t="shared" si="106"/>
        <v>42100.927858796298</v>
      </c>
      <c r="R3440">
        <f t="shared" si="107"/>
        <v>1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8339</v>
      </c>
      <c r="P3441" t="s">
        <v>8340</v>
      </c>
      <c r="Q3441" s="16">
        <f t="shared" si="106"/>
        <v>42374.911226851851</v>
      </c>
      <c r="R3441">
        <f t="shared" si="107"/>
        <v>1</v>
      </c>
    </row>
    <row r="3442" spans="1:18" ht="28.8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8339</v>
      </c>
      <c r="P3442" t="s">
        <v>8340</v>
      </c>
      <c r="Q3442" s="16">
        <f t="shared" si="106"/>
        <v>41809.12300925926</v>
      </c>
      <c r="R3442">
        <f t="shared" si="107"/>
        <v>1</v>
      </c>
    </row>
    <row r="3443" spans="1:18" ht="28.8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8339</v>
      </c>
      <c r="P3443" t="s">
        <v>8340</v>
      </c>
      <c r="Q3443" s="16">
        <f t="shared" si="106"/>
        <v>42294.429641203707</v>
      </c>
      <c r="R3443">
        <f t="shared" si="107"/>
        <v>1</v>
      </c>
    </row>
    <row r="3444" spans="1:18" ht="28.8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8339</v>
      </c>
      <c r="P3444" t="s">
        <v>8340</v>
      </c>
      <c r="Q3444" s="16">
        <f t="shared" si="106"/>
        <v>42124.841111111113</v>
      </c>
      <c r="R3444">
        <f t="shared" si="107"/>
        <v>1</v>
      </c>
    </row>
    <row r="3445" spans="1:18" ht="28.8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8339</v>
      </c>
      <c r="P3445" t="s">
        <v>8340</v>
      </c>
      <c r="Q3445" s="16">
        <f t="shared" si="106"/>
        <v>41861.524837962963</v>
      </c>
      <c r="R3445">
        <f t="shared" si="107"/>
        <v>1</v>
      </c>
    </row>
    <row r="3446" spans="1:18" ht="28.8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8339</v>
      </c>
      <c r="P3446" t="s">
        <v>8340</v>
      </c>
      <c r="Q3446" s="16">
        <f t="shared" si="106"/>
        <v>42521.291504629626</v>
      </c>
      <c r="R3446">
        <f t="shared" si="107"/>
        <v>1</v>
      </c>
    </row>
    <row r="3447" spans="1:18" ht="28.8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8339</v>
      </c>
      <c r="P3447" t="s">
        <v>8340</v>
      </c>
      <c r="Q3447" s="16">
        <f t="shared" si="106"/>
        <v>42272.530509259261</v>
      </c>
      <c r="R3447">
        <f t="shared" si="107"/>
        <v>1</v>
      </c>
    </row>
    <row r="3448" spans="1:18" ht="28.8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8339</v>
      </c>
      <c r="P3448" t="s">
        <v>8340</v>
      </c>
      <c r="Q3448" s="16">
        <f t="shared" si="106"/>
        <v>42016.832465277781</v>
      </c>
      <c r="R3448">
        <f t="shared" si="107"/>
        <v>1</v>
      </c>
    </row>
    <row r="3449" spans="1:1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8339</v>
      </c>
      <c r="P3449" t="s">
        <v>8340</v>
      </c>
      <c r="Q3449" s="16">
        <f t="shared" si="106"/>
        <v>42402.889027777783</v>
      </c>
      <c r="R3449">
        <f t="shared" si="107"/>
        <v>1</v>
      </c>
    </row>
    <row r="3450" spans="1:18" ht="28.8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8339</v>
      </c>
      <c r="P3450" t="s">
        <v>8340</v>
      </c>
      <c r="Q3450" s="16">
        <f t="shared" si="106"/>
        <v>41960.119085648148</v>
      </c>
      <c r="R3450">
        <f t="shared" si="107"/>
        <v>1</v>
      </c>
    </row>
    <row r="3451" spans="1:18" ht="28.8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8339</v>
      </c>
      <c r="P3451" t="s">
        <v>8340</v>
      </c>
      <c r="Q3451" s="16">
        <f t="shared" si="106"/>
        <v>42532.052523148144</v>
      </c>
      <c r="R3451">
        <f t="shared" si="107"/>
        <v>1</v>
      </c>
    </row>
    <row r="3452" spans="1:18" ht="28.8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8339</v>
      </c>
      <c r="P3452" t="s">
        <v>8340</v>
      </c>
      <c r="Q3452" s="16">
        <f t="shared" si="106"/>
        <v>42036.704525462963</v>
      </c>
      <c r="R3452">
        <f t="shared" si="107"/>
        <v>1</v>
      </c>
    </row>
    <row r="3453" spans="1:18" ht="28.8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8339</v>
      </c>
      <c r="P3453" t="s">
        <v>8340</v>
      </c>
      <c r="Q3453" s="16">
        <f t="shared" si="106"/>
        <v>42088.723692129628</v>
      </c>
      <c r="R3453">
        <f t="shared" si="107"/>
        <v>1</v>
      </c>
    </row>
    <row r="3454" spans="1:18" ht="28.8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8339</v>
      </c>
      <c r="P3454" t="s">
        <v>8340</v>
      </c>
      <c r="Q3454" s="16">
        <f t="shared" si="106"/>
        <v>41820.639189814814</v>
      </c>
      <c r="R3454">
        <f t="shared" si="107"/>
        <v>1</v>
      </c>
    </row>
    <row r="3455" spans="1:18" ht="28.8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8339</v>
      </c>
      <c r="P3455" t="s">
        <v>8340</v>
      </c>
      <c r="Q3455" s="16">
        <f t="shared" si="106"/>
        <v>42535.97865740741</v>
      </c>
      <c r="R3455">
        <f t="shared" si="107"/>
        <v>1</v>
      </c>
    </row>
    <row r="3456" spans="1:18" ht="28.8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8339</v>
      </c>
      <c r="P3456" t="s">
        <v>8340</v>
      </c>
      <c r="Q3456" s="16">
        <f t="shared" si="106"/>
        <v>41821.698599537034</v>
      </c>
      <c r="R3456">
        <f t="shared" si="107"/>
        <v>1</v>
      </c>
    </row>
    <row r="3457" spans="1:18" ht="28.8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8339</v>
      </c>
      <c r="P3457" t="s">
        <v>8340</v>
      </c>
      <c r="Q3457" s="16">
        <f t="shared" si="106"/>
        <v>42626.7503125</v>
      </c>
      <c r="R3457">
        <f t="shared" si="107"/>
        <v>1</v>
      </c>
    </row>
    <row r="3458" spans="1:18" ht="28.8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8339</v>
      </c>
      <c r="P3458" t="s">
        <v>8340</v>
      </c>
      <c r="Q3458" s="16">
        <f t="shared" si="106"/>
        <v>41821.205636574072</v>
      </c>
      <c r="R3458">
        <f t="shared" si="107"/>
        <v>1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8339</v>
      </c>
      <c r="P3459" t="s">
        <v>8340</v>
      </c>
      <c r="Q3459" s="16">
        <f t="shared" ref="Q3459:Q3522" si="108">J3459/86400 + DATE(1970,1,1)</f>
        <v>42016.706678240742</v>
      </c>
      <c r="R3459">
        <f t="shared" ref="R3459:R3522" si="109">SUBTOTAL(103,A3459)</f>
        <v>1</v>
      </c>
    </row>
    <row r="3460" spans="1:18" ht="28.8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8339</v>
      </c>
      <c r="P3460" t="s">
        <v>8340</v>
      </c>
      <c r="Q3460" s="16">
        <f t="shared" si="108"/>
        <v>42011.202581018515</v>
      </c>
      <c r="R3460">
        <f t="shared" si="109"/>
        <v>1</v>
      </c>
    </row>
    <row r="3461" spans="1:18" ht="28.8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8339</v>
      </c>
      <c r="P3461" t="s">
        <v>8340</v>
      </c>
      <c r="Q3461" s="16">
        <f t="shared" si="108"/>
        <v>42480.479861111111</v>
      </c>
      <c r="R3461">
        <f t="shared" si="109"/>
        <v>1</v>
      </c>
    </row>
    <row r="3462" spans="1:18" ht="28.8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8339</v>
      </c>
      <c r="P3462" t="s">
        <v>8340</v>
      </c>
      <c r="Q3462" s="16">
        <f t="shared" si="108"/>
        <v>41852.527222222227</v>
      </c>
      <c r="R3462">
        <f t="shared" si="109"/>
        <v>1</v>
      </c>
    </row>
    <row r="3463" spans="1:18" ht="28.8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8339</v>
      </c>
      <c r="P3463" t="s">
        <v>8340</v>
      </c>
      <c r="Q3463" s="16">
        <f t="shared" si="108"/>
        <v>42643.632858796293</v>
      </c>
      <c r="R3463">
        <f t="shared" si="109"/>
        <v>1</v>
      </c>
    </row>
    <row r="3464" spans="1:18" ht="28.8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8339</v>
      </c>
      <c r="P3464" t="s">
        <v>8340</v>
      </c>
      <c r="Q3464" s="16">
        <f t="shared" si="108"/>
        <v>42179.898472222223</v>
      </c>
      <c r="R3464">
        <f t="shared" si="109"/>
        <v>1</v>
      </c>
    </row>
    <row r="3465" spans="1:18" ht="28.8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8339</v>
      </c>
      <c r="P3465" t="s">
        <v>8340</v>
      </c>
      <c r="Q3465" s="16">
        <f t="shared" si="108"/>
        <v>42612.918807870374</v>
      </c>
      <c r="R3465">
        <f t="shared" si="109"/>
        <v>1</v>
      </c>
    </row>
    <row r="3466" spans="1:18" ht="28.8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8339</v>
      </c>
      <c r="P3466" t="s">
        <v>8340</v>
      </c>
      <c r="Q3466" s="16">
        <f t="shared" si="108"/>
        <v>42575.130057870367</v>
      </c>
      <c r="R3466">
        <f t="shared" si="109"/>
        <v>1</v>
      </c>
    </row>
    <row r="3467" spans="1:18" ht="28.8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8339</v>
      </c>
      <c r="P3467" t="s">
        <v>8340</v>
      </c>
      <c r="Q3467" s="16">
        <f t="shared" si="108"/>
        <v>42200.625833333332</v>
      </c>
      <c r="R3467">
        <f t="shared" si="109"/>
        <v>1</v>
      </c>
    </row>
    <row r="3468" spans="1:18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8339</v>
      </c>
      <c r="P3468" t="s">
        <v>8340</v>
      </c>
      <c r="Q3468" s="16">
        <f t="shared" si="108"/>
        <v>42420.019097222219</v>
      </c>
      <c r="R3468">
        <f t="shared" si="109"/>
        <v>1</v>
      </c>
    </row>
    <row r="3469" spans="1:18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8339</v>
      </c>
      <c r="P3469" t="s">
        <v>8340</v>
      </c>
      <c r="Q3469" s="16">
        <f t="shared" si="108"/>
        <v>42053.671666666662</v>
      </c>
      <c r="R3469">
        <f t="shared" si="109"/>
        <v>1</v>
      </c>
    </row>
    <row r="3470" spans="1:18" ht="28.8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8339</v>
      </c>
      <c r="P3470" t="s">
        <v>8340</v>
      </c>
      <c r="Q3470" s="16">
        <f t="shared" si="108"/>
        <v>42605.765381944446</v>
      </c>
      <c r="R3470">
        <f t="shared" si="109"/>
        <v>1</v>
      </c>
    </row>
    <row r="3471" spans="1:18" ht="28.8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8339</v>
      </c>
      <c r="P3471" t="s">
        <v>8340</v>
      </c>
      <c r="Q3471" s="16">
        <f t="shared" si="108"/>
        <v>42458.641724537039</v>
      </c>
      <c r="R3471">
        <f t="shared" si="109"/>
        <v>1</v>
      </c>
    </row>
    <row r="3472" spans="1:1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8339</v>
      </c>
      <c r="P3472" t="s">
        <v>8340</v>
      </c>
      <c r="Q3472" s="16">
        <f t="shared" si="108"/>
        <v>42529.022013888884</v>
      </c>
      <c r="R3472">
        <f t="shared" si="109"/>
        <v>1</v>
      </c>
    </row>
    <row r="3473" spans="1:18" ht="28.8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8339</v>
      </c>
      <c r="P3473" t="s">
        <v>8340</v>
      </c>
      <c r="Q3473" s="16">
        <f t="shared" si="108"/>
        <v>41841.820486111115</v>
      </c>
      <c r="R3473">
        <f t="shared" si="109"/>
        <v>1</v>
      </c>
    </row>
    <row r="3474" spans="1:18" ht="28.8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8339</v>
      </c>
      <c r="P3474" t="s">
        <v>8340</v>
      </c>
      <c r="Q3474" s="16">
        <f t="shared" si="108"/>
        <v>41928.170497685183</v>
      </c>
      <c r="R3474">
        <f t="shared" si="109"/>
        <v>1</v>
      </c>
    </row>
    <row r="3475" spans="1:18" ht="28.8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8339</v>
      </c>
      <c r="P3475" t="s">
        <v>8340</v>
      </c>
      <c r="Q3475" s="16">
        <f t="shared" si="108"/>
        <v>42062.834444444445</v>
      </c>
      <c r="R3475">
        <f t="shared" si="109"/>
        <v>1</v>
      </c>
    </row>
    <row r="3476" spans="1:18" ht="28.8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8339</v>
      </c>
      <c r="P3476" t="s">
        <v>8340</v>
      </c>
      <c r="Q3476" s="16">
        <f t="shared" si="108"/>
        <v>42541.501516203702</v>
      </c>
      <c r="R3476">
        <f t="shared" si="109"/>
        <v>1</v>
      </c>
    </row>
    <row r="3477" spans="1:18" ht="28.8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8339</v>
      </c>
      <c r="P3477" t="s">
        <v>8340</v>
      </c>
      <c r="Q3477" s="16">
        <f t="shared" si="108"/>
        <v>41918.880833333329</v>
      </c>
      <c r="R3477">
        <f t="shared" si="109"/>
        <v>1</v>
      </c>
    </row>
    <row r="3478" spans="1:18" ht="28.8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8339</v>
      </c>
      <c r="P3478" t="s">
        <v>8340</v>
      </c>
      <c r="Q3478" s="16">
        <f t="shared" si="108"/>
        <v>41921.279976851853</v>
      </c>
      <c r="R3478">
        <f t="shared" si="109"/>
        <v>1</v>
      </c>
    </row>
    <row r="3479" spans="1:18" ht="28.8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8339</v>
      </c>
      <c r="P3479" t="s">
        <v>8340</v>
      </c>
      <c r="Q3479" s="16">
        <f t="shared" si="108"/>
        <v>42128.736608796295</v>
      </c>
      <c r="R3479">
        <f t="shared" si="109"/>
        <v>1</v>
      </c>
    </row>
    <row r="3480" spans="1:18" ht="28.8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8339</v>
      </c>
      <c r="P3480" t="s">
        <v>8340</v>
      </c>
      <c r="Q3480" s="16">
        <f t="shared" si="108"/>
        <v>42053.916921296295</v>
      </c>
      <c r="R3480">
        <f t="shared" si="109"/>
        <v>1</v>
      </c>
    </row>
    <row r="3481" spans="1:18" ht="28.8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8339</v>
      </c>
      <c r="P3481" t="s">
        <v>8340</v>
      </c>
      <c r="Q3481" s="16">
        <f t="shared" si="108"/>
        <v>41781.855092592596</v>
      </c>
      <c r="R3481">
        <f t="shared" si="109"/>
        <v>1</v>
      </c>
    </row>
    <row r="3482" spans="1:18" ht="28.8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8339</v>
      </c>
      <c r="P3482" t="s">
        <v>8340</v>
      </c>
      <c r="Q3482" s="16">
        <f t="shared" si="108"/>
        <v>42171.317442129628</v>
      </c>
      <c r="R3482">
        <f t="shared" si="109"/>
        <v>1</v>
      </c>
    </row>
    <row r="3483" spans="1:18" ht="28.8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8339</v>
      </c>
      <c r="P3483" t="s">
        <v>8340</v>
      </c>
      <c r="Q3483" s="16">
        <f t="shared" si="108"/>
        <v>41989.247546296298</v>
      </c>
      <c r="R3483">
        <f t="shared" si="109"/>
        <v>1</v>
      </c>
    </row>
    <row r="3484" spans="1:18" ht="28.8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8339</v>
      </c>
      <c r="P3484" t="s">
        <v>8340</v>
      </c>
      <c r="Q3484" s="16">
        <f t="shared" si="108"/>
        <v>41796.771597222221</v>
      </c>
      <c r="R3484">
        <f t="shared" si="109"/>
        <v>1</v>
      </c>
    </row>
    <row r="3485" spans="1:18" ht="28.8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8339</v>
      </c>
      <c r="P3485" t="s">
        <v>8340</v>
      </c>
      <c r="Q3485" s="16">
        <f t="shared" si="108"/>
        <v>41793.668761574074</v>
      </c>
      <c r="R3485">
        <f t="shared" si="109"/>
        <v>1</v>
      </c>
    </row>
    <row r="3486" spans="1:18" ht="28.8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8339</v>
      </c>
      <c r="P3486" t="s">
        <v>8340</v>
      </c>
      <c r="Q3486" s="16">
        <f t="shared" si="108"/>
        <v>42506.760405092587</v>
      </c>
      <c r="R3486">
        <f t="shared" si="109"/>
        <v>1</v>
      </c>
    </row>
    <row r="3487" spans="1:18" ht="28.8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8339</v>
      </c>
      <c r="P3487" t="s">
        <v>8340</v>
      </c>
      <c r="Q3487" s="16">
        <f t="shared" si="108"/>
        <v>42372.693055555559</v>
      </c>
      <c r="R3487">
        <f t="shared" si="109"/>
        <v>1</v>
      </c>
    </row>
    <row r="3488" spans="1:18" ht="28.8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8339</v>
      </c>
      <c r="P3488" t="s">
        <v>8340</v>
      </c>
      <c r="Q3488" s="16">
        <f t="shared" si="108"/>
        <v>42126.87501157407</v>
      </c>
      <c r="R3488">
        <f t="shared" si="109"/>
        <v>1</v>
      </c>
    </row>
    <row r="3489" spans="1:18" ht="28.8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8339</v>
      </c>
      <c r="P3489" t="s">
        <v>8340</v>
      </c>
      <c r="Q3489" s="16">
        <f t="shared" si="108"/>
        <v>42149.940416666665</v>
      </c>
      <c r="R3489">
        <f t="shared" si="109"/>
        <v>1</v>
      </c>
    </row>
    <row r="3490" spans="1:18" ht="28.8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8339</v>
      </c>
      <c r="P3490" t="s">
        <v>8340</v>
      </c>
      <c r="Q3490" s="16">
        <f t="shared" si="108"/>
        <v>42087.768055555556</v>
      </c>
      <c r="R3490">
        <f t="shared" si="109"/>
        <v>1</v>
      </c>
    </row>
    <row r="3491" spans="1:18" ht="28.8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8339</v>
      </c>
      <c r="P3491" t="s">
        <v>8340</v>
      </c>
      <c r="Q3491" s="16">
        <f t="shared" si="108"/>
        <v>41753.635775462964</v>
      </c>
      <c r="R3491">
        <f t="shared" si="109"/>
        <v>1</v>
      </c>
    </row>
    <row r="3492" spans="1:18" ht="28.8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8339</v>
      </c>
      <c r="P3492" t="s">
        <v>8340</v>
      </c>
      <c r="Q3492" s="16">
        <f t="shared" si="108"/>
        <v>42443.802361111113</v>
      </c>
      <c r="R3492">
        <f t="shared" si="109"/>
        <v>1</v>
      </c>
    </row>
    <row r="3493" spans="1:18" ht="28.8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8339</v>
      </c>
      <c r="P3493" t="s">
        <v>8340</v>
      </c>
      <c r="Q3493" s="16">
        <f t="shared" si="108"/>
        <v>42121.249814814815</v>
      </c>
      <c r="R3493">
        <f t="shared" si="109"/>
        <v>1</v>
      </c>
    </row>
    <row r="3494" spans="1:18" ht="28.8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8339</v>
      </c>
      <c r="P3494" t="s">
        <v>8340</v>
      </c>
      <c r="Q3494" s="16">
        <f t="shared" si="108"/>
        <v>42268.009224537032</v>
      </c>
      <c r="R3494">
        <f t="shared" si="109"/>
        <v>1</v>
      </c>
    </row>
    <row r="3495" spans="1:18" ht="28.8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8339</v>
      </c>
      <c r="P3495" t="s">
        <v>8340</v>
      </c>
      <c r="Q3495" s="16">
        <f t="shared" si="108"/>
        <v>41848.866157407407</v>
      </c>
      <c r="R3495">
        <f t="shared" si="109"/>
        <v>1</v>
      </c>
    </row>
    <row r="3496" spans="1:18" ht="28.8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8339</v>
      </c>
      <c r="P3496" t="s">
        <v>8340</v>
      </c>
      <c r="Q3496" s="16">
        <f t="shared" si="108"/>
        <v>42689.214988425927</v>
      </c>
      <c r="R3496">
        <f t="shared" si="109"/>
        <v>1</v>
      </c>
    </row>
    <row r="3497" spans="1:18" ht="28.8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8339</v>
      </c>
      <c r="P3497" t="s">
        <v>8340</v>
      </c>
      <c r="Q3497" s="16">
        <f t="shared" si="108"/>
        <v>41915.762835648144</v>
      </c>
      <c r="R3497">
        <f t="shared" si="109"/>
        <v>1</v>
      </c>
    </row>
    <row r="3498" spans="1:18" ht="28.8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8339</v>
      </c>
      <c r="P3498" t="s">
        <v>8340</v>
      </c>
      <c r="Q3498" s="16">
        <f t="shared" si="108"/>
        <v>42584.846828703703</v>
      </c>
      <c r="R3498">
        <f t="shared" si="109"/>
        <v>1</v>
      </c>
    </row>
    <row r="3499" spans="1:18" ht="28.8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8339</v>
      </c>
      <c r="P3499" t="s">
        <v>8340</v>
      </c>
      <c r="Q3499" s="16">
        <f t="shared" si="108"/>
        <v>42511.741944444446</v>
      </c>
      <c r="R3499">
        <f t="shared" si="109"/>
        <v>1</v>
      </c>
    </row>
    <row r="3500" spans="1:18" ht="28.8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8339</v>
      </c>
      <c r="P3500" t="s">
        <v>8340</v>
      </c>
      <c r="Q3500" s="16">
        <f t="shared" si="108"/>
        <v>42459.15861111111</v>
      </c>
      <c r="R3500">
        <f t="shared" si="109"/>
        <v>1</v>
      </c>
    </row>
    <row r="3501" spans="1:18" ht="28.8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8339</v>
      </c>
      <c r="P3501" t="s">
        <v>8340</v>
      </c>
      <c r="Q3501" s="16">
        <f t="shared" si="108"/>
        <v>42132.036168981482</v>
      </c>
      <c r="R3501">
        <f t="shared" si="109"/>
        <v>1</v>
      </c>
    </row>
    <row r="3502" spans="1:18" ht="28.8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8339</v>
      </c>
      <c r="P3502" t="s">
        <v>8340</v>
      </c>
      <c r="Q3502" s="16">
        <f t="shared" si="108"/>
        <v>42419.919421296298</v>
      </c>
      <c r="R3502">
        <f t="shared" si="109"/>
        <v>1</v>
      </c>
    </row>
    <row r="3503" spans="1:18" ht="28.8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8339</v>
      </c>
      <c r="P3503" t="s">
        <v>8340</v>
      </c>
      <c r="Q3503" s="16">
        <f t="shared" si="108"/>
        <v>42233.763831018514</v>
      </c>
      <c r="R3503">
        <f t="shared" si="109"/>
        <v>1</v>
      </c>
    </row>
    <row r="3504" spans="1:18" ht="28.8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8339</v>
      </c>
      <c r="P3504" t="s">
        <v>8340</v>
      </c>
      <c r="Q3504" s="16">
        <f t="shared" si="108"/>
        <v>42430.839398148149</v>
      </c>
      <c r="R3504">
        <f t="shared" si="109"/>
        <v>1</v>
      </c>
    </row>
    <row r="3505" spans="1:18" ht="28.8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8339</v>
      </c>
      <c r="P3505" t="s">
        <v>8340</v>
      </c>
      <c r="Q3505" s="16">
        <f t="shared" si="108"/>
        <v>42545.478333333333</v>
      </c>
      <c r="R3505">
        <f t="shared" si="109"/>
        <v>1</v>
      </c>
    </row>
    <row r="3506" spans="1:18" ht="28.8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8339</v>
      </c>
      <c r="P3506" t="s">
        <v>8340</v>
      </c>
      <c r="Q3506" s="16">
        <f t="shared" si="108"/>
        <v>42297.748738425929</v>
      </c>
      <c r="R3506">
        <f t="shared" si="109"/>
        <v>1</v>
      </c>
    </row>
    <row r="3507" spans="1:18" ht="72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8339</v>
      </c>
      <c r="P3507" t="s">
        <v>8340</v>
      </c>
      <c r="Q3507" s="16">
        <f t="shared" si="108"/>
        <v>41760.935706018521</v>
      </c>
      <c r="R3507">
        <f t="shared" si="109"/>
        <v>1</v>
      </c>
    </row>
    <row r="3508" spans="1:18" ht="28.8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8339</v>
      </c>
      <c r="P3508" t="s">
        <v>8340</v>
      </c>
      <c r="Q3508" s="16">
        <f t="shared" si="108"/>
        <v>41829.734259259261</v>
      </c>
      <c r="R3508">
        <f t="shared" si="109"/>
        <v>1</v>
      </c>
    </row>
    <row r="3509" spans="1:18" ht="28.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8339</v>
      </c>
      <c r="P3509" t="s">
        <v>8340</v>
      </c>
      <c r="Q3509" s="16">
        <f t="shared" si="108"/>
        <v>42491.92288194444</v>
      </c>
      <c r="R3509">
        <f t="shared" si="109"/>
        <v>1</v>
      </c>
    </row>
    <row r="3510" spans="1:18" ht="28.8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8339</v>
      </c>
      <c r="P3510" t="s">
        <v>8340</v>
      </c>
      <c r="Q3510" s="16">
        <f t="shared" si="108"/>
        <v>42477.729780092588</v>
      </c>
      <c r="R3510">
        <f t="shared" si="109"/>
        <v>1</v>
      </c>
    </row>
    <row r="3511" spans="1:18" ht="28.8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8339</v>
      </c>
      <c r="P3511" t="s">
        <v>8340</v>
      </c>
      <c r="Q3511" s="16">
        <f t="shared" si="108"/>
        <v>41950.859560185185</v>
      </c>
      <c r="R3511">
        <f t="shared" si="109"/>
        <v>1</v>
      </c>
    </row>
    <row r="3512" spans="1:18" ht="28.8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8339</v>
      </c>
      <c r="P3512" t="s">
        <v>8340</v>
      </c>
      <c r="Q3512" s="16">
        <f t="shared" si="108"/>
        <v>41802.62090277778</v>
      </c>
      <c r="R3512">
        <f t="shared" si="109"/>
        <v>1</v>
      </c>
    </row>
    <row r="3513" spans="1:18" ht="28.8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8339</v>
      </c>
      <c r="P3513" t="s">
        <v>8340</v>
      </c>
      <c r="Q3513" s="16">
        <f t="shared" si="108"/>
        <v>41927.873784722222</v>
      </c>
      <c r="R3513">
        <f t="shared" si="109"/>
        <v>1</v>
      </c>
    </row>
    <row r="3514" spans="1:18" ht="28.8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8339</v>
      </c>
      <c r="P3514" t="s">
        <v>8340</v>
      </c>
      <c r="Q3514" s="16">
        <f t="shared" si="108"/>
        <v>42057.536944444444</v>
      </c>
      <c r="R3514">
        <f t="shared" si="109"/>
        <v>1</v>
      </c>
    </row>
    <row r="3515" spans="1:18" ht="28.8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8339</v>
      </c>
      <c r="P3515" t="s">
        <v>8340</v>
      </c>
      <c r="Q3515" s="16">
        <f t="shared" si="108"/>
        <v>41781.096203703702</v>
      </c>
      <c r="R3515">
        <f t="shared" si="109"/>
        <v>1</v>
      </c>
    </row>
    <row r="3516" spans="1:18" ht="28.8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8339</v>
      </c>
      <c r="P3516" t="s">
        <v>8340</v>
      </c>
      <c r="Q3516" s="16">
        <f t="shared" si="108"/>
        <v>42020.846666666665</v>
      </c>
      <c r="R3516">
        <f t="shared" si="109"/>
        <v>1</v>
      </c>
    </row>
    <row r="3517" spans="1:18" ht="28.8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8339</v>
      </c>
      <c r="P3517" t="s">
        <v>8340</v>
      </c>
      <c r="Q3517" s="16">
        <f t="shared" si="108"/>
        <v>42125.772812499999</v>
      </c>
      <c r="R3517">
        <f t="shared" si="109"/>
        <v>1</v>
      </c>
    </row>
    <row r="3518" spans="1:18" ht="28.8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8339</v>
      </c>
      <c r="P3518" t="s">
        <v>8340</v>
      </c>
      <c r="Q3518" s="16">
        <f t="shared" si="108"/>
        <v>41856.010069444441</v>
      </c>
      <c r="R3518">
        <f t="shared" si="109"/>
        <v>1</v>
      </c>
    </row>
    <row r="3519" spans="1:18" ht="28.8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8339</v>
      </c>
      <c r="P3519" t="s">
        <v>8340</v>
      </c>
      <c r="Q3519" s="16">
        <f t="shared" si="108"/>
        <v>41794.817523148144</v>
      </c>
      <c r="R3519">
        <f t="shared" si="109"/>
        <v>1</v>
      </c>
    </row>
    <row r="3520" spans="1:18" ht="28.8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8339</v>
      </c>
      <c r="P3520" t="s">
        <v>8340</v>
      </c>
      <c r="Q3520" s="16">
        <f t="shared" si="108"/>
        <v>41893.783553240741</v>
      </c>
      <c r="R3520">
        <f t="shared" si="109"/>
        <v>1</v>
      </c>
    </row>
    <row r="3521" spans="1:18" ht="28.8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8339</v>
      </c>
      <c r="P3521" t="s">
        <v>8340</v>
      </c>
      <c r="Q3521" s="16">
        <f t="shared" si="108"/>
        <v>42037.598958333328</v>
      </c>
      <c r="R3521">
        <f t="shared" si="109"/>
        <v>1</v>
      </c>
    </row>
    <row r="3522" spans="1:18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8339</v>
      </c>
      <c r="P3522" t="s">
        <v>8340</v>
      </c>
      <c r="Q3522" s="16">
        <f t="shared" si="108"/>
        <v>42227.824212962965</v>
      </c>
      <c r="R3522">
        <f t="shared" si="109"/>
        <v>1</v>
      </c>
    </row>
    <row r="3523" spans="1:18" ht="28.8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8339</v>
      </c>
      <c r="P3523" t="s">
        <v>8340</v>
      </c>
      <c r="Q3523" s="16">
        <f t="shared" ref="Q3523:Q3586" si="110">J3523/86400 + DATE(1970,1,1)</f>
        <v>41881.361342592594</v>
      </c>
      <c r="R3523">
        <f t="shared" ref="R3523:R3586" si="111">SUBTOTAL(103,A3523)</f>
        <v>1</v>
      </c>
    </row>
    <row r="3524" spans="1:18" ht="28.8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8339</v>
      </c>
      <c r="P3524" t="s">
        <v>8340</v>
      </c>
      <c r="Q3524" s="16">
        <f t="shared" si="110"/>
        <v>42234.789884259255</v>
      </c>
      <c r="R3524">
        <f t="shared" si="111"/>
        <v>1</v>
      </c>
    </row>
    <row r="3525" spans="1:18" ht="28.8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8339</v>
      </c>
      <c r="P3525" t="s">
        <v>8340</v>
      </c>
      <c r="Q3525" s="16">
        <f t="shared" si="110"/>
        <v>42581.397546296299</v>
      </c>
      <c r="R3525">
        <f t="shared" si="111"/>
        <v>1</v>
      </c>
    </row>
    <row r="3526" spans="1:18" ht="28.8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8339</v>
      </c>
      <c r="P3526" t="s">
        <v>8340</v>
      </c>
      <c r="Q3526" s="16">
        <f t="shared" si="110"/>
        <v>41880.76357638889</v>
      </c>
      <c r="R3526">
        <f t="shared" si="111"/>
        <v>1</v>
      </c>
    </row>
    <row r="3527" spans="1:18" ht="28.8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8339</v>
      </c>
      <c r="P3527" t="s">
        <v>8340</v>
      </c>
      <c r="Q3527" s="16">
        <f t="shared" si="110"/>
        <v>42214.6956712963</v>
      </c>
      <c r="R3527">
        <f t="shared" si="111"/>
        <v>1</v>
      </c>
    </row>
    <row r="3528" spans="1:18" ht="28.8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8339</v>
      </c>
      <c r="P3528" t="s">
        <v>8340</v>
      </c>
      <c r="Q3528" s="16">
        <f t="shared" si="110"/>
        <v>42460.335312499999</v>
      </c>
      <c r="R3528">
        <f t="shared" si="111"/>
        <v>1</v>
      </c>
    </row>
    <row r="3529" spans="1:18" ht="28.8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8339</v>
      </c>
      <c r="P3529" t="s">
        <v>8340</v>
      </c>
      <c r="Q3529" s="16">
        <f t="shared" si="110"/>
        <v>42167.023206018523</v>
      </c>
      <c r="R3529">
        <f t="shared" si="111"/>
        <v>1</v>
      </c>
    </row>
    <row r="3530" spans="1:18" ht="28.8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8339</v>
      </c>
      <c r="P3530" t="s">
        <v>8340</v>
      </c>
      <c r="Q3530" s="16">
        <f t="shared" si="110"/>
        <v>42733.50136574074</v>
      </c>
      <c r="R3530">
        <f t="shared" si="111"/>
        <v>1</v>
      </c>
    </row>
    <row r="3531" spans="1:18" ht="28.8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8339</v>
      </c>
      <c r="P3531" t="s">
        <v>8340</v>
      </c>
      <c r="Q3531" s="16">
        <f t="shared" si="110"/>
        <v>42177.761782407411</v>
      </c>
      <c r="R3531">
        <f t="shared" si="111"/>
        <v>1</v>
      </c>
    </row>
    <row r="3532" spans="1:18" ht="28.8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8339</v>
      </c>
      <c r="P3532" t="s">
        <v>8340</v>
      </c>
      <c r="Q3532" s="16">
        <f t="shared" si="110"/>
        <v>42442.623344907406</v>
      </c>
      <c r="R3532">
        <f t="shared" si="111"/>
        <v>1</v>
      </c>
    </row>
    <row r="3533" spans="1:18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8339</v>
      </c>
      <c r="P3533" t="s">
        <v>8340</v>
      </c>
      <c r="Q3533" s="16">
        <f t="shared" si="110"/>
        <v>42521.654328703706</v>
      </c>
      <c r="R3533">
        <f t="shared" si="111"/>
        <v>1</v>
      </c>
    </row>
    <row r="3534" spans="1:18" ht="28.8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8339</v>
      </c>
      <c r="P3534" t="s">
        <v>8340</v>
      </c>
      <c r="Q3534" s="16">
        <f t="shared" si="110"/>
        <v>41884.599849537037</v>
      </c>
      <c r="R3534">
        <f t="shared" si="111"/>
        <v>1</v>
      </c>
    </row>
    <row r="3535" spans="1:18" ht="28.8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8339</v>
      </c>
      <c r="P3535" t="s">
        <v>8340</v>
      </c>
      <c r="Q3535" s="16">
        <f t="shared" si="110"/>
        <v>42289.761192129634</v>
      </c>
      <c r="R3535">
        <f t="shared" si="111"/>
        <v>1</v>
      </c>
    </row>
    <row r="3536" spans="1:18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8339</v>
      </c>
      <c r="P3536" t="s">
        <v>8340</v>
      </c>
      <c r="Q3536" s="16">
        <f t="shared" si="110"/>
        <v>42243.6252662037</v>
      </c>
      <c r="R3536">
        <f t="shared" si="111"/>
        <v>1</v>
      </c>
    </row>
    <row r="3537" spans="1:18" ht="28.8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8339</v>
      </c>
      <c r="P3537" t="s">
        <v>8340</v>
      </c>
      <c r="Q3537" s="16">
        <f t="shared" si="110"/>
        <v>42248.640162037038</v>
      </c>
      <c r="R3537">
        <f t="shared" si="111"/>
        <v>1</v>
      </c>
    </row>
    <row r="3538" spans="1:18" ht="28.8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8339</v>
      </c>
      <c r="P3538" t="s">
        <v>8340</v>
      </c>
      <c r="Q3538" s="16">
        <f t="shared" si="110"/>
        <v>42328.727141203708</v>
      </c>
      <c r="R3538">
        <f t="shared" si="111"/>
        <v>1</v>
      </c>
    </row>
    <row r="3539" spans="1:18" ht="28.8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8339</v>
      </c>
      <c r="P3539" t="s">
        <v>8340</v>
      </c>
      <c r="Q3539" s="16">
        <f t="shared" si="110"/>
        <v>41923.354351851856</v>
      </c>
      <c r="R3539">
        <f t="shared" si="111"/>
        <v>1</v>
      </c>
    </row>
    <row r="3540" spans="1:18" ht="28.8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8339</v>
      </c>
      <c r="P3540" t="s">
        <v>8340</v>
      </c>
      <c r="Q3540" s="16">
        <f t="shared" si="110"/>
        <v>42571.420601851853</v>
      </c>
      <c r="R3540">
        <f t="shared" si="111"/>
        <v>1</v>
      </c>
    </row>
    <row r="3541" spans="1:18" ht="28.8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8339</v>
      </c>
      <c r="P3541" t="s">
        <v>8340</v>
      </c>
      <c r="Q3541" s="16">
        <f t="shared" si="110"/>
        <v>42600.756041666667</v>
      </c>
      <c r="R3541">
        <f t="shared" si="111"/>
        <v>1</v>
      </c>
    </row>
    <row r="3542" spans="1:18" ht="28.8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8339</v>
      </c>
      <c r="P3542" t="s">
        <v>8340</v>
      </c>
      <c r="Q3542" s="16">
        <f t="shared" si="110"/>
        <v>42517.003368055557</v>
      </c>
      <c r="R3542">
        <f t="shared" si="111"/>
        <v>1</v>
      </c>
    </row>
    <row r="3543" spans="1:18" ht="28.8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8339</v>
      </c>
      <c r="P3543" t="s">
        <v>8340</v>
      </c>
      <c r="Q3543" s="16">
        <f t="shared" si="110"/>
        <v>42222.730034722219</v>
      </c>
      <c r="R3543">
        <f t="shared" si="111"/>
        <v>1</v>
      </c>
    </row>
    <row r="3544" spans="1:18" ht="28.8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8339</v>
      </c>
      <c r="P3544" t="s">
        <v>8340</v>
      </c>
      <c r="Q3544" s="16">
        <f t="shared" si="110"/>
        <v>41829.599791666667</v>
      </c>
      <c r="R3544">
        <f t="shared" si="111"/>
        <v>1</v>
      </c>
    </row>
    <row r="3545" spans="1:18" ht="28.8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8339</v>
      </c>
      <c r="P3545" t="s">
        <v>8340</v>
      </c>
      <c r="Q3545" s="16">
        <f t="shared" si="110"/>
        <v>42150.755312499998</v>
      </c>
      <c r="R3545">
        <f t="shared" si="111"/>
        <v>1</v>
      </c>
    </row>
    <row r="3546" spans="1:1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8339</v>
      </c>
      <c r="P3546" t="s">
        <v>8340</v>
      </c>
      <c r="Q3546" s="16">
        <f t="shared" si="110"/>
        <v>42040.831678240742</v>
      </c>
      <c r="R3546">
        <f t="shared" si="111"/>
        <v>1</v>
      </c>
    </row>
    <row r="3547" spans="1:18" ht="28.8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8339</v>
      </c>
      <c r="P3547" t="s">
        <v>8340</v>
      </c>
      <c r="Q3547" s="16">
        <f t="shared" si="110"/>
        <v>42075.807395833333</v>
      </c>
      <c r="R3547">
        <f t="shared" si="111"/>
        <v>1</v>
      </c>
    </row>
    <row r="3548" spans="1:18" ht="28.8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8339</v>
      </c>
      <c r="P3548" t="s">
        <v>8340</v>
      </c>
      <c r="Q3548" s="16">
        <f t="shared" si="110"/>
        <v>42073.660694444443</v>
      </c>
      <c r="R3548">
        <f t="shared" si="111"/>
        <v>1</v>
      </c>
    </row>
    <row r="3549" spans="1:18" ht="28.8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8339</v>
      </c>
      <c r="P3549" t="s">
        <v>8340</v>
      </c>
      <c r="Q3549" s="16">
        <f t="shared" si="110"/>
        <v>42480.078715277778</v>
      </c>
      <c r="R3549">
        <f t="shared" si="111"/>
        <v>1</v>
      </c>
    </row>
    <row r="3550" spans="1:18" ht="28.8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8339</v>
      </c>
      <c r="P3550" t="s">
        <v>8340</v>
      </c>
      <c r="Q3550" s="16">
        <f t="shared" si="110"/>
        <v>42411.942291666666</v>
      </c>
      <c r="R3550">
        <f t="shared" si="111"/>
        <v>1</v>
      </c>
    </row>
    <row r="3551" spans="1:18" ht="28.8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8339</v>
      </c>
      <c r="P3551" t="s">
        <v>8340</v>
      </c>
      <c r="Q3551" s="16">
        <f t="shared" si="110"/>
        <v>42223.394363425927</v>
      </c>
      <c r="R3551">
        <f t="shared" si="111"/>
        <v>1</v>
      </c>
    </row>
    <row r="3552" spans="1:18" ht="28.8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8339</v>
      </c>
      <c r="P3552" t="s">
        <v>8340</v>
      </c>
      <c r="Q3552" s="16">
        <f t="shared" si="110"/>
        <v>42462.893495370372</v>
      </c>
      <c r="R3552">
        <f t="shared" si="111"/>
        <v>1</v>
      </c>
    </row>
    <row r="3553" spans="1:18" ht="28.8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8339</v>
      </c>
      <c r="P3553" t="s">
        <v>8340</v>
      </c>
      <c r="Q3553" s="16">
        <f t="shared" si="110"/>
        <v>41753.515856481477</v>
      </c>
      <c r="R3553">
        <f t="shared" si="111"/>
        <v>1</v>
      </c>
    </row>
    <row r="3554" spans="1:18" ht="28.8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8339</v>
      </c>
      <c r="P3554" t="s">
        <v>8340</v>
      </c>
      <c r="Q3554" s="16">
        <f t="shared" si="110"/>
        <v>41788.587083333332</v>
      </c>
      <c r="R3554">
        <f t="shared" si="111"/>
        <v>1</v>
      </c>
    </row>
    <row r="3555" spans="1:18" ht="28.8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8339</v>
      </c>
      <c r="P3555" t="s">
        <v>8340</v>
      </c>
      <c r="Q3555" s="16">
        <f t="shared" si="110"/>
        <v>42196.028703703705</v>
      </c>
      <c r="R3555">
        <f t="shared" si="111"/>
        <v>1</v>
      </c>
    </row>
    <row r="3556" spans="1:18" ht="28.8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8339</v>
      </c>
      <c r="P3556" t="s">
        <v>8340</v>
      </c>
      <c r="Q3556" s="16">
        <f t="shared" si="110"/>
        <v>42016.050451388888</v>
      </c>
      <c r="R3556">
        <f t="shared" si="111"/>
        <v>1</v>
      </c>
    </row>
    <row r="3557" spans="1:18" ht="28.8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8339</v>
      </c>
      <c r="P3557" t="s">
        <v>8340</v>
      </c>
      <c r="Q3557" s="16">
        <f t="shared" si="110"/>
        <v>42661.442060185189</v>
      </c>
      <c r="R3557">
        <f t="shared" si="111"/>
        <v>1</v>
      </c>
    </row>
    <row r="3558" spans="1:18" ht="28.8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8339</v>
      </c>
      <c r="P3558" t="s">
        <v>8340</v>
      </c>
      <c r="Q3558" s="16">
        <f t="shared" si="110"/>
        <v>41808.649583333332</v>
      </c>
      <c r="R3558">
        <f t="shared" si="111"/>
        <v>1</v>
      </c>
    </row>
    <row r="3559" spans="1:18" ht="28.8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8339</v>
      </c>
      <c r="P3559" t="s">
        <v>8340</v>
      </c>
      <c r="Q3559" s="16">
        <f t="shared" si="110"/>
        <v>41730.276747685188</v>
      </c>
      <c r="R3559">
        <f t="shared" si="111"/>
        <v>1</v>
      </c>
    </row>
    <row r="3560" spans="1:18" ht="28.8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8339</v>
      </c>
      <c r="P3560" t="s">
        <v>8340</v>
      </c>
      <c r="Q3560" s="16">
        <f t="shared" si="110"/>
        <v>42139.816840277781</v>
      </c>
      <c r="R3560">
        <f t="shared" si="111"/>
        <v>1</v>
      </c>
    </row>
    <row r="3561" spans="1:18" ht="28.8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8339</v>
      </c>
      <c r="P3561" t="s">
        <v>8340</v>
      </c>
      <c r="Q3561" s="16">
        <f t="shared" si="110"/>
        <v>42194.096157407403</v>
      </c>
      <c r="R3561">
        <f t="shared" si="111"/>
        <v>1</v>
      </c>
    </row>
    <row r="3562" spans="1:18" ht="28.8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8339</v>
      </c>
      <c r="P3562" t="s">
        <v>8340</v>
      </c>
      <c r="Q3562" s="16">
        <f t="shared" si="110"/>
        <v>42115.889652777776</v>
      </c>
      <c r="R3562">
        <f t="shared" si="111"/>
        <v>1</v>
      </c>
    </row>
    <row r="3563" spans="1:18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8339</v>
      </c>
      <c r="P3563" t="s">
        <v>8340</v>
      </c>
      <c r="Q3563" s="16">
        <f t="shared" si="110"/>
        <v>42203.680300925931</v>
      </c>
      <c r="R3563">
        <f t="shared" si="111"/>
        <v>1</v>
      </c>
    </row>
    <row r="3564" spans="1:18" ht="28.8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8339</v>
      </c>
      <c r="P3564" t="s">
        <v>8340</v>
      </c>
      <c r="Q3564" s="16">
        <f t="shared" si="110"/>
        <v>42433.761886574073</v>
      </c>
      <c r="R3564">
        <f t="shared" si="111"/>
        <v>1</v>
      </c>
    </row>
    <row r="3565" spans="1:18" ht="28.8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8339</v>
      </c>
      <c r="P3565" t="s">
        <v>8340</v>
      </c>
      <c r="Q3565" s="16">
        <f t="shared" si="110"/>
        <v>42555.671944444446</v>
      </c>
      <c r="R3565">
        <f t="shared" si="111"/>
        <v>1</v>
      </c>
    </row>
    <row r="3566" spans="1:1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8339</v>
      </c>
      <c r="P3566" t="s">
        <v>8340</v>
      </c>
      <c r="Q3566" s="16">
        <f t="shared" si="110"/>
        <v>42236.623252314814</v>
      </c>
      <c r="R3566">
        <f t="shared" si="111"/>
        <v>1</v>
      </c>
    </row>
    <row r="3567" spans="1:18" ht="28.8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8339</v>
      </c>
      <c r="P3567" t="s">
        <v>8340</v>
      </c>
      <c r="Q3567" s="16">
        <f t="shared" si="110"/>
        <v>41974.743148148147</v>
      </c>
      <c r="R3567">
        <f t="shared" si="111"/>
        <v>1</v>
      </c>
    </row>
    <row r="3568" spans="1:18" ht="28.8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8339</v>
      </c>
      <c r="P3568" t="s">
        <v>8340</v>
      </c>
      <c r="Q3568" s="16">
        <f t="shared" si="110"/>
        <v>41997.507905092592</v>
      </c>
      <c r="R3568">
        <f t="shared" si="111"/>
        <v>1</v>
      </c>
    </row>
    <row r="3569" spans="1:18" ht="28.8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8339</v>
      </c>
      <c r="P3569" t="s">
        <v>8340</v>
      </c>
      <c r="Q3569" s="16">
        <f t="shared" si="110"/>
        <v>42135.810694444444</v>
      </c>
      <c r="R3569">
        <f t="shared" si="111"/>
        <v>1</v>
      </c>
    </row>
    <row r="3570" spans="1:18" ht="28.8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8339</v>
      </c>
      <c r="P3570" t="s">
        <v>8340</v>
      </c>
      <c r="Q3570" s="16">
        <f t="shared" si="110"/>
        <v>41869.740671296298</v>
      </c>
      <c r="R3570">
        <f t="shared" si="111"/>
        <v>1</v>
      </c>
    </row>
    <row r="3571" spans="1:18" ht="28.8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8339</v>
      </c>
      <c r="P3571" t="s">
        <v>8340</v>
      </c>
      <c r="Q3571" s="16">
        <f t="shared" si="110"/>
        <v>41982.688611111109</v>
      </c>
      <c r="R3571">
        <f t="shared" si="111"/>
        <v>1</v>
      </c>
    </row>
    <row r="3572" spans="1:18" ht="28.8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8339</v>
      </c>
      <c r="P3572" t="s">
        <v>8340</v>
      </c>
      <c r="Q3572" s="16">
        <f t="shared" si="110"/>
        <v>41976.331979166665</v>
      </c>
      <c r="R3572">
        <f t="shared" si="111"/>
        <v>1</v>
      </c>
    </row>
    <row r="3573" spans="1:18" ht="28.8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8339</v>
      </c>
      <c r="P3573" t="s">
        <v>8340</v>
      </c>
      <c r="Q3573" s="16">
        <f t="shared" si="110"/>
        <v>41912.858946759261</v>
      </c>
      <c r="R3573">
        <f t="shared" si="111"/>
        <v>1</v>
      </c>
    </row>
    <row r="3574" spans="1:1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8339</v>
      </c>
      <c r="P3574" t="s">
        <v>8340</v>
      </c>
      <c r="Q3574" s="16">
        <f t="shared" si="110"/>
        <v>42146.570393518516</v>
      </c>
      <c r="R3574">
        <f t="shared" si="111"/>
        <v>1</v>
      </c>
    </row>
    <row r="3575" spans="1:18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8339</v>
      </c>
      <c r="P3575" t="s">
        <v>8340</v>
      </c>
      <c r="Q3575" s="16">
        <f t="shared" si="110"/>
        <v>41921.375532407408</v>
      </c>
      <c r="R3575">
        <f t="shared" si="111"/>
        <v>1</v>
      </c>
    </row>
    <row r="3576" spans="1:18" ht="28.8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8339</v>
      </c>
      <c r="P3576" t="s">
        <v>8340</v>
      </c>
      <c r="Q3576" s="16">
        <f t="shared" si="110"/>
        <v>41926.942685185189</v>
      </c>
      <c r="R3576">
        <f t="shared" si="111"/>
        <v>1</v>
      </c>
    </row>
    <row r="3577" spans="1:18" ht="28.8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8339</v>
      </c>
      <c r="P3577" t="s">
        <v>8340</v>
      </c>
      <c r="Q3577" s="16">
        <f t="shared" si="110"/>
        <v>42561.783877314811</v>
      </c>
      <c r="R3577">
        <f t="shared" si="111"/>
        <v>1</v>
      </c>
    </row>
    <row r="3578" spans="1:18" ht="28.8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8339</v>
      </c>
      <c r="P3578" t="s">
        <v>8340</v>
      </c>
      <c r="Q3578" s="16">
        <f t="shared" si="110"/>
        <v>42649.54923611111</v>
      </c>
      <c r="R3578">
        <f t="shared" si="111"/>
        <v>1</v>
      </c>
    </row>
    <row r="3579" spans="1:18" ht="28.8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8339</v>
      </c>
      <c r="P3579" t="s">
        <v>8340</v>
      </c>
      <c r="Q3579" s="16">
        <f t="shared" si="110"/>
        <v>42093.786840277782</v>
      </c>
      <c r="R3579">
        <f t="shared" si="111"/>
        <v>1</v>
      </c>
    </row>
    <row r="3580" spans="1:18" ht="28.8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8339</v>
      </c>
      <c r="P3580" t="s">
        <v>8340</v>
      </c>
      <c r="Q3580" s="16">
        <f t="shared" si="110"/>
        <v>42460.733530092592</v>
      </c>
      <c r="R3580">
        <f t="shared" si="111"/>
        <v>1</v>
      </c>
    </row>
    <row r="3581" spans="1:18" ht="28.8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8339</v>
      </c>
      <c r="P3581" t="s">
        <v>8340</v>
      </c>
      <c r="Q3581" s="16">
        <f t="shared" si="110"/>
        <v>42430.762222222227</v>
      </c>
      <c r="R3581">
        <f t="shared" si="111"/>
        <v>1</v>
      </c>
    </row>
    <row r="3582" spans="1:18" ht="28.8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8339</v>
      </c>
      <c r="P3582" t="s">
        <v>8340</v>
      </c>
      <c r="Q3582" s="16">
        <f t="shared" si="110"/>
        <v>42026.176180555558</v>
      </c>
      <c r="R3582">
        <f t="shared" si="111"/>
        <v>1</v>
      </c>
    </row>
    <row r="3583" spans="1:18" ht="28.8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8339</v>
      </c>
      <c r="P3583" t="s">
        <v>8340</v>
      </c>
      <c r="Q3583" s="16">
        <f t="shared" si="110"/>
        <v>41836.471180555556</v>
      </c>
      <c r="R3583">
        <f t="shared" si="111"/>
        <v>1</v>
      </c>
    </row>
    <row r="3584" spans="1:18" ht="28.8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8339</v>
      </c>
      <c r="P3584" t="s">
        <v>8340</v>
      </c>
      <c r="Q3584" s="16">
        <f t="shared" si="110"/>
        <v>42451.095856481479</v>
      </c>
      <c r="R3584">
        <f t="shared" si="111"/>
        <v>1</v>
      </c>
    </row>
    <row r="3585" spans="1:18" ht="28.8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8339</v>
      </c>
      <c r="P3585" t="s">
        <v>8340</v>
      </c>
      <c r="Q3585" s="16">
        <f t="shared" si="110"/>
        <v>42418.425983796296</v>
      </c>
      <c r="R3585">
        <f t="shared" si="111"/>
        <v>1</v>
      </c>
    </row>
    <row r="3586" spans="1:18" ht="57.6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8339</v>
      </c>
      <c r="P3586" t="s">
        <v>8340</v>
      </c>
      <c r="Q3586" s="16">
        <f t="shared" si="110"/>
        <v>42168.316481481481</v>
      </c>
      <c r="R3586">
        <f t="shared" si="111"/>
        <v>1</v>
      </c>
    </row>
    <row r="3587" spans="1:18" ht="28.8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8339</v>
      </c>
      <c r="P3587" t="s">
        <v>8340</v>
      </c>
      <c r="Q3587" s="16">
        <f t="shared" ref="Q3587:Q3650" si="112">J3587/86400 + DATE(1970,1,1)</f>
        <v>41964.716319444444</v>
      </c>
      <c r="R3587">
        <f t="shared" ref="R3587:R3650" si="113">SUBTOTAL(103,A3587)</f>
        <v>1</v>
      </c>
    </row>
    <row r="3588" spans="1:18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8339</v>
      </c>
      <c r="P3588" t="s">
        <v>8340</v>
      </c>
      <c r="Q3588" s="16">
        <f t="shared" si="112"/>
        <v>42576.697569444441</v>
      </c>
      <c r="R3588">
        <f t="shared" si="113"/>
        <v>1</v>
      </c>
    </row>
    <row r="3589" spans="1:18" ht="28.8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8339</v>
      </c>
      <c r="P3589" t="s">
        <v>8340</v>
      </c>
      <c r="Q3589" s="16">
        <f t="shared" si="112"/>
        <v>42503.539976851855</v>
      </c>
      <c r="R3589">
        <f t="shared" si="113"/>
        <v>1</v>
      </c>
    </row>
    <row r="3590" spans="1:18" ht="28.8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8339</v>
      </c>
      <c r="P3590" t="s">
        <v>8340</v>
      </c>
      <c r="Q3590" s="16">
        <f t="shared" si="112"/>
        <v>42101.828819444447</v>
      </c>
      <c r="R3590">
        <f t="shared" si="113"/>
        <v>1</v>
      </c>
    </row>
    <row r="3591" spans="1:18" ht="28.8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8339</v>
      </c>
      <c r="P3591" t="s">
        <v>8340</v>
      </c>
      <c r="Q3591" s="16">
        <f t="shared" si="112"/>
        <v>42125.647534722222</v>
      </c>
      <c r="R3591">
        <f t="shared" si="113"/>
        <v>1</v>
      </c>
    </row>
    <row r="3592" spans="1:18" ht="28.8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8339</v>
      </c>
      <c r="P3592" t="s">
        <v>8340</v>
      </c>
      <c r="Q3592" s="16">
        <f t="shared" si="112"/>
        <v>41902.333726851852</v>
      </c>
      <c r="R3592">
        <f t="shared" si="113"/>
        <v>1</v>
      </c>
    </row>
    <row r="3593" spans="1:18" ht="28.8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8339</v>
      </c>
      <c r="P3593" t="s">
        <v>8340</v>
      </c>
      <c r="Q3593" s="16">
        <f t="shared" si="112"/>
        <v>42003.948425925926</v>
      </c>
      <c r="R3593">
        <f t="shared" si="113"/>
        <v>1</v>
      </c>
    </row>
    <row r="3594" spans="1:18" ht="28.8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8339</v>
      </c>
      <c r="P3594" t="s">
        <v>8340</v>
      </c>
      <c r="Q3594" s="16">
        <f t="shared" si="112"/>
        <v>41988.829942129625</v>
      </c>
      <c r="R3594">
        <f t="shared" si="113"/>
        <v>1</v>
      </c>
    </row>
    <row r="3595" spans="1:18" ht="28.8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8339</v>
      </c>
      <c r="P3595" t="s">
        <v>8340</v>
      </c>
      <c r="Q3595" s="16">
        <f t="shared" si="112"/>
        <v>41974.898599537039</v>
      </c>
      <c r="R3595">
        <f t="shared" si="113"/>
        <v>1</v>
      </c>
    </row>
    <row r="3596" spans="1:18" ht="28.8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8339</v>
      </c>
      <c r="P3596" t="s">
        <v>8340</v>
      </c>
      <c r="Q3596" s="16">
        <f t="shared" si="112"/>
        <v>42592.066921296297</v>
      </c>
      <c r="R3596">
        <f t="shared" si="113"/>
        <v>1</v>
      </c>
    </row>
    <row r="3597" spans="1:1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8339</v>
      </c>
      <c r="P3597" t="s">
        <v>8340</v>
      </c>
      <c r="Q3597" s="16">
        <f t="shared" si="112"/>
        <v>42050.008368055554</v>
      </c>
      <c r="R3597">
        <f t="shared" si="113"/>
        <v>1</v>
      </c>
    </row>
    <row r="3598" spans="1:18" ht="28.8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8339</v>
      </c>
      <c r="P3598" t="s">
        <v>8340</v>
      </c>
      <c r="Q3598" s="16">
        <f t="shared" si="112"/>
        <v>41856.715069444443</v>
      </c>
      <c r="R3598">
        <f t="shared" si="113"/>
        <v>1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8339</v>
      </c>
      <c r="P3599" t="s">
        <v>8340</v>
      </c>
      <c r="Q3599" s="16">
        <f t="shared" si="112"/>
        <v>42417.585532407407</v>
      </c>
      <c r="R3599">
        <f t="shared" si="113"/>
        <v>1</v>
      </c>
    </row>
    <row r="3600" spans="1:18" ht="28.8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8339</v>
      </c>
      <c r="P3600" t="s">
        <v>8340</v>
      </c>
      <c r="Q3600" s="16">
        <f t="shared" si="112"/>
        <v>41866.79886574074</v>
      </c>
      <c r="R3600">
        <f t="shared" si="113"/>
        <v>1</v>
      </c>
    </row>
    <row r="3601" spans="1:18" ht="28.8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8339</v>
      </c>
      <c r="P3601" t="s">
        <v>8340</v>
      </c>
      <c r="Q3601" s="16">
        <f t="shared" si="112"/>
        <v>42220.79487268519</v>
      </c>
      <c r="R3601">
        <f t="shared" si="113"/>
        <v>1</v>
      </c>
    </row>
    <row r="3602" spans="1:1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8339</v>
      </c>
      <c r="P3602" t="s">
        <v>8340</v>
      </c>
      <c r="Q3602" s="16">
        <f t="shared" si="112"/>
        <v>42628.849120370374</v>
      </c>
      <c r="R3602">
        <f t="shared" si="113"/>
        <v>1</v>
      </c>
    </row>
    <row r="3603" spans="1:18" ht="28.8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8339</v>
      </c>
      <c r="P3603" t="s">
        <v>8340</v>
      </c>
      <c r="Q3603" s="16">
        <f t="shared" si="112"/>
        <v>41990.99863425926</v>
      </c>
      <c r="R3603">
        <f t="shared" si="113"/>
        <v>1</v>
      </c>
    </row>
    <row r="3604" spans="1:18" ht="28.8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8339</v>
      </c>
      <c r="P3604" t="s">
        <v>8340</v>
      </c>
      <c r="Q3604" s="16">
        <f t="shared" si="112"/>
        <v>42447.894432870366</v>
      </c>
      <c r="R3604">
        <f t="shared" si="113"/>
        <v>1</v>
      </c>
    </row>
    <row r="3605" spans="1:18" ht="28.8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8339</v>
      </c>
      <c r="P3605" t="s">
        <v>8340</v>
      </c>
      <c r="Q3605" s="16">
        <f t="shared" si="112"/>
        <v>42283.864351851851</v>
      </c>
      <c r="R3605">
        <f t="shared" si="113"/>
        <v>1</v>
      </c>
    </row>
    <row r="3606" spans="1:18" ht="28.8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8339</v>
      </c>
      <c r="P3606" t="s">
        <v>8340</v>
      </c>
      <c r="Q3606" s="16">
        <f t="shared" si="112"/>
        <v>42483.015694444446</v>
      </c>
      <c r="R3606">
        <f t="shared" si="113"/>
        <v>1</v>
      </c>
    </row>
    <row r="3607" spans="1:18" ht="28.8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8339</v>
      </c>
      <c r="P3607" t="s">
        <v>8340</v>
      </c>
      <c r="Q3607" s="16">
        <f t="shared" si="112"/>
        <v>42383.793124999997</v>
      </c>
      <c r="R3607">
        <f t="shared" si="113"/>
        <v>1</v>
      </c>
    </row>
    <row r="3608" spans="1:18" ht="28.8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8339</v>
      </c>
      <c r="P3608" t="s">
        <v>8340</v>
      </c>
      <c r="Q3608" s="16">
        <f t="shared" si="112"/>
        <v>42566.604826388888</v>
      </c>
      <c r="R3608">
        <f t="shared" si="113"/>
        <v>1</v>
      </c>
    </row>
    <row r="3609" spans="1:1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8339</v>
      </c>
      <c r="P3609" t="s">
        <v>8340</v>
      </c>
      <c r="Q3609" s="16">
        <f t="shared" si="112"/>
        <v>42338.963912037041</v>
      </c>
      <c r="R3609">
        <f t="shared" si="113"/>
        <v>1</v>
      </c>
    </row>
    <row r="3610" spans="1:18" ht="28.8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8339</v>
      </c>
      <c r="P3610" t="s">
        <v>8340</v>
      </c>
      <c r="Q3610" s="16">
        <f t="shared" si="112"/>
        <v>42506.709374999999</v>
      </c>
      <c r="R3610">
        <f t="shared" si="113"/>
        <v>1</v>
      </c>
    </row>
    <row r="3611" spans="1:18" ht="28.8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8339</v>
      </c>
      <c r="P3611" t="s">
        <v>8340</v>
      </c>
      <c r="Q3611" s="16">
        <f t="shared" si="112"/>
        <v>42429.991724537038</v>
      </c>
      <c r="R3611">
        <f t="shared" si="113"/>
        <v>1</v>
      </c>
    </row>
    <row r="3612" spans="1:18" ht="28.8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8339</v>
      </c>
      <c r="P3612" t="s">
        <v>8340</v>
      </c>
      <c r="Q3612" s="16">
        <f t="shared" si="112"/>
        <v>42203.432129629626</v>
      </c>
      <c r="R3612">
        <f t="shared" si="113"/>
        <v>1</v>
      </c>
    </row>
    <row r="3613" spans="1:18" ht="28.8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8339</v>
      </c>
      <c r="P3613" t="s">
        <v>8340</v>
      </c>
      <c r="Q3613" s="16">
        <f t="shared" si="112"/>
        <v>42072.370381944449</v>
      </c>
      <c r="R3613">
        <f t="shared" si="113"/>
        <v>1</v>
      </c>
    </row>
    <row r="3614" spans="1:18" ht="28.8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8339</v>
      </c>
      <c r="P3614" t="s">
        <v>8340</v>
      </c>
      <c r="Q3614" s="16">
        <f t="shared" si="112"/>
        <v>41789.726979166662</v>
      </c>
      <c r="R3614">
        <f t="shared" si="113"/>
        <v>1</v>
      </c>
    </row>
    <row r="3615" spans="1:18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8339</v>
      </c>
      <c r="P3615" t="s">
        <v>8340</v>
      </c>
      <c r="Q3615" s="16">
        <f t="shared" si="112"/>
        <v>41788.58997685185</v>
      </c>
      <c r="R3615">
        <f t="shared" si="113"/>
        <v>1</v>
      </c>
    </row>
    <row r="3616" spans="1:18" ht="28.8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8339</v>
      </c>
      <c r="P3616" t="s">
        <v>8340</v>
      </c>
      <c r="Q3616" s="16">
        <f t="shared" si="112"/>
        <v>42144.041851851856</v>
      </c>
      <c r="R3616">
        <f t="shared" si="113"/>
        <v>1</v>
      </c>
    </row>
    <row r="3617" spans="1:18" ht="28.8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8339</v>
      </c>
      <c r="P3617" t="s">
        <v>8340</v>
      </c>
      <c r="Q3617" s="16">
        <f t="shared" si="112"/>
        <v>42318.593703703707</v>
      </c>
      <c r="R3617">
        <f t="shared" si="113"/>
        <v>1</v>
      </c>
    </row>
    <row r="3618" spans="1:18" ht="28.8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8339</v>
      </c>
      <c r="P3618" t="s">
        <v>8340</v>
      </c>
      <c r="Q3618" s="16">
        <f t="shared" si="112"/>
        <v>42052.949814814812</v>
      </c>
      <c r="R3618">
        <f t="shared" si="113"/>
        <v>1</v>
      </c>
    </row>
    <row r="3619" spans="1:18" ht="28.8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8339</v>
      </c>
      <c r="P3619" t="s">
        <v>8340</v>
      </c>
      <c r="Q3619" s="16">
        <f t="shared" si="112"/>
        <v>42779.610289351855</v>
      </c>
      <c r="R3619">
        <f t="shared" si="113"/>
        <v>1</v>
      </c>
    </row>
    <row r="3620" spans="1:18" ht="28.8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8339</v>
      </c>
      <c r="P3620" t="s">
        <v>8340</v>
      </c>
      <c r="Q3620" s="16">
        <f t="shared" si="112"/>
        <v>42128.627893518518</v>
      </c>
      <c r="R3620">
        <f t="shared" si="113"/>
        <v>1</v>
      </c>
    </row>
    <row r="3621" spans="1:18" ht="28.8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8339</v>
      </c>
      <c r="P3621" t="s">
        <v>8340</v>
      </c>
      <c r="Q3621" s="16">
        <f t="shared" si="112"/>
        <v>42661.132245370369</v>
      </c>
      <c r="R3621">
        <f t="shared" si="113"/>
        <v>1</v>
      </c>
    </row>
    <row r="3622" spans="1:18" ht="28.8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8339</v>
      </c>
      <c r="P3622" t="s">
        <v>8340</v>
      </c>
      <c r="Q3622" s="16">
        <f t="shared" si="112"/>
        <v>42037.938206018516</v>
      </c>
      <c r="R3622">
        <f t="shared" si="113"/>
        <v>1</v>
      </c>
    </row>
    <row r="3623" spans="1:18" ht="28.8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8339</v>
      </c>
      <c r="P3623" t="s">
        <v>8340</v>
      </c>
      <c r="Q3623" s="16">
        <f t="shared" si="112"/>
        <v>42619.935694444444</v>
      </c>
      <c r="R3623">
        <f t="shared" si="113"/>
        <v>1</v>
      </c>
    </row>
    <row r="3624" spans="1:1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8339</v>
      </c>
      <c r="P3624" t="s">
        <v>8340</v>
      </c>
      <c r="Q3624" s="16">
        <f t="shared" si="112"/>
        <v>41877.221886574072</v>
      </c>
      <c r="R3624">
        <f t="shared" si="113"/>
        <v>1</v>
      </c>
    </row>
    <row r="3625" spans="1:1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8339</v>
      </c>
      <c r="P3625" t="s">
        <v>8340</v>
      </c>
      <c r="Q3625" s="16">
        <f t="shared" si="112"/>
        <v>41828.736921296295</v>
      </c>
      <c r="R3625">
        <f t="shared" si="113"/>
        <v>1</v>
      </c>
    </row>
    <row r="3626" spans="1:18" ht="57.6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8339</v>
      </c>
      <c r="P3626" t="s">
        <v>8340</v>
      </c>
      <c r="Q3626" s="16">
        <f t="shared" si="112"/>
        <v>42545.774189814816</v>
      </c>
      <c r="R3626">
        <f t="shared" si="113"/>
        <v>1</v>
      </c>
    </row>
    <row r="3627" spans="1:18" ht="28.8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8339</v>
      </c>
      <c r="P3627" t="s">
        <v>8340</v>
      </c>
      <c r="Q3627" s="16">
        <f t="shared" si="112"/>
        <v>42157.652511574073</v>
      </c>
      <c r="R3627">
        <f t="shared" si="113"/>
        <v>1</v>
      </c>
    </row>
    <row r="3628" spans="1:18" ht="28.8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8339</v>
      </c>
      <c r="P3628" t="s">
        <v>8340</v>
      </c>
      <c r="Q3628" s="16">
        <f t="shared" si="112"/>
        <v>41846.667326388888</v>
      </c>
      <c r="R3628">
        <f t="shared" si="113"/>
        <v>1</v>
      </c>
    </row>
    <row r="3629" spans="1:18" ht="28.8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8339</v>
      </c>
      <c r="P3629" t="s">
        <v>8340</v>
      </c>
      <c r="Q3629" s="16">
        <f t="shared" si="112"/>
        <v>42460.741747685184</v>
      </c>
      <c r="R3629">
        <f t="shared" si="113"/>
        <v>1</v>
      </c>
    </row>
    <row r="3630" spans="1:18" ht="28.8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8339</v>
      </c>
      <c r="P3630" t="s">
        <v>8381</v>
      </c>
      <c r="Q3630" s="16">
        <f t="shared" si="112"/>
        <v>42291.833287037036</v>
      </c>
      <c r="R3630">
        <f t="shared" si="113"/>
        <v>0</v>
      </c>
    </row>
    <row r="3631" spans="1:18" ht="28.8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8339</v>
      </c>
      <c r="P3631" t="s">
        <v>8381</v>
      </c>
      <c r="Q3631" s="16">
        <f t="shared" si="112"/>
        <v>42437.094490740739</v>
      </c>
      <c r="R3631">
        <f t="shared" si="113"/>
        <v>0</v>
      </c>
    </row>
    <row r="3632" spans="1:18" ht="28.8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8339</v>
      </c>
      <c r="P3632" t="s">
        <v>8381</v>
      </c>
      <c r="Q3632" s="16">
        <f t="shared" si="112"/>
        <v>41942.84710648148</v>
      </c>
      <c r="R3632">
        <f t="shared" si="113"/>
        <v>0</v>
      </c>
    </row>
    <row r="3633" spans="1:18" ht="28.8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8339</v>
      </c>
      <c r="P3633" t="s">
        <v>8381</v>
      </c>
      <c r="Q3633" s="16">
        <f t="shared" si="112"/>
        <v>41880.753437499996</v>
      </c>
      <c r="R3633">
        <f t="shared" si="113"/>
        <v>0</v>
      </c>
    </row>
    <row r="3634" spans="1:18" ht="28.8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8339</v>
      </c>
      <c r="P3634" t="s">
        <v>8381</v>
      </c>
      <c r="Q3634" s="16">
        <f t="shared" si="112"/>
        <v>41946.936909722222</v>
      </c>
      <c r="R3634">
        <f t="shared" si="113"/>
        <v>0</v>
      </c>
    </row>
    <row r="3635" spans="1:18" ht="28.8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8339</v>
      </c>
      <c r="P3635" t="s">
        <v>8381</v>
      </c>
      <c r="Q3635" s="16">
        <f t="shared" si="112"/>
        <v>42649.623460648145</v>
      </c>
      <c r="R3635">
        <f t="shared" si="113"/>
        <v>0</v>
      </c>
    </row>
    <row r="3636" spans="1:18" ht="28.8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8339</v>
      </c>
      <c r="P3636" t="s">
        <v>8381</v>
      </c>
      <c r="Q3636" s="16">
        <f t="shared" si="112"/>
        <v>42701.166365740741</v>
      </c>
      <c r="R3636">
        <f t="shared" si="113"/>
        <v>0</v>
      </c>
    </row>
    <row r="3637" spans="1:1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8339</v>
      </c>
      <c r="P3637" t="s">
        <v>8381</v>
      </c>
      <c r="Q3637" s="16">
        <f t="shared" si="112"/>
        <v>42450.88282407407</v>
      </c>
      <c r="R3637">
        <f t="shared" si="113"/>
        <v>0</v>
      </c>
    </row>
    <row r="3638" spans="1:18" ht="28.8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8339</v>
      </c>
      <c r="P3638" t="s">
        <v>8381</v>
      </c>
      <c r="Q3638" s="16">
        <f t="shared" si="112"/>
        <v>42226.694780092592</v>
      </c>
      <c r="R3638">
        <f t="shared" si="113"/>
        <v>0</v>
      </c>
    </row>
    <row r="3639" spans="1:18" ht="28.8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8339</v>
      </c>
      <c r="P3639" t="s">
        <v>8381</v>
      </c>
      <c r="Q3639" s="16">
        <f t="shared" si="112"/>
        <v>41975.700636574074</v>
      </c>
      <c r="R3639">
        <f t="shared" si="113"/>
        <v>0</v>
      </c>
    </row>
    <row r="3640" spans="1:1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8339</v>
      </c>
      <c r="P3640" t="s">
        <v>8381</v>
      </c>
      <c r="Q3640" s="16">
        <f t="shared" si="112"/>
        <v>42053.672824074078</v>
      </c>
      <c r="R3640">
        <f t="shared" si="113"/>
        <v>0</v>
      </c>
    </row>
    <row r="3641" spans="1:18" ht="28.8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8339</v>
      </c>
      <c r="P3641" t="s">
        <v>8381</v>
      </c>
      <c r="Q3641" s="16">
        <f t="shared" si="112"/>
        <v>42590.677152777775</v>
      </c>
      <c r="R3641">
        <f t="shared" si="113"/>
        <v>0</v>
      </c>
    </row>
    <row r="3642" spans="1:18" ht="43.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8339</v>
      </c>
      <c r="P3642" t="s">
        <v>8381</v>
      </c>
      <c r="Q3642" s="16">
        <f t="shared" si="112"/>
        <v>42104.781597222223</v>
      </c>
      <c r="R3642">
        <f t="shared" si="113"/>
        <v>0</v>
      </c>
    </row>
    <row r="3643" spans="1:18" ht="28.8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8339</v>
      </c>
      <c r="P3643" t="s">
        <v>8381</v>
      </c>
      <c r="Q3643" s="16">
        <f t="shared" si="112"/>
        <v>41899.627071759256</v>
      </c>
      <c r="R3643">
        <f t="shared" si="113"/>
        <v>0</v>
      </c>
    </row>
    <row r="3644" spans="1:18" ht="43.2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8339</v>
      </c>
      <c r="P3644" t="s">
        <v>8381</v>
      </c>
      <c r="Q3644" s="16">
        <f t="shared" si="112"/>
        <v>42297.816284722227</v>
      </c>
      <c r="R3644">
        <f t="shared" si="113"/>
        <v>0</v>
      </c>
    </row>
    <row r="3645" spans="1:18" ht="28.8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8339</v>
      </c>
      <c r="P3645" t="s">
        <v>8381</v>
      </c>
      <c r="Q3645" s="16">
        <f t="shared" si="112"/>
        <v>42285.143969907411</v>
      </c>
      <c r="R3645">
        <f t="shared" si="113"/>
        <v>0</v>
      </c>
    </row>
    <row r="3646" spans="1:18" ht="28.8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8339</v>
      </c>
      <c r="P3646" t="s">
        <v>8381</v>
      </c>
      <c r="Q3646" s="16">
        <f t="shared" si="112"/>
        <v>42409.241747685184</v>
      </c>
      <c r="R3646">
        <f t="shared" si="113"/>
        <v>0</v>
      </c>
    </row>
    <row r="3647" spans="1:18" ht="28.8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8339</v>
      </c>
      <c r="P3647" t="s">
        <v>8381</v>
      </c>
      <c r="Q3647" s="16">
        <f t="shared" si="112"/>
        <v>42665.970347222217</v>
      </c>
      <c r="R3647">
        <f t="shared" si="113"/>
        <v>0</v>
      </c>
    </row>
    <row r="3648" spans="1:18" ht="28.8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8339</v>
      </c>
      <c r="P3648" t="s">
        <v>8381</v>
      </c>
      <c r="Q3648" s="16">
        <f t="shared" si="112"/>
        <v>42140.421319444446</v>
      </c>
      <c r="R3648">
        <f t="shared" si="113"/>
        <v>0</v>
      </c>
    </row>
    <row r="3649" spans="1:18" ht="28.8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8339</v>
      </c>
      <c r="P3649" t="s">
        <v>8381</v>
      </c>
      <c r="Q3649" s="16">
        <f t="shared" si="112"/>
        <v>42598.749155092592</v>
      </c>
      <c r="R3649">
        <f t="shared" si="113"/>
        <v>0</v>
      </c>
    </row>
    <row r="3650" spans="1:1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8339</v>
      </c>
      <c r="P3650" t="s">
        <v>8340</v>
      </c>
      <c r="Q3650" s="16">
        <f t="shared" si="112"/>
        <v>41887.292187500003</v>
      </c>
      <c r="R3650">
        <f t="shared" si="113"/>
        <v>1</v>
      </c>
    </row>
    <row r="3651" spans="1:18" ht="28.8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8339</v>
      </c>
      <c r="P3651" t="s">
        <v>8340</v>
      </c>
      <c r="Q3651" s="16">
        <f t="shared" ref="Q3651:Q3714" si="114">J3651/86400 + DATE(1970,1,1)</f>
        <v>41780.712893518517</v>
      </c>
      <c r="R3651">
        <f t="shared" ref="R3651:R3714" si="115">SUBTOTAL(103,A3651)</f>
        <v>1</v>
      </c>
    </row>
    <row r="3652" spans="1:18" ht="28.8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8339</v>
      </c>
      <c r="P3652" t="s">
        <v>8340</v>
      </c>
      <c r="Q3652" s="16">
        <f t="shared" si="114"/>
        <v>42381.478981481487</v>
      </c>
      <c r="R3652">
        <f t="shared" si="115"/>
        <v>1</v>
      </c>
    </row>
    <row r="3653" spans="1:18" ht="28.8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8339</v>
      </c>
      <c r="P3653" t="s">
        <v>8340</v>
      </c>
      <c r="Q3653" s="16">
        <f t="shared" si="114"/>
        <v>41828.646319444444</v>
      </c>
      <c r="R3653">
        <f t="shared" si="115"/>
        <v>1</v>
      </c>
    </row>
    <row r="3654" spans="1:18" ht="28.8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8339</v>
      </c>
      <c r="P3654" t="s">
        <v>8340</v>
      </c>
      <c r="Q3654" s="16">
        <f t="shared" si="114"/>
        <v>42596.644699074073</v>
      </c>
      <c r="R3654">
        <f t="shared" si="115"/>
        <v>1</v>
      </c>
    </row>
    <row r="3655" spans="1:18" ht="28.8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8339</v>
      </c>
      <c r="P3655" t="s">
        <v>8340</v>
      </c>
      <c r="Q3655" s="16">
        <f t="shared" si="114"/>
        <v>42191.363506944443</v>
      </c>
      <c r="R3655">
        <f t="shared" si="115"/>
        <v>1</v>
      </c>
    </row>
    <row r="3656" spans="1:18" ht="28.8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8339</v>
      </c>
      <c r="P3656" t="s">
        <v>8340</v>
      </c>
      <c r="Q3656" s="16">
        <f t="shared" si="114"/>
        <v>42440.416504629626</v>
      </c>
      <c r="R3656">
        <f t="shared" si="115"/>
        <v>1</v>
      </c>
    </row>
    <row r="3657" spans="1:18" ht="28.8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8339</v>
      </c>
      <c r="P3657" t="s">
        <v>8340</v>
      </c>
      <c r="Q3657" s="16">
        <f t="shared" si="114"/>
        <v>42173.803217592591</v>
      </c>
      <c r="R3657">
        <f t="shared" si="115"/>
        <v>1</v>
      </c>
    </row>
    <row r="3658" spans="1:18" ht="28.8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8339</v>
      </c>
      <c r="P3658" t="s">
        <v>8340</v>
      </c>
      <c r="Q3658" s="16">
        <f t="shared" si="114"/>
        <v>42737.910138888888</v>
      </c>
      <c r="R3658">
        <f t="shared" si="115"/>
        <v>1</v>
      </c>
    </row>
    <row r="3659" spans="1:18" ht="28.8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8339</v>
      </c>
      <c r="P3659" t="s">
        <v>8340</v>
      </c>
      <c r="Q3659" s="16">
        <f t="shared" si="114"/>
        <v>42499.629849537036</v>
      </c>
      <c r="R3659">
        <f t="shared" si="115"/>
        <v>1</v>
      </c>
    </row>
    <row r="3660" spans="1:1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8339</v>
      </c>
      <c r="P3660" t="s">
        <v>8340</v>
      </c>
      <c r="Q3660" s="16">
        <f t="shared" si="114"/>
        <v>41775.858564814815</v>
      </c>
      <c r="R3660">
        <f t="shared" si="115"/>
        <v>1</v>
      </c>
    </row>
    <row r="3661" spans="1:18" ht="28.8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8339</v>
      </c>
      <c r="P3661" t="s">
        <v>8340</v>
      </c>
      <c r="Q3661" s="16">
        <f t="shared" si="114"/>
        <v>42055.277199074073</v>
      </c>
      <c r="R3661">
        <f t="shared" si="115"/>
        <v>1</v>
      </c>
    </row>
    <row r="3662" spans="1:18" ht="28.8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8339</v>
      </c>
      <c r="P3662" t="s">
        <v>8340</v>
      </c>
      <c r="Q3662" s="16">
        <f t="shared" si="114"/>
        <v>41971.881076388891</v>
      </c>
      <c r="R3662">
        <f t="shared" si="115"/>
        <v>1</v>
      </c>
    </row>
    <row r="3663" spans="1:18" ht="28.8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8339</v>
      </c>
      <c r="P3663" t="s">
        <v>8340</v>
      </c>
      <c r="Q3663" s="16">
        <f t="shared" si="114"/>
        <v>42447.896666666667</v>
      </c>
      <c r="R3663">
        <f t="shared" si="115"/>
        <v>1</v>
      </c>
    </row>
    <row r="3664" spans="1:18" ht="28.8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8339</v>
      </c>
      <c r="P3664" t="s">
        <v>8340</v>
      </c>
      <c r="Q3664" s="16">
        <f t="shared" si="114"/>
        <v>42064.220069444447</v>
      </c>
      <c r="R3664">
        <f t="shared" si="115"/>
        <v>1</v>
      </c>
    </row>
    <row r="3665" spans="1:18" ht="28.8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8339</v>
      </c>
      <c r="P3665" t="s">
        <v>8340</v>
      </c>
      <c r="Q3665" s="16">
        <f t="shared" si="114"/>
        <v>42665.451736111107</v>
      </c>
      <c r="R3665">
        <f t="shared" si="115"/>
        <v>1</v>
      </c>
    </row>
    <row r="3666" spans="1:18" ht="28.8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8339</v>
      </c>
      <c r="P3666" t="s">
        <v>8340</v>
      </c>
      <c r="Q3666" s="16">
        <f t="shared" si="114"/>
        <v>42523.248715277776</v>
      </c>
      <c r="R3666">
        <f t="shared" si="115"/>
        <v>1</v>
      </c>
    </row>
    <row r="3667" spans="1:18" ht="28.8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8339</v>
      </c>
      <c r="P3667" t="s">
        <v>8340</v>
      </c>
      <c r="Q3667" s="16">
        <f t="shared" si="114"/>
        <v>42294.808124999996</v>
      </c>
      <c r="R3667">
        <f t="shared" si="115"/>
        <v>1</v>
      </c>
    </row>
    <row r="3668" spans="1:1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8339</v>
      </c>
      <c r="P3668" t="s">
        <v>8340</v>
      </c>
      <c r="Q3668" s="16">
        <f t="shared" si="114"/>
        <v>41822.90488425926</v>
      </c>
      <c r="R3668">
        <f t="shared" si="115"/>
        <v>1</v>
      </c>
    </row>
    <row r="3669" spans="1:18" ht="28.8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8339</v>
      </c>
      <c r="P3669" t="s">
        <v>8340</v>
      </c>
      <c r="Q3669" s="16">
        <f t="shared" si="114"/>
        <v>42173.970127314809</v>
      </c>
      <c r="R3669">
        <f t="shared" si="115"/>
        <v>1</v>
      </c>
    </row>
    <row r="3670" spans="1:18" ht="28.8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8339</v>
      </c>
      <c r="P3670" t="s">
        <v>8340</v>
      </c>
      <c r="Q3670" s="16">
        <f t="shared" si="114"/>
        <v>42185.556157407409</v>
      </c>
      <c r="R3670">
        <f t="shared" si="115"/>
        <v>1</v>
      </c>
    </row>
    <row r="3671" spans="1:18" ht="28.8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8339</v>
      </c>
      <c r="P3671" t="s">
        <v>8340</v>
      </c>
      <c r="Q3671" s="16">
        <f t="shared" si="114"/>
        <v>42136.675196759257</v>
      </c>
      <c r="R3671">
        <f t="shared" si="115"/>
        <v>1</v>
      </c>
    </row>
    <row r="3672" spans="1:18" ht="28.8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8339</v>
      </c>
      <c r="P3672" t="s">
        <v>8340</v>
      </c>
      <c r="Q3672" s="16">
        <f t="shared" si="114"/>
        <v>42142.514016203699</v>
      </c>
      <c r="R3672">
        <f t="shared" si="115"/>
        <v>1</v>
      </c>
    </row>
    <row r="3673" spans="1:18" ht="28.8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8339</v>
      </c>
      <c r="P3673" t="s">
        <v>8340</v>
      </c>
      <c r="Q3673" s="16">
        <f t="shared" si="114"/>
        <v>41820.62809027778</v>
      </c>
      <c r="R3673">
        <f t="shared" si="115"/>
        <v>1</v>
      </c>
    </row>
    <row r="3674" spans="1:18" ht="28.8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8339</v>
      </c>
      <c r="P3674" t="s">
        <v>8340</v>
      </c>
      <c r="Q3674" s="16">
        <f t="shared" si="114"/>
        <v>41878.946574074071</v>
      </c>
      <c r="R3674">
        <f t="shared" si="115"/>
        <v>1</v>
      </c>
    </row>
    <row r="3675" spans="1:18" ht="28.8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8339</v>
      </c>
      <c r="P3675" t="s">
        <v>8340</v>
      </c>
      <c r="Q3675" s="16">
        <f t="shared" si="114"/>
        <v>41914.295104166667</v>
      </c>
      <c r="R3675">
        <f t="shared" si="115"/>
        <v>1</v>
      </c>
    </row>
    <row r="3676" spans="1:18" ht="28.8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8339</v>
      </c>
      <c r="P3676" t="s">
        <v>8340</v>
      </c>
      <c r="Q3676" s="16">
        <f t="shared" si="114"/>
        <v>42556.873020833329</v>
      </c>
      <c r="R3676">
        <f t="shared" si="115"/>
        <v>1</v>
      </c>
    </row>
    <row r="3677" spans="1:18" ht="28.8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8339</v>
      </c>
      <c r="P3677" t="s">
        <v>8340</v>
      </c>
      <c r="Q3677" s="16">
        <f t="shared" si="114"/>
        <v>42493.597013888888</v>
      </c>
      <c r="R3677">
        <f t="shared" si="115"/>
        <v>1</v>
      </c>
    </row>
    <row r="3678" spans="1:18" ht="28.8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8339</v>
      </c>
      <c r="P3678" t="s">
        <v>8340</v>
      </c>
      <c r="Q3678" s="16">
        <f t="shared" si="114"/>
        <v>41876.815787037034</v>
      </c>
      <c r="R3678">
        <f t="shared" si="115"/>
        <v>1</v>
      </c>
    </row>
    <row r="3679" spans="1:18" ht="28.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8339</v>
      </c>
      <c r="P3679" t="s">
        <v>8340</v>
      </c>
      <c r="Q3679" s="16">
        <f t="shared" si="114"/>
        <v>41802.574282407411</v>
      </c>
      <c r="R3679">
        <f t="shared" si="115"/>
        <v>1</v>
      </c>
    </row>
    <row r="3680" spans="1:18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8339</v>
      </c>
      <c r="P3680" t="s">
        <v>8340</v>
      </c>
      <c r="Q3680" s="16">
        <f t="shared" si="114"/>
        <v>42120.531226851846</v>
      </c>
      <c r="R3680">
        <f t="shared" si="115"/>
        <v>1</v>
      </c>
    </row>
    <row r="3681" spans="1:18" ht="28.8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8339</v>
      </c>
      <c r="P3681" t="s">
        <v>8340</v>
      </c>
      <c r="Q3681" s="16">
        <f t="shared" si="114"/>
        <v>41786.761354166665</v>
      </c>
      <c r="R3681">
        <f t="shared" si="115"/>
        <v>1</v>
      </c>
    </row>
    <row r="3682" spans="1:18" ht="28.8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8339</v>
      </c>
      <c r="P3682" t="s">
        <v>8340</v>
      </c>
      <c r="Q3682" s="16">
        <f t="shared" si="114"/>
        <v>42627.454097222224</v>
      </c>
      <c r="R3682">
        <f t="shared" si="115"/>
        <v>1</v>
      </c>
    </row>
    <row r="3683" spans="1:18" ht="28.8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8339</v>
      </c>
      <c r="P3683" t="s">
        <v>8340</v>
      </c>
      <c r="Q3683" s="16">
        <f t="shared" si="114"/>
        <v>42374.651504629626</v>
      </c>
      <c r="R3683">
        <f t="shared" si="115"/>
        <v>1</v>
      </c>
    </row>
    <row r="3684" spans="1:18" ht="28.8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8339</v>
      </c>
      <c r="P3684" t="s">
        <v>8340</v>
      </c>
      <c r="Q3684" s="16">
        <f t="shared" si="114"/>
        <v>41772.685393518521</v>
      </c>
      <c r="R3684">
        <f t="shared" si="115"/>
        <v>1</v>
      </c>
    </row>
    <row r="3685" spans="1:18" ht="28.8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8339</v>
      </c>
      <c r="P3685" t="s">
        <v>8340</v>
      </c>
      <c r="Q3685" s="16">
        <f t="shared" si="114"/>
        <v>42633.116851851853</v>
      </c>
      <c r="R3685">
        <f t="shared" si="115"/>
        <v>1</v>
      </c>
    </row>
    <row r="3686" spans="1:18" ht="28.8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8339</v>
      </c>
      <c r="P3686" t="s">
        <v>8340</v>
      </c>
      <c r="Q3686" s="16">
        <f t="shared" si="114"/>
        <v>42219.180393518516</v>
      </c>
      <c r="R3686">
        <f t="shared" si="115"/>
        <v>1</v>
      </c>
    </row>
    <row r="3687" spans="1:18" ht="28.8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8339</v>
      </c>
      <c r="P3687" t="s">
        <v>8340</v>
      </c>
      <c r="Q3687" s="16">
        <f t="shared" si="114"/>
        <v>41753.593275462961</v>
      </c>
      <c r="R3687">
        <f t="shared" si="115"/>
        <v>1</v>
      </c>
    </row>
    <row r="3688" spans="1:18" ht="28.8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8339</v>
      </c>
      <c r="P3688" t="s">
        <v>8340</v>
      </c>
      <c r="Q3688" s="16">
        <f t="shared" si="114"/>
        <v>42230.662731481483</v>
      </c>
      <c r="R3688">
        <f t="shared" si="115"/>
        <v>1</v>
      </c>
    </row>
    <row r="3689" spans="1:18" ht="28.8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8339</v>
      </c>
      <c r="P3689" t="s">
        <v>8340</v>
      </c>
      <c r="Q3689" s="16">
        <f t="shared" si="114"/>
        <v>41787.218229166669</v>
      </c>
      <c r="R3689">
        <f t="shared" si="115"/>
        <v>1</v>
      </c>
    </row>
    <row r="3690" spans="1:18" ht="28.8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8339</v>
      </c>
      <c r="P3690" t="s">
        <v>8340</v>
      </c>
      <c r="Q3690" s="16">
        <f t="shared" si="114"/>
        <v>41829.787083333329</v>
      </c>
      <c r="R3690">
        <f t="shared" si="115"/>
        <v>1</v>
      </c>
    </row>
    <row r="3691" spans="1:18" ht="28.8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8339</v>
      </c>
      <c r="P3691" t="s">
        <v>8340</v>
      </c>
      <c r="Q3691" s="16">
        <f t="shared" si="114"/>
        <v>42147.826840277776</v>
      </c>
      <c r="R3691">
        <f t="shared" si="115"/>
        <v>1</v>
      </c>
    </row>
    <row r="3692" spans="1:18" ht="28.8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8339</v>
      </c>
      <c r="P3692" t="s">
        <v>8340</v>
      </c>
      <c r="Q3692" s="16">
        <f t="shared" si="114"/>
        <v>41940.598182870366</v>
      </c>
      <c r="R3692">
        <f t="shared" si="115"/>
        <v>1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8339</v>
      </c>
      <c r="P3693" t="s">
        <v>8340</v>
      </c>
      <c r="Q3693" s="16">
        <f t="shared" si="114"/>
        <v>42020.700567129628</v>
      </c>
      <c r="R3693">
        <f t="shared" si="115"/>
        <v>1</v>
      </c>
    </row>
    <row r="3694" spans="1:1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8339</v>
      </c>
      <c r="P3694" t="s">
        <v>8340</v>
      </c>
      <c r="Q3694" s="16">
        <f t="shared" si="114"/>
        <v>41891.96503472222</v>
      </c>
      <c r="R3694">
        <f t="shared" si="115"/>
        <v>1</v>
      </c>
    </row>
    <row r="3695" spans="1:18" ht="28.8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8339</v>
      </c>
      <c r="P3695" t="s">
        <v>8340</v>
      </c>
      <c r="Q3695" s="16">
        <f t="shared" si="114"/>
        <v>42309.191307870366</v>
      </c>
      <c r="R3695">
        <f t="shared" si="115"/>
        <v>1</v>
      </c>
    </row>
    <row r="3696" spans="1:18" ht="28.8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8339</v>
      </c>
      <c r="P3696" t="s">
        <v>8340</v>
      </c>
      <c r="Q3696" s="16">
        <f t="shared" si="114"/>
        <v>42490.133877314816</v>
      </c>
      <c r="R3696">
        <f t="shared" si="115"/>
        <v>1</v>
      </c>
    </row>
    <row r="3697" spans="1:18" ht="28.8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8339</v>
      </c>
      <c r="P3697" t="s">
        <v>8340</v>
      </c>
      <c r="Q3697" s="16">
        <f t="shared" si="114"/>
        <v>41995.870486111111</v>
      </c>
      <c r="R3697">
        <f t="shared" si="115"/>
        <v>1</v>
      </c>
    </row>
    <row r="3698" spans="1:18" ht="28.8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8339</v>
      </c>
      <c r="P3698" t="s">
        <v>8340</v>
      </c>
      <c r="Q3698" s="16">
        <f t="shared" si="114"/>
        <v>41988.617083333331</v>
      </c>
      <c r="R3698">
        <f t="shared" si="115"/>
        <v>1</v>
      </c>
    </row>
    <row r="3699" spans="1:18" ht="28.8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8339</v>
      </c>
      <c r="P3699" t="s">
        <v>8340</v>
      </c>
      <c r="Q3699" s="16">
        <f t="shared" si="114"/>
        <v>42479.465833333335</v>
      </c>
      <c r="R3699">
        <f t="shared" si="115"/>
        <v>1</v>
      </c>
    </row>
    <row r="3700" spans="1:18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8339</v>
      </c>
      <c r="P3700" t="s">
        <v>8340</v>
      </c>
      <c r="Q3700" s="16">
        <f t="shared" si="114"/>
        <v>42401.806562500002</v>
      </c>
      <c r="R3700">
        <f t="shared" si="115"/>
        <v>1</v>
      </c>
    </row>
    <row r="3701" spans="1:18" ht="28.8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8339</v>
      </c>
      <c r="P3701" t="s">
        <v>8340</v>
      </c>
      <c r="Q3701" s="16">
        <f t="shared" si="114"/>
        <v>41897.602037037039</v>
      </c>
      <c r="R3701">
        <f t="shared" si="115"/>
        <v>1</v>
      </c>
    </row>
    <row r="3702" spans="1:1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8339</v>
      </c>
      <c r="P3702" t="s">
        <v>8340</v>
      </c>
      <c r="Q3702" s="16">
        <f t="shared" si="114"/>
        <v>41882.585648148146</v>
      </c>
      <c r="R3702">
        <f t="shared" si="115"/>
        <v>1</v>
      </c>
    </row>
    <row r="3703" spans="1:18" ht="28.8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8339</v>
      </c>
      <c r="P3703" t="s">
        <v>8340</v>
      </c>
      <c r="Q3703" s="16">
        <f t="shared" si="114"/>
        <v>42129.541585648149</v>
      </c>
      <c r="R3703">
        <f t="shared" si="115"/>
        <v>1</v>
      </c>
    </row>
    <row r="3704" spans="1:18" ht="28.8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8339</v>
      </c>
      <c r="P3704" t="s">
        <v>8340</v>
      </c>
      <c r="Q3704" s="16">
        <f t="shared" si="114"/>
        <v>42524.53800925926</v>
      </c>
      <c r="R3704">
        <f t="shared" si="115"/>
        <v>1</v>
      </c>
    </row>
    <row r="3705" spans="1:18" ht="28.8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8339</v>
      </c>
      <c r="P3705" t="s">
        <v>8340</v>
      </c>
      <c r="Q3705" s="16">
        <f t="shared" si="114"/>
        <v>42556.504490740743</v>
      </c>
      <c r="R3705">
        <f t="shared" si="115"/>
        <v>1</v>
      </c>
    </row>
    <row r="3706" spans="1:18" ht="28.8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8339</v>
      </c>
      <c r="P3706" t="s">
        <v>8340</v>
      </c>
      <c r="Q3706" s="16">
        <f t="shared" si="114"/>
        <v>42461.689745370371</v>
      </c>
      <c r="R3706">
        <f t="shared" si="115"/>
        <v>1</v>
      </c>
    </row>
    <row r="3707" spans="1:18" ht="28.8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8339</v>
      </c>
      <c r="P3707" t="s">
        <v>8340</v>
      </c>
      <c r="Q3707" s="16">
        <f t="shared" si="114"/>
        <v>41792.542986111112</v>
      </c>
      <c r="R3707">
        <f t="shared" si="115"/>
        <v>1</v>
      </c>
    </row>
    <row r="3708" spans="1:18" ht="28.8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8339</v>
      </c>
      <c r="P3708" t="s">
        <v>8340</v>
      </c>
      <c r="Q3708" s="16">
        <f t="shared" si="114"/>
        <v>41879.913761574076</v>
      </c>
      <c r="R3708">
        <f t="shared" si="115"/>
        <v>1</v>
      </c>
    </row>
    <row r="3709" spans="1:18" ht="28.8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8339</v>
      </c>
      <c r="P3709" t="s">
        <v>8340</v>
      </c>
      <c r="Q3709" s="16">
        <f t="shared" si="114"/>
        <v>42552.048356481479</v>
      </c>
      <c r="R3709">
        <f t="shared" si="115"/>
        <v>1</v>
      </c>
    </row>
    <row r="3710" spans="1:18" ht="28.8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8339</v>
      </c>
      <c r="P3710" t="s">
        <v>8340</v>
      </c>
      <c r="Q3710" s="16">
        <f t="shared" si="114"/>
        <v>41810.142199074078</v>
      </c>
      <c r="R3710">
        <f t="shared" si="115"/>
        <v>1</v>
      </c>
    </row>
    <row r="3711" spans="1:18" ht="28.8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8339</v>
      </c>
      <c r="P3711" t="s">
        <v>8340</v>
      </c>
      <c r="Q3711" s="16">
        <f t="shared" si="114"/>
        <v>41785.707708333335</v>
      </c>
      <c r="R3711">
        <f t="shared" si="115"/>
        <v>1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8339</v>
      </c>
      <c r="P3712" t="s">
        <v>8340</v>
      </c>
      <c r="Q3712" s="16">
        <f t="shared" si="114"/>
        <v>42072.576249999998</v>
      </c>
      <c r="R3712">
        <f t="shared" si="115"/>
        <v>1</v>
      </c>
    </row>
    <row r="3713" spans="1:1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8339</v>
      </c>
      <c r="P3713" t="s">
        <v>8340</v>
      </c>
      <c r="Q3713" s="16">
        <f t="shared" si="114"/>
        <v>41779.724224537036</v>
      </c>
      <c r="R3713">
        <f t="shared" si="115"/>
        <v>1</v>
      </c>
    </row>
    <row r="3714" spans="1:18" ht="28.8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8339</v>
      </c>
      <c r="P3714" t="s">
        <v>8340</v>
      </c>
      <c r="Q3714" s="16">
        <f t="shared" si="114"/>
        <v>42134.172071759254</v>
      </c>
      <c r="R3714">
        <f t="shared" si="115"/>
        <v>1</v>
      </c>
    </row>
    <row r="3715" spans="1:18" ht="28.8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8339</v>
      </c>
      <c r="P3715" t="s">
        <v>8340</v>
      </c>
      <c r="Q3715" s="16">
        <f t="shared" ref="Q3715:Q3778" si="116">J3715/86400 + DATE(1970,1,1)</f>
        <v>42505.738032407404</v>
      </c>
      <c r="R3715">
        <f t="shared" ref="R3715:R3778" si="117">SUBTOTAL(103,A3715)</f>
        <v>1</v>
      </c>
    </row>
    <row r="3716" spans="1:18" ht="28.8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8339</v>
      </c>
      <c r="P3716" t="s">
        <v>8340</v>
      </c>
      <c r="Q3716" s="16">
        <f t="shared" si="116"/>
        <v>42118.556331018517</v>
      </c>
      <c r="R3716">
        <f t="shared" si="117"/>
        <v>1</v>
      </c>
    </row>
    <row r="3717" spans="1:18" ht="28.8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8339</v>
      </c>
      <c r="P3717" t="s">
        <v>8340</v>
      </c>
      <c r="Q3717" s="16">
        <f t="shared" si="116"/>
        <v>42036.995590277773</v>
      </c>
      <c r="R3717">
        <f t="shared" si="117"/>
        <v>1</v>
      </c>
    </row>
    <row r="3718" spans="1:18" ht="28.8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8339</v>
      </c>
      <c r="P3718" t="s">
        <v>8340</v>
      </c>
      <c r="Q3718" s="16">
        <f t="shared" si="116"/>
        <v>42360.887835648144</v>
      </c>
      <c r="R3718">
        <f t="shared" si="117"/>
        <v>1</v>
      </c>
    </row>
    <row r="3719" spans="1:18" ht="28.8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8339</v>
      </c>
      <c r="P3719" t="s">
        <v>8340</v>
      </c>
      <c r="Q3719" s="16">
        <f t="shared" si="116"/>
        <v>42102.866307870368</v>
      </c>
      <c r="R3719">
        <f t="shared" si="117"/>
        <v>1</v>
      </c>
    </row>
    <row r="3720" spans="1:18" ht="28.8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8339</v>
      </c>
      <c r="P3720" t="s">
        <v>8340</v>
      </c>
      <c r="Q3720" s="16">
        <f t="shared" si="116"/>
        <v>42032.716145833328</v>
      </c>
      <c r="R3720">
        <f t="shared" si="117"/>
        <v>1</v>
      </c>
    </row>
    <row r="3721" spans="1:1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8339</v>
      </c>
      <c r="P3721" t="s">
        <v>8340</v>
      </c>
      <c r="Q3721" s="16">
        <f t="shared" si="116"/>
        <v>42147.729930555557</v>
      </c>
      <c r="R3721">
        <f t="shared" si="117"/>
        <v>1</v>
      </c>
    </row>
    <row r="3722" spans="1:1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8339</v>
      </c>
      <c r="P3722" t="s">
        <v>8340</v>
      </c>
      <c r="Q3722" s="16">
        <f t="shared" si="116"/>
        <v>42165.993125000001</v>
      </c>
      <c r="R3722">
        <f t="shared" si="117"/>
        <v>1</v>
      </c>
    </row>
    <row r="3723" spans="1:18" ht="28.8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8339</v>
      </c>
      <c r="P3723" t="s">
        <v>8340</v>
      </c>
      <c r="Q3723" s="16">
        <f t="shared" si="116"/>
        <v>41927.936157407406</v>
      </c>
      <c r="R3723">
        <f t="shared" si="117"/>
        <v>1</v>
      </c>
    </row>
    <row r="3724" spans="1:18" ht="28.8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8339</v>
      </c>
      <c r="P3724" t="s">
        <v>8340</v>
      </c>
      <c r="Q3724" s="16">
        <f t="shared" si="116"/>
        <v>42381.671840277777</v>
      </c>
      <c r="R3724">
        <f t="shared" si="117"/>
        <v>1</v>
      </c>
    </row>
    <row r="3725" spans="1:1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8339</v>
      </c>
      <c r="P3725" t="s">
        <v>8340</v>
      </c>
      <c r="Q3725" s="16">
        <f t="shared" si="116"/>
        <v>41943.753032407403</v>
      </c>
      <c r="R3725">
        <f t="shared" si="117"/>
        <v>1</v>
      </c>
    </row>
    <row r="3726" spans="1:18" ht="28.8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8339</v>
      </c>
      <c r="P3726" t="s">
        <v>8340</v>
      </c>
      <c r="Q3726" s="16">
        <f t="shared" si="116"/>
        <v>42465.491435185184</v>
      </c>
      <c r="R3726">
        <f t="shared" si="117"/>
        <v>1</v>
      </c>
    </row>
    <row r="3727" spans="1:18" ht="28.8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8339</v>
      </c>
      <c r="P3727" t="s">
        <v>8340</v>
      </c>
      <c r="Q3727" s="16">
        <f t="shared" si="116"/>
        <v>42401.945219907408</v>
      </c>
      <c r="R3727">
        <f t="shared" si="117"/>
        <v>1</v>
      </c>
    </row>
    <row r="3728" spans="1:18" ht="28.8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8339</v>
      </c>
      <c r="P3728" t="s">
        <v>8340</v>
      </c>
      <c r="Q3728" s="16">
        <f t="shared" si="116"/>
        <v>42462.140868055554</v>
      </c>
      <c r="R3728">
        <f t="shared" si="117"/>
        <v>1</v>
      </c>
    </row>
    <row r="3729" spans="1:18" ht="28.8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8339</v>
      </c>
      <c r="P3729" t="s">
        <v>8340</v>
      </c>
      <c r="Q3729" s="16">
        <f t="shared" si="116"/>
        <v>42632.348310185189</v>
      </c>
      <c r="R3729">
        <f t="shared" si="117"/>
        <v>1</v>
      </c>
    </row>
    <row r="3730" spans="1:18" ht="28.8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8339</v>
      </c>
      <c r="P3730" t="s">
        <v>8340</v>
      </c>
      <c r="Q3730" s="16">
        <f t="shared" si="116"/>
        <v>42205.171018518522</v>
      </c>
      <c r="R3730">
        <f t="shared" si="117"/>
        <v>1</v>
      </c>
    </row>
    <row r="3731" spans="1:18" ht="28.8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8339</v>
      </c>
      <c r="P3731" t="s">
        <v>8340</v>
      </c>
      <c r="Q3731" s="16">
        <f t="shared" si="116"/>
        <v>42041.205000000002</v>
      </c>
      <c r="R3731">
        <f t="shared" si="117"/>
        <v>1</v>
      </c>
    </row>
    <row r="3732" spans="1:18" ht="28.8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8339</v>
      </c>
      <c r="P3732" t="s">
        <v>8340</v>
      </c>
      <c r="Q3732" s="16">
        <f t="shared" si="116"/>
        <v>42203.677766203706</v>
      </c>
      <c r="R3732">
        <f t="shared" si="117"/>
        <v>1</v>
      </c>
    </row>
    <row r="3733" spans="1:18" ht="28.8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8339</v>
      </c>
      <c r="P3733" t="s">
        <v>8340</v>
      </c>
      <c r="Q3733" s="16">
        <f t="shared" si="116"/>
        <v>41983.752847222218</v>
      </c>
      <c r="R3733">
        <f t="shared" si="117"/>
        <v>1</v>
      </c>
    </row>
    <row r="3734" spans="1:18" ht="28.8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8339</v>
      </c>
      <c r="P3734" t="s">
        <v>8340</v>
      </c>
      <c r="Q3734" s="16">
        <f t="shared" si="116"/>
        <v>41968.677465277782</v>
      </c>
      <c r="R3734">
        <f t="shared" si="117"/>
        <v>1</v>
      </c>
    </row>
    <row r="3735" spans="1:18" ht="28.8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8339</v>
      </c>
      <c r="P3735" t="s">
        <v>8340</v>
      </c>
      <c r="Q3735" s="16">
        <f t="shared" si="116"/>
        <v>42103.024398148147</v>
      </c>
      <c r="R3735">
        <f t="shared" si="117"/>
        <v>1</v>
      </c>
    </row>
    <row r="3736" spans="1:18" ht="28.8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8339</v>
      </c>
      <c r="P3736" t="s">
        <v>8340</v>
      </c>
      <c r="Q3736" s="16">
        <f t="shared" si="116"/>
        <v>42089.901574074072</v>
      </c>
      <c r="R3736">
        <f t="shared" si="117"/>
        <v>1</v>
      </c>
    </row>
    <row r="3737" spans="1:1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8339</v>
      </c>
      <c r="P3737" t="s">
        <v>8340</v>
      </c>
      <c r="Q3737" s="16">
        <f t="shared" si="116"/>
        <v>42122.693159722221</v>
      </c>
      <c r="R3737">
        <f t="shared" si="117"/>
        <v>1</v>
      </c>
    </row>
    <row r="3738" spans="1:18" ht="28.8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8339</v>
      </c>
      <c r="P3738" t="s">
        <v>8340</v>
      </c>
      <c r="Q3738" s="16">
        <f t="shared" si="116"/>
        <v>42048.711724537032</v>
      </c>
      <c r="R3738">
        <f t="shared" si="117"/>
        <v>1</v>
      </c>
    </row>
    <row r="3739" spans="1:18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8339</v>
      </c>
      <c r="P3739" t="s">
        <v>8340</v>
      </c>
      <c r="Q3739" s="16">
        <f t="shared" si="116"/>
        <v>42297.691006944442</v>
      </c>
      <c r="R3739">
        <f t="shared" si="117"/>
        <v>1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8339</v>
      </c>
      <c r="P3740" t="s">
        <v>8340</v>
      </c>
      <c r="Q3740" s="16">
        <f t="shared" si="116"/>
        <v>41813.938715277778</v>
      </c>
      <c r="R3740">
        <f t="shared" si="117"/>
        <v>1</v>
      </c>
    </row>
    <row r="3741" spans="1:18" ht="28.8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8339</v>
      </c>
      <c r="P3741" t="s">
        <v>8340</v>
      </c>
      <c r="Q3741" s="16">
        <f t="shared" si="116"/>
        <v>42548.449861111112</v>
      </c>
      <c r="R3741">
        <f t="shared" si="117"/>
        <v>1</v>
      </c>
    </row>
    <row r="3742" spans="1:18" ht="28.8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8339</v>
      </c>
      <c r="P3742" t="s">
        <v>8340</v>
      </c>
      <c r="Q3742" s="16">
        <f t="shared" si="116"/>
        <v>41833.089756944442</v>
      </c>
      <c r="R3742">
        <f t="shared" si="117"/>
        <v>1</v>
      </c>
    </row>
    <row r="3743" spans="1:18" ht="28.8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8339</v>
      </c>
      <c r="P3743" t="s">
        <v>8340</v>
      </c>
      <c r="Q3743" s="16">
        <f t="shared" si="116"/>
        <v>42325.920717592591</v>
      </c>
      <c r="R3743">
        <f t="shared" si="117"/>
        <v>1</v>
      </c>
    </row>
    <row r="3744" spans="1:18" ht="28.8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8339</v>
      </c>
      <c r="P3744" t="s">
        <v>8340</v>
      </c>
      <c r="Q3744" s="16">
        <f t="shared" si="116"/>
        <v>41858.214629629627</v>
      </c>
      <c r="R3744">
        <f t="shared" si="117"/>
        <v>1</v>
      </c>
    </row>
    <row r="3745" spans="1:1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8339</v>
      </c>
      <c r="P3745" t="s">
        <v>8340</v>
      </c>
      <c r="Q3745" s="16">
        <f t="shared" si="116"/>
        <v>41793.710231481484</v>
      </c>
      <c r="R3745">
        <f t="shared" si="117"/>
        <v>1</v>
      </c>
    </row>
    <row r="3746" spans="1:18" ht="28.8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8339</v>
      </c>
      <c r="P3746" t="s">
        <v>8340</v>
      </c>
      <c r="Q3746" s="16">
        <f t="shared" si="116"/>
        <v>41793.814259259263</v>
      </c>
      <c r="R3746">
        <f t="shared" si="117"/>
        <v>1</v>
      </c>
    </row>
    <row r="3747" spans="1:18" ht="28.8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8339</v>
      </c>
      <c r="P3747" t="s">
        <v>8340</v>
      </c>
      <c r="Q3747" s="16">
        <f t="shared" si="116"/>
        <v>41831.697939814811</v>
      </c>
      <c r="R3747">
        <f t="shared" si="117"/>
        <v>1</v>
      </c>
    </row>
    <row r="3748" spans="1:18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8339</v>
      </c>
      <c r="P3748" t="s">
        <v>8340</v>
      </c>
      <c r="Q3748" s="16">
        <f t="shared" si="116"/>
        <v>42621.389340277776</v>
      </c>
      <c r="R3748">
        <f t="shared" si="117"/>
        <v>1</v>
      </c>
    </row>
    <row r="3749" spans="1:1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8339</v>
      </c>
      <c r="P3749" t="s">
        <v>8340</v>
      </c>
      <c r="Q3749" s="16">
        <f t="shared" si="116"/>
        <v>42164.299722222218</v>
      </c>
      <c r="R3749">
        <f t="shared" si="117"/>
        <v>1</v>
      </c>
    </row>
    <row r="3750" spans="1:18" ht="28.8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8339</v>
      </c>
      <c r="P3750" t="s">
        <v>8381</v>
      </c>
      <c r="Q3750" s="16">
        <f t="shared" si="116"/>
        <v>42395.706435185188</v>
      </c>
      <c r="R3750">
        <f t="shared" si="117"/>
        <v>0</v>
      </c>
    </row>
    <row r="3751" spans="1:18" ht="28.8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8339</v>
      </c>
      <c r="P3751" t="s">
        <v>8381</v>
      </c>
      <c r="Q3751" s="16">
        <f t="shared" si="116"/>
        <v>42458.127175925925</v>
      </c>
      <c r="R3751">
        <f t="shared" si="117"/>
        <v>0</v>
      </c>
    </row>
    <row r="3752" spans="1:18" ht="72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8339</v>
      </c>
      <c r="P3752" t="s">
        <v>8381</v>
      </c>
      <c r="Q3752" s="16">
        <f t="shared" si="116"/>
        <v>42016.981574074074</v>
      </c>
      <c r="R3752">
        <f t="shared" si="117"/>
        <v>0</v>
      </c>
    </row>
    <row r="3753" spans="1:18" ht="28.8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8339</v>
      </c>
      <c r="P3753" t="s">
        <v>8381</v>
      </c>
      <c r="Q3753" s="16">
        <f t="shared" si="116"/>
        <v>42403.035567129627</v>
      </c>
      <c r="R3753">
        <f t="shared" si="117"/>
        <v>0</v>
      </c>
    </row>
    <row r="3754" spans="1:18" ht="28.8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8339</v>
      </c>
      <c r="P3754" t="s">
        <v>8381</v>
      </c>
      <c r="Q3754" s="16">
        <f t="shared" si="116"/>
        <v>42619.802488425921</v>
      </c>
      <c r="R3754">
        <f t="shared" si="117"/>
        <v>0</v>
      </c>
    </row>
    <row r="3755" spans="1:18" ht="28.8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8339</v>
      </c>
      <c r="P3755" t="s">
        <v>8381</v>
      </c>
      <c r="Q3755" s="16">
        <f t="shared" si="116"/>
        <v>42128.824074074073</v>
      </c>
      <c r="R3755">
        <f t="shared" si="117"/>
        <v>0</v>
      </c>
    </row>
    <row r="3756" spans="1:18" ht="28.8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8339</v>
      </c>
      <c r="P3756" t="s">
        <v>8381</v>
      </c>
      <c r="Q3756" s="16">
        <f t="shared" si="116"/>
        <v>41808.881215277775</v>
      </c>
      <c r="R3756">
        <f t="shared" si="117"/>
        <v>0</v>
      </c>
    </row>
    <row r="3757" spans="1:18" ht="28.8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8339</v>
      </c>
      <c r="P3757" t="s">
        <v>8381</v>
      </c>
      <c r="Q3757" s="16">
        <f t="shared" si="116"/>
        <v>42445.866979166662</v>
      </c>
      <c r="R3757">
        <f t="shared" si="117"/>
        <v>0</v>
      </c>
    </row>
    <row r="3758" spans="1:18" ht="28.8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8339</v>
      </c>
      <c r="P3758" t="s">
        <v>8381</v>
      </c>
      <c r="Q3758" s="16">
        <f t="shared" si="116"/>
        <v>41771.814791666664</v>
      </c>
      <c r="R3758">
        <f t="shared" si="117"/>
        <v>0</v>
      </c>
    </row>
    <row r="3759" spans="1:18" ht="28.8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8339</v>
      </c>
      <c r="P3759" t="s">
        <v>8381</v>
      </c>
      <c r="Q3759" s="16">
        <f t="shared" si="116"/>
        <v>41954.850868055553</v>
      </c>
      <c r="R3759">
        <f t="shared" si="117"/>
        <v>0</v>
      </c>
    </row>
    <row r="3760" spans="1:1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8339</v>
      </c>
      <c r="P3760" t="s">
        <v>8381</v>
      </c>
      <c r="Q3760" s="16">
        <f t="shared" si="116"/>
        <v>41747.471504629633</v>
      </c>
      <c r="R3760">
        <f t="shared" si="117"/>
        <v>0</v>
      </c>
    </row>
    <row r="3761" spans="1:1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8339</v>
      </c>
      <c r="P3761" t="s">
        <v>8381</v>
      </c>
      <c r="Q3761" s="16">
        <f t="shared" si="116"/>
        <v>42182.108252314814</v>
      </c>
      <c r="R3761">
        <f t="shared" si="117"/>
        <v>0</v>
      </c>
    </row>
    <row r="3762" spans="1:18" ht="28.8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8339</v>
      </c>
      <c r="P3762" t="s">
        <v>8381</v>
      </c>
      <c r="Q3762" s="16">
        <f t="shared" si="116"/>
        <v>41739.525300925925</v>
      </c>
      <c r="R3762">
        <f t="shared" si="117"/>
        <v>0</v>
      </c>
    </row>
    <row r="3763" spans="1:18" ht="28.8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8339</v>
      </c>
      <c r="P3763" t="s">
        <v>8381</v>
      </c>
      <c r="Q3763" s="16">
        <f t="shared" si="116"/>
        <v>42173.466863425929</v>
      </c>
      <c r="R3763">
        <f t="shared" si="117"/>
        <v>0</v>
      </c>
    </row>
    <row r="3764" spans="1:18" ht="28.8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8339</v>
      </c>
      <c r="P3764" t="s">
        <v>8381</v>
      </c>
      <c r="Q3764" s="16">
        <f t="shared" si="116"/>
        <v>42193.813530092593</v>
      </c>
      <c r="R3764">
        <f t="shared" si="117"/>
        <v>0</v>
      </c>
    </row>
    <row r="3765" spans="1:18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8339</v>
      </c>
      <c r="P3765" t="s">
        <v>8381</v>
      </c>
      <c r="Q3765" s="16">
        <f t="shared" si="116"/>
        <v>42065.750300925924</v>
      </c>
      <c r="R3765">
        <f t="shared" si="117"/>
        <v>0</v>
      </c>
    </row>
    <row r="3766" spans="1:18" ht="28.8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8339</v>
      </c>
      <c r="P3766" t="s">
        <v>8381</v>
      </c>
      <c r="Q3766" s="16">
        <f t="shared" si="116"/>
        <v>42499.842962962968</v>
      </c>
      <c r="R3766">
        <f t="shared" si="117"/>
        <v>0</v>
      </c>
    </row>
    <row r="3767" spans="1:18" ht="28.8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8339</v>
      </c>
      <c r="P3767" t="s">
        <v>8381</v>
      </c>
      <c r="Q3767" s="16">
        <f t="shared" si="116"/>
        <v>41820.776412037041</v>
      </c>
      <c r="R3767">
        <f t="shared" si="117"/>
        <v>0</v>
      </c>
    </row>
    <row r="3768" spans="1:18" ht="28.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8339</v>
      </c>
      <c r="P3768" t="s">
        <v>8381</v>
      </c>
      <c r="Q3768" s="16">
        <f t="shared" si="116"/>
        <v>41788.167187500003</v>
      </c>
      <c r="R3768">
        <f t="shared" si="117"/>
        <v>0</v>
      </c>
    </row>
    <row r="3769" spans="1:18" ht="28.8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8339</v>
      </c>
      <c r="P3769" t="s">
        <v>8381</v>
      </c>
      <c r="Q3769" s="16">
        <f t="shared" si="116"/>
        <v>42050.019641203704</v>
      </c>
      <c r="R3769">
        <f t="shared" si="117"/>
        <v>0</v>
      </c>
    </row>
    <row r="3770" spans="1:18" ht="28.8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8339</v>
      </c>
      <c r="P3770" t="s">
        <v>8381</v>
      </c>
      <c r="Q3770" s="16">
        <f t="shared" si="116"/>
        <v>41772.727893518517</v>
      </c>
      <c r="R3770">
        <f t="shared" si="117"/>
        <v>0</v>
      </c>
    </row>
    <row r="3771" spans="1:18" ht="28.8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8339</v>
      </c>
      <c r="P3771" t="s">
        <v>8381</v>
      </c>
      <c r="Q3771" s="16">
        <f t="shared" si="116"/>
        <v>42445.598136574074</v>
      </c>
      <c r="R3771">
        <f t="shared" si="117"/>
        <v>0</v>
      </c>
    </row>
    <row r="3772" spans="1:18" ht="28.8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8339</v>
      </c>
      <c r="P3772" t="s">
        <v>8381</v>
      </c>
      <c r="Q3772" s="16">
        <f t="shared" si="116"/>
        <v>42138.930671296301</v>
      </c>
      <c r="R3772">
        <f t="shared" si="117"/>
        <v>0</v>
      </c>
    </row>
    <row r="3773" spans="1:1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8339</v>
      </c>
      <c r="P3773" t="s">
        <v>8381</v>
      </c>
      <c r="Q3773" s="16">
        <f t="shared" si="116"/>
        <v>42493.857083333336</v>
      </c>
      <c r="R3773">
        <f t="shared" si="117"/>
        <v>0</v>
      </c>
    </row>
    <row r="3774" spans="1:18" ht="28.8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8339</v>
      </c>
      <c r="P3774" t="s">
        <v>8381</v>
      </c>
      <c r="Q3774" s="16">
        <f t="shared" si="116"/>
        <v>42682.616967592592</v>
      </c>
      <c r="R3774">
        <f t="shared" si="117"/>
        <v>0</v>
      </c>
    </row>
    <row r="3775" spans="1:1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8339</v>
      </c>
      <c r="P3775" t="s">
        <v>8381</v>
      </c>
      <c r="Q3775" s="16">
        <f t="shared" si="116"/>
        <v>42656.005173611113</v>
      </c>
      <c r="R3775">
        <f t="shared" si="117"/>
        <v>0</v>
      </c>
    </row>
    <row r="3776" spans="1:18" ht="28.8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8339</v>
      </c>
      <c r="P3776" t="s">
        <v>8381</v>
      </c>
      <c r="Q3776" s="16">
        <f t="shared" si="116"/>
        <v>42087.792303240742</v>
      </c>
      <c r="R3776">
        <f t="shared" si="117"/>
        <v>0</v>
      </c>
    </row>
    <row r="3777" spans="1:18" ht="28.8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8339</v>
      </c>
      <c r="P3777" t="s">
        <v>8381</v>
      </c>
      <c r="Q3777" s="16">
        <f t="shared" si="116"/>
        <v>42075.942627314813</v>
      </c>
      <c r="R3777">
        <f t="shared" si="117"/>
        <v>0</v>
      </c>
    </row>
    <row r="3778" spans="1:18" ht="28.8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8339</v>
      </c>
      <c r="P3778" t="s">
        <v>8381</v>
      </c>
      <c r="Q3778" s="16">
        <f t="shared" si="116"/>
        <v>41814.367800925924</v>
      </c>
      <c r="R3778">
        <f t="shared" si="117"/>
        <v>0</v>
      </c>
    </row>
    <row r="3779" spans="1:18" ht="28.8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8339</v>
      </c>
      <c r="P3779" t="s">
        <v>8381</v>
      </c>
      <c r="Q3779" s="16">
        <f t="shared" ref="Q3779:Q3842" si="118">J3779/86400 + DATE(1970,1,1)</f>
        <v>41887.111354166671</v>
      </c>
      <c r="R3779">
        <f t="shared" ref="R3779:R3842" si="119">SUBTOTAL(103,A3779)</f>
        <v>0</v>
      </c>
    </row>
    <row r="3780" spans="1:1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8339</v>
      </c>
      <c r="P3780" t="s">
        <v>8381</v>
      </c>
      <c r="Q3780" s="16">
        <f t="shared" si="118"/>
        <v>41989.819212962961</v>
      </c>
      <c r="R3780">
        <f t="shared" si="119"/>
        <v>0</v>
      </c>
    </row>
    <row r="3781" spans="1:1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8339</v>
      </c>
      <c r="P3781" t="s">
        <v>8381</v>
      </c>
      <c r="Q3781" s="16">
        <f t="shared" si="118"/>
        <v>42425.735416666663</v>
      </c>
      <c r="R3781">
        <f t="shared" si="119"/>
        <v>0</v>
      </c>
    </row>
    <row r="3782" spans="1:18" ht="28.8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8339</v>
      </c>
      <c r="P3782" t="s">
        <v>8381</v>
      </c>
      <c r="Q3782" s="16">
        <f t="shared" si="118"/>
        <v>42166.219733796301</v>
      </c>
      <c r="R3782">
        <f t="shared" si="119"/>
        <v>0</v>
      </c>
    </row>
    <row r="3783" spans="1:18" ht="28.8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8339</v>
      </c>
      <c r="P3783" t="s">
        <v>8381</v>
      </c>
      <c r="Q3783" s="16">
        <f t="shared" si="118"/>
        <v>41865.882928240739</v>
      </c>
      <c r="R3783">
        <f t="shared" si="119"/>
        <v>0</v>
      </c>
    </row>
    <row r="3784" spans="1:18" ht="28.8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8339</v>
      </c>
      <c r="P3784" t="s">
        <v>8381</v>
      </c>
      <c r="Q3784" s="16">
        <f t="shared" si="118"/>
        <v>42546.862233796295</v>
      </c>
      <c r="R3784">
        <f t="shared" si="119"/>
        <v>0</v>
      </c>
    </row>
    <row r="3785" spans="1:18" ht="28.8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8339</v>
      </c>
      <c r="P3785" t="s">
        <v>8381</v>
      </c>
      <c r="Q3785" s="16">
        <f t="shared" si="118"/>
        <v>42420.140277777777</v>
      </c>
      <c r="R3785">
        <f t="shared" si="119"/>
        <v>0</v>
      </c>
    </row>
    <row r="3786" spans="1:18" ht="28.8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8339</v>
      </c>
      <c r="P3786" t="s">
        <v>8381</v>
      </c>
      <c r="Q3786" s="16">
        <f t="shared" si="118"/>
        <v>42531.980694444443</v>
      </c>
      <c r="R3786">
        <f t="shared" si="119"/>
        <v>0</v>
      </c>
    </row>
    <row r="3787" spans="1:18" ht="28.8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8339</v>
      </c>
      <c r="P3787" t="s">
        <v>8381</v>
      </c>
      <c r="Q3787" s="16">
        <f t="shared" si="118"/>
        <v>42548.63853009259</v>
      </c>
      <c r="R3787">
        <f t="shared" si="119"/>
        <v>0</v>
      </c>
    </row>
    <row r="3788" spans="1:18" ht="28.8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8339</v>
      </c>
      <c r="P3788" t="s">
        <v>8381</v>
      </c>
      <c r="Q3788" s="16">
        <f t="shared" si="118"/>
        <v>42487.037905092591</v>
      </c>
      <c r="R3788">
        <f t="shared" si="119"/>
        <v>0</v>
      </c>
    </row>
    <row r="3789" spans="1:18" ht="28.8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8339</v>
      </c>
      <c r="P3789" t="s">
        <v>8381</v>
      </c>
      <c r="Q3789" s="16">
        <f t="shared" si="118"/>
        <v>42167.534791666665</v>
      </c>
      <c r="R3789">
        <f t="shared" si="119"/>
        <v>0</v>
      </c>
    </row>
    <row r="3790" spans="1:18" ht="57.6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8339</v>
      </c>
      <c r="P3790" t="s">
        <v>8381</v>
      </c>
      <c r="Q3790" s="16">
        <f t="shared" si="118"/>
        <v>42333.695821759262</v>
      </c>
      <c r="R3790">
        <f t="shared" si="119"/>
        <v>0</v>
      </c>
    </row>
    <row r="3791" spans="1:18" ht="28.8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8339</v>
      </c>
      <c r="P3791" t="s">
        <v>8381</v>
      </c>
      <c r="Q3791" s="16">
        <f t="shared" si="118"/>
        <v>42138.798819444448</v>
      </c>
      <c r="R3791">
        <f t="shared" si="119"/>
        <v>0</v>
      </c>
    </row>
    <row r="3792" spans="1:18" ht="28.8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8339</v>
      </c>
      <c r="P3792" t="s">
        <v>8381</v>
      </c>
      <c r="Q3792" s="16">
        <f t="shared" si="118"/>
        <v>42666.666932870372</v>
      </c>
      <c r="R3792">
        <f t="shared" si="119"/>
        <v>0</v>
      </c>
    </row>
    <row r="3793" spans="1:1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8339</v>
      </c>
      <c r="P3793" t="s">
        <v>8381</v>
      </c>
      <c r="Q3793" s="16">
        <f t="shared" si="118"/>
        <v>41766.692037037035</v>
      </c>
      <c r="R3793">
        <f t="shared" si="119"/>
        <v>0</v>
      </c>
    </row>
    <row r="3794" spans="1:1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8339</v>
      </c>
      <c r="P3794" t="s">
        <v>8381</v>
      </c>
      <c r="Q3794" s="16">
        <f t="shared" si="118"/>
        <v>42170.447013888886</v>
      </c>
      <c r="R3794">
        <f t="shared" si="119"/>
        <v>0</v>
      </c>
    </row>
    <row r="3795" spans="1:18" ht="28.8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8339</v>
      </c>
      <c r="P3795" t="s">
        <v>8381</v>
      </c>
      <c r="Q3795" s="16">
        <f t="shared" si="118"/>
        <v>41968.938993055555</v>
      </c>
      <c r="R3795">
        <f t="shared" si="119"/>
        <v>0</v>
      </c>
    </row>
    <row r="3796" spans="1:18" ht="28.8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8339</v>
      </c>
      <c r="P3796" t="s">
        <v>8381</v>
      </c>
      <c r="Q3796" s="16">
        <f t="shared" si="118"/>
        <v>42132.58048611111</v>
      </c>
      <c r="R3796">
        <f t="shared" si="119"/>
        <v>0</v>
      </c>
    </row>
    <row r="3797" spans="1:18" ht="28.8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8339</v>
      </c>
      <c r="P3797" t="s">
        <v>8381</v>
      </c>
      <c r="Q3797" s="16">
        <f t="shared" si="118"/>
        <v>42201.436226851853</v>
      </c>
      <c r="R3797">
        <f t="shared" si="119"/>
        <v>0</v>
      </c>
    </row>
    <row r="3798" spans="1:18" ht="28.8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8339</v>
      </c>
      <c r="P3798" t="s">
        <v>8381</v>
      </c>
      <c r="Q3798" s="16">
        <f t="shared" si="118"/>
        <v>42689.029583333337</v>
      </c>
      <c r="R3798">
        <f t="shared" si="119"/>
        <v>0</v>
      </c>
    </row>
    <row r="3799" spans="1:18" ht="28.8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8339</v>
      </c>
      <c r="P3799" t="s">
        <v>8381</v>
      </c>
      <c r="Q3799" s="16">
        <f t="shared" si="118"/>
        <v>42084.881539351853</v>
      </c>
      <c r="R3799">
        <f t="shared" si="119"/>
        <v>0</v>
      </c>
    </row>
    <row r="3800" spans="1:18" ht="28.8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8339</v>
      </c>
      <c r="P3800" t="s">
        <v>8381</v>
      </c>
      <c r="Q3800" s="16">
        <f t="shared" si="118"/>
        <v>41831.722777777773</v>
      </c>
      <c r="R3800">
        <f t="shared" si="119"/>
        <v>0</v>
      </c>
    </row>
    <row r="3801" spans="1:18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8339</v>
      </c>
      <c r="P3801" t="s">
        <v>8381</v>
      </c>
      <c r="Q3801" s="16">
        <f t="shared" si="118"/>
        <v>42410.93105324074</v>
      </c>
      <c r="R3801">
        <f t="shared" si="119"/>
        <v>0</v>
      </c>
    </row>
    <row r="3802" spans="1:18" ht="28.8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8339</v>
      </c>
      <c r="P3802" t="s">
        <v>8381</v>
      </c>
      <c r="Q3802" s="16">
        <f t="shared" si="118"/>
        <v>41982.737071759257</v>
      </c>
      <c r="R3802">
        <f t="shared" si="119"/>
        <v>0</v>
      </c>
    </row>
    <row r="3803" spans="1:18" ht="28.8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8339</v>
      </c>
      <c r="P3803" t="s">
        <v>8381</v>
      </c>
      <c r="Q3803" s="16">
        <f t="shared" si="118"/>
        <v>41975.676111111112</v>
      </c>
      <c r="R3803">
        <f t="shared" si="119"/>
        <v>0</v>
      </c>
    </row>
    <row r="3804" spans="1:18" ht="28.8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8339</v>
      </c>
      <c r="P3804" t="s">
        <v>8381</v>
      </c>
      <c r="Q3804" s="16">
        <f t="shared" si="118"/>
        <v>42269.126226851848</v>
      </c>
      <c r="R3804">
        <f t="shared" si="119"/>
        <v>0</v>
      </c>
    </row>
    <row r="3805" spans="1:1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8339</v>
      </c>
      <c r="P3805" t="s">
        <v>8381</v>
      </c>
      <c r="Q3805" s="16">
        <f t="shared" si="118"/>
        <v>42403.971851851849</v>
      </c>
      <c r="R3805">
        <f t="shared" si="119"/>
        <v>0</v>
      </c>
    </row>
    <row r="3806" spans="1:18" ht="28.8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8339</v>
      </c>
      <c r="P3806" t="s">
        <v>8381</v>
      </c>
      <c r="Q3806" s="16">
        <f t="shared" si="118"/>
        <v>42527.00953703704</v>
      </c>
      <c r="R3806">
        <f t="shared" si="119"/>
        <v>0</v>
      </c>
    </row>
    <row r="3807" spans="1:18" ht="28.8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8339</v>
      </c>
      <c r="P3807" t="s">
        <v>8381</v>
      </c>
      <c r="Q3807" s="16">
        <f t="shared" si="118"/>
        <v>41849.887037037035</v>
      </c>
      <c r="R3807">
        <f t="shared" si="119"/>
        <v>0</v>
      </c>
    </row>
    <row r="3808" spans="1:18" ht="28.8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8339</v>
      </c>
      <c r="P3808" t="s">
        <v>8381</v>
      </c>
      <c r="Q3808" s="16">
        <f t="shared" si="118"/>
        <v>41799.259039351848</v>
      </c>
      <c r="R3808">
        <f t="shared" si="119"/>
        <v>0</v>
      </c>
    </row>
    <row r="3809" spans="1:18" ht="28.8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8339</v>
      </c>
      <c r="P3809" t="s">
        <v>8381</v>
      </c>
      <c r="Q3809" s="16">
        <f t="shared" si="118"/>
        <v>42090.909016203703</v>
      </c>
      <c r="R3809">
        <f t="shared" si="119"/>
        <v>0</v>
      </c>
    </row>
    <row r="3810" spans="1:18" ht="28.8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8339</v>
      </c>
      <c r="P3810" t="s">
        <v>8340</v>
      </c>
      <c r="Q3810" s="16">
        <f t="shared" si="118"/>
        <v>42059.453923611116</v>
      </c>
      <c r="R3810">
        <f t="shared" si="119"/>
        <v>1</v>
      </c>
    </row>
    <row r="3811" spans="1:18" ht="28.8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8339</v>
      </c>
      <c r="P3811" t="s">
        <v>8340</v>
      </c>
      <c r="Q3811" s="16">
        <f t="shared" si="118"/>
        <v>41800.526701388888</v>
      </c>
      <c r="R3811">
        <f t="shared" si="119"/>
        <v>1</v>
      </c>
    </row>
    <row r="3812" spans="1:18" ht="28.8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8339</v>
      </c>
      <c r="P3812" t="s">
        <v>8340</v>
      </c>
      <c r="Q3812" s="16">
        <f t="shared" si="118"/>
        <v>42054.849050925928</v>
      </c>
      <c r="R3812">
        <f t="shared" si="119"/>
        <v>1</v>
      </c>
    </row>
    <row r="3813" spans="1:18" ht="28.8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8339</v>
      </c>
      <c r="P3813" t="s">
        <v>8340</v>
      </c>
      <c r="Q3813" s="16">
        <f t="shared" si="118"/>
        <v>42487.62700231481</v>
      </c>
      <c r="R3813">
        <f t="shared" si="119"/>
        <v>1</v>
      </c>
    </row>
    <row r="3814" spans="1:18" ht="28.8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8339</v>
      </c>
      <c r="P3814" t="s">
        <v>8340</v>
      </c>
      <c r="Q3814" s="16">
        <f t="shared" si="118"/>
        <v>42109.751250000001</v>
      </c>
      <c r="R3814">
        <f t="shared" si="119"/>
        <v>1</v>
      </c>
    </row>
    <row r="3815" spans="1:18" ht="28.8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8339</v>
      </c>
      <c r="P3815" t="s">
        <v>8340</v>
      </c>
      <c r="Q3815" s="16">
        <f t="shared" si="118"/>
        <v>42497.275706018518</v>
      </c>
      <c r="R3815">
        <f t="shared" si="119"/>
        <v>1</v>
      </c>
    </row>
    <row r="3816" spans="1:18" ht="28.8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8339</v>
      </c>
      <c r="P3816" t="s">
        <v>8340</v>
      </c>
      <c r="Q3816" s="16">
        <f t="shared" si="118"/>
        <v>42058.904074074075</v>
      </c>
      <c r="R3816">
        <f t="shared" si="119"/>
        <v>1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8339</v>
      </c>
      <c r="P3817" t="s">
        <v>8340</v>
      </c>
      <c r="Q3817" s="16">
        <f t="shared" si="118"/>
        <v>42207.259918981479</v>
      </c>
      <c r="R3817">
        <f t="shared" si="119"/>
        <v>1</v>
      </c>
    </row>
    <row r="3818" spans="1:18" ht="43.2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8339</v>
      </c>
      <c r="P3818" t="s">
        <v>8340</v>
      </c>
      <c r="Q3818" s="16">
        <f t="shared" si="118"/>
        <v>41807.690081018518</v>
      </c>
      <c r="R3818">
        <f t="shared" si="119"/>
        <v>1</v>
      </c>
    </row>
    <row r="3819" spans="1:18" ht="28.8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8339</v>
      </c>
      <c r="P3819" t="s">
        <v>8340</v>
      </c>
      <c r="Q3819" s="16">
        <f t="shared" si="118"/>
        <v>42284.69694444444</v>
      </c>
      <c r="R3819">
        <f t="shared" si="119"/>
        <v>1</v>
      </c>
    </row>
    <row r="3820" spans="1:18" ht="28.8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8339</v>
      </c>
      <c r="P3820" t="s">
        <v>8340</v>
      </c>
      <c r="Q3820" s="16">
        <f t="shared" si="118"/>
        <v>42045.84238425926</v>
      </c>
      <c r="R3820">
        <f t="shared" si="119"/>
        <v>1</v>
      </c>
    </row>
    <row r="3821" spans="1:18" ht="28.8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8339</v>
      </c>
      <c r="P3821" t="s">
        <v>8340</v>
      </c>
      <c r="Q3821" s="16">
        <f t="shared" si="118"/>
        <v>42184.209537037037</v>
      </c>
      <c r="R3821">
        <f t="shared" si="119"/>
        <v>1</v>
      </c>
    </row>
    <row r="3822" spans="1:18" ht="28.8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8339</v>
      </c>
      <c r="P3822" t="s">
        <v>8340</v>
      </c>
      <c r="Q3822" s="16">
        <f t="shared" si="118"/>
        <v>42160.651817129634</v>
      </c>
      <c r="R3822">
        <f t="shared" si="119"/>
        <v>1</v>
      </c>
    </row>
    <row r="3823" spans="1:18" ht="28.8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8339</v>
      </c>
      <c r="P3823" t="s">
        <v>8340</v>
      </c>
      <c r="Q3823" s="16">
        <f t="shared" si="118"/>
        <v>42341.180636574078</v>
      </c>
      <c r="R3823">
        <f t="shared" si="119"/>
        <v>1</v>
      </c>
    </row>
    <row r="3824" spans="1:18" ht="28.8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8339</v>
      </c>
      <c r="P3824" t="s">
        <v>8340</v>
      </c>
      <c r="Q3824" s="16">
        <f t="shared" si="118"/>
        <v>42329.838159722218</v>
      </c>
      <c r="R3824">
        <f t="shared" si="119"/>
        <v>1</v>
      </c>
    </row>
    <row r="3825" spans="1:18" ht="28.8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8339</v>
      </c>
      <c r="P3825" t="s">
        <v>8340</v>
      </c>
      <c r="Q3825" s="16">
        <f t="shared" si="118"/>
        <v>42170.910231481481</v>
      </c>
      <c r="R3825">
        <f t="shared" si="119"/>
        <v>1</v>
      </c>
    </row>
    <row r="3826" spans="1:18" ht="28.8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8339</v>
      </c>
      <c r="P3826" t="s">
        <v>8340</v>
      </c>
      <c r="Q3826" s="16">
        <f t="shared" si="118"/>
        <v>42571.626192129625</v>
      </c>
      <c r="R3826">
        <f t="shared" si="119"/>
        <v>1</v>
      </c>
    </row>
    <row r="3827" spans="1:18" ht="28.8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8339</v>
      </c>
      <c r="P3827" t="s">
        <v>8340</v>
      </c>
      <c r="Q3827" s="16">
        <f t="shared" si="118"/>
        <v>42151.069606481484</v>
      </c>
      <c r="R3827">
        <f t="shared" si="119"/>
        <v>1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8339</v>
      </c>
      <c r="P3828" t="s">
        <v>8340</v>
      </c>
      <c r="Q3828" s="16">
        <f t="shared" si="118"/>
        <v>42101.423541666663</v>
      </c>
      <c r="R3828">
        <f t="shared" si="119"/>
        <v>1</v>
      </c>
    </row>
    <row r="3829" spans="1:18" ht="28.8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8339</v>
      </c>
      <c r="P3829" t="s">
        <v>8340</v>
      </c>
      <c r="Q3829" s="16">
        <f t="shared" si="118"/>
        <v>42034.928252314814</v>
      </c>
      <c r="R3829">
        <f t="shared" si="119"/>
        <v>1</v>
      </c>
    </row>
    <row r="3830" spans="1:18" ht="28.8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8339</v>
      </c>
      <c r="P3830" t="s">
        <v>8340</v>
      </c>
      <c r="Q3830" s="16">
        <f t="shared" si="118"/>
        <v>41944.527627314819</v>
      </c>
      <c r="R3830">
        <f t="shared" si="119"/>
        <v>1</v>
      </c>
    </row>
    <row r="3831" spans="1:18" ht="28.8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8339</v>
      </c>
      <c r="P3831" t="s">
        <v>8340</v>
      </c>
      <c r="Q3831" s="16">
        <f t="shared" si="118"/>
        <v>42593.865405092598</v>
      </c>
      <c r="R3831">
        <f t="shared" si="119"/>
        <v>1</v>
      </c>
    </row>
    <row r="3832" spans="1:18" ht="28.8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8339</v>
      </c>
      <c r="P3832" t="s">
        <v>8340</v>
      </c>
      <c r="Q3832" s="16">
        <f t="shared" si="118"/>
        <v>42503.740868055553</v>
      </c>
      <c r="R3832">
        <f t="shared" si="119"/>
        <v>1</v>
      </c>
    </row>
    <row r="3833" spans="1:18" ht="28.8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8339</v>
      </c>
      <c r="P3833" t="s">
        <v>8340</v>
      </c>
      <c r="Q3833" s="16">
        <f t="shared" si="118"/>
        <v>41927.848900462966</v>
      </c>
      <c r="R3833">
        <f t="shared" si="119"/>
        <v>1</v>
      </c>
    </row>
    <row r="3834" spans="1:18" ht="28.8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8339</v>
      </c>
      <c r="P3834" t="s">
        <v>8340</v>
      </c>
      <c r="Q3834" s="16">
        <f t="shared" si="118"/>
        <v>42375.114988425921</v>
      </c>
      <c r="R3834">
        <f t="shared" si="119"/>
        <v>1</v>
      </c>
    </row>
    <row r="3835" spans="1:18" ht="28.8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8339</v>
      </c>
      <c r="P3835" t="s">
        <v>8340</v>
      </c>
      <c r="Q3835" s="16">
        <f t="shared" si="118"/>
        <v>41963.872361111113</v>
      </c>
      <c r="R3835">
        <f t="shared" si="119"/>
        <v>1</v>
      </c>
    </row>
    <row r="3836" spans="1:18" ht="28.8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8339</v>
      </c>
      <c r="P3836" t="s">
        <v>8340</v>
      </c>
      <c r="Q3836" s="16">
        <f t="shared" si="118"/>
        <v>42143.445219907408</v>
      </c>
      <c r="R3836">
        <f t="shared" si="119"/>
        <v>1</v>
      </c>
    </row>
    <row r="3837" spans="1:18" ht="28.8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8339</v>
      </c>
      <c r="P3837" t="s">
        <v>8340</v>
      </c>
      <c r="Q3837" s="16">
        <f t="shared" si="118"/>
        <v>42460.94222222222</v>
      </c>
      <c r="R3837">
        <f t="shared" si="119"/>
        <v>1</v>
      </c>
    </row>
    <row r="3838" spans="1:18" ht="28.8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8339</v>
      </c>
      <c r="P3838" t="s">
        <v>8340</v>
      </c>
      <c r="Q3838" s="16">
        <f t="shared" si="118"/>
        <v>42553.926527777774</v>
      </c>
      <c r="R3838">
        <f t="shared" si="119"/>
        <v>1</v>
      </c>
    </row>
    <row r="3839" spans="1:1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8339</v>
      </c>
      <c r="P3839" t="s">
        <v>8340</v>
      </c>
      <c r="Q3839" s="16">
        <f t="shared" si="118"/>
        <v>42152.765717592592</v>
      </c>
      <c r="R3839">
        <f t="shared" si="119"/>
        <v>1</v>
      </c>
    </row>
    <row r="3840" spans="1:18" ht="43.2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8339</v>
      </c>
      <c r="P3840" t="s">
        <v>8340</v>
      </c>
      <c r="Q3840" s="16">
        <f t="shared" si="118"/>
        <v>42116.710752314815</v>
      </c>
      <c r="R3840">
        <f t="shared" si="119"/>
        <v>1</v>
      </c>
    </row>
    <row r="3841" spans="1:18" ht="28.8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8339</v>
      </c>
      <c r="P3841" t="s">
        <v>8340</v>
      </c>
      <c r="Q3841" s="16">
        <f t="shared" si="118"/>
        <v>42155.142638888894</v>
      </c>
      <c r="R3841">
        <f t="shared" si="119"/>
        <v>1</v>
      </c>
    </row>
    <row r="3842" spans="1:18" ht="28.8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8339</v>
      </c>
      <c r="P3842" t="s">
        <v>8340</v>
      </c>
      <c r="Q3842" s="16">
        <f t="shared" si="118"/>
        <v>42432.701724537037</v>
      </c>
      <c r="R3842">
        <f t="shared" si="119"/>
        <v>1</v>
      </c>
    </row>
    <row r="3843" spans="1:18" ht="28.8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8339</v>
      </c>
      <c r="P3843" t="s">
        <v>8340</v>
      </c>
      <c r="Q3843" s="16">
        <f t="shared" ref="Q3843:Q3906" si="120">J3843/86400 + DATE(1970,1,1)</f>
        <v>41780.785729166666</v>
      </c>
      <c r="R3843">
        <f t="shared" ref="R3843:R3906" si="121">SUBTOTAL(103,A3843)</f>
        <v>1</v>
      </c>
    </row>
    <row r="3844" spans="1:18" ht="28.8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8339</v>
      </c>
      <c r="P3844" t="s">
        <v>8340</v>
      </c>
      <c r="Q3844" s="16">
        <f t="shared" si="120"/>
        <v>41740.493657407409</v>
      </c>
      <c r="R3844">
        <f t="shared" si="121"/>
        <v>1</v>
      </c>
    </row>
    <row r="3845" spans="1:18" ht="28.8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8339</v>
      </c>
      <c r="P3845" t="s">
        <v>8340</v>
      </c>
      <c r="Q3845" s="16">
        <f t="shared" si="120"/>
        <v>41766.072500000002</v>
      </c>
      <c r="R3845">
        <f t="shared" si="121"/>
        <v>1</v>
      </c>
    </row>
    <row r="3846" spans="1:18" ht="28.8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8339</v>
      </c>
      <c r="P3846" t="s">
        <v>8340</v>
      </c>
      <c r="Q3846" s="16">
        <f t="shared" si="120"/>
        <v>41766.617291666669</v>
      </c>
      <c r="R3846">
        <f t="shared" si="121"/>
        <v>1</v>
      </c>
    </row>
    <row r="3847" spans="1:18" ht="43.2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8339</v>
      </c>
      <c r="P3847" t="s">
        <v>8340</v>
      </c>
      <c r="Q3847" s="16">
        <f t="shared" si="120"/>
        <v>42248.627013888894</v>
      </c>
      <c r="R3847">
        <f t="shared" si="121"/>
        <v>1</v>
      </c>
    </row>
    <row r="3848" spans="1:18" ht="28.8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8339</v>
      </c>
      <c r="P3848" t="s">
        <v>8340</v>
      </c>
      <c r="Q3848" s="16">
        <f t="shared" si="120"/>
        <v>41885.221550925926</v>
      </c>
      <c r="R3848">
        <f t="shared" si="121"/>
        <v>1</v>
      </c>
    </row>
    <row r="3849" spans="1:18" ht="28.8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8339</v>
      </c>
      <c r="P3849" t="s">
        <v>8340</v>
      </c>
      <c r="Q3849" s="16">
        <f t="shared" si="120"/>
        <v>42159.224432870367</v>
      </c>
      <c r="R3849">
        <f t="shared" si="121"/>
        <v>1</v>
      </c>
    </row>
    <row r="3850" spans="1:18" ht="28.8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8339</v>
      </c>
      <c r="P3850" t="s">
        <v>8340</v>
      </c>
      <c r="Q3850" s="16">
        <f t="shared" si="120"/>
        <v>42265.817002314812</v>
      </c>
      <c r="R3850">
        <f t="shared" si="121"/>
        <v>1</v>
      </c>
    </row>
    <row r="3851" spans="1:18" ht="28.8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8339</v>
      </c>
      <c r="P3851" t="s">
        <v>8340</v>
      </c>
      <c r="Q3851" s="16">
        <f t="shared" si="120"/>
        <v>42136.767175925925</v>
      </c>
      <c r="R3851">
        <f t="shared" si="121"/>
        <v>1</v>
      </c>
    </row>
    <row r="3852" spans="1:1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8339</v>
      </c>
      <c r="P3852" t="s">
        <v>8340</v>
      </c>
      <c r="Q3852" s="16">
        <f t="shared" si="120"/>
        <v>41975.124340277776</v>
      </c>
      <c r="R3852">
        <f t="shared" si="121"/>
        <v>1</v>
      </c>
    </row>
    <row r="3853" spans="1:18" ht="28.8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8339</v>
      </c>
      <c r="P3853" t="s">
        <v>8340</v>
      </c>
      <c r="Q3853" s="16">
        <f t="shared" si="120"/>
        <v>42172.439571759256</v>
      </c>
      <c r="R3853">
        <f t="shared" si="121"/>
        <v>1</v>
      </c>
    </row>
    <row r="3854" spans="1:18" ht="28.8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8339</v>
      </c>
      <c r="P3854" t="s">
        <v>8340</v>
      </c>
      <c r="Q3854" s="16">
        <f t="shared" si="120"/>
        <v>42065.190694444449</v>
      </c>
      <c r="R3854">
        <f t="shared" si="121"/>
        <v>1</v>
      </c>
    </row>
    <row r="3855" spans="1:1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8339</v>
      </c>
      <c r="P3855" t="s">
        <v>8340</v>
      </c>
      <c r="Q3855" s="16">
        <f t="shared" si="120"/>
        <v>41848.84002314815</v>
      </c>
      <c r="R3855">
        <f t="shared" si="121"/>
        <v>1</v>
      </c>
    </row>
    <row r="3856" spans="1:1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8339</v>
      </c>
      <c r="P3856" t="s">
        <v>8340</v>
      </c>
      <c r="Q3856" s="16">
        <f t="shared" si="120"/>
        <v>42103.884930555556</v>
      </c>
      <c r="R3856">
        <f t="shared" si="121"/>
        <v>1</v>
      </c>
    </row>
    <row r="3857" spans="1:18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8339</v>
      </c>
      <c r="P3857" t="s">
        <v>8340</v>
      </c>
      <c r="Q3857" s="16">
        <f t="shared" si="120"/>
        <v>42059.970729166671</v>
      </c>
      <c r="R3857">
        <f t="shared" si="121"/>
        <v>1</v>
      </c>
    </row>
    <row r="3858" spans="1:18" ht="28.8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8339</v>
      </c>
      <c r="P3858" t="s">
        <v>8340</v>
      </c>
      <c r="Q3858" s="16">
        <f t="shared" si="120"/>
        <v>42041.743090277778</v>
      </c>
      <c r="R3858">
        <f t="shared" si="121"/>
        <v>1</v>
      </c>
    </row>
    <row r="3859" spans="1:18" ht="28.8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8339</v>
      </c>
      <c r="P3859" t="s">
        <v>8340</v>
      </c>
      <c r="Q3859" s="16">
        <f t="shared" si="120"/>
        <v>41829.73715277778</v>
      </c>
      <c r="R3859">
        <f t="shared" si="121"/>
        <v>1</v>
      </c>
    </row>
    <row r="3860" spans="1:18" ht="28.8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8339</v>
      </c>
      <c r="P3860" t="s">
        <v>8340</v>
      </c>
      <c r="Q3860" s="16">
        <f t="shared" si="120"/>
        <v>42128.431064814809</v>
      </c>
      <c r="R3860">
        <f t="shared" si="121"/>
        <v>1</v>
      </c>
    </row>
    <row r="3861" spans="1:18" ht="28.8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8339</v>
      </c>
      <c r="P3861" t="s">
        <v>8340</v>
      </c>
      <c r="Q3861" s="16">
        <f t="shared" si="120"/>
        <v>41789.893599537041</v>
      </c>
      <c r="R3861">
        <f t="shared" si="121"/>
        <v>1</v>
      </c>
    </row>
    <row r="3862" spans="1:18" ht="28.8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8339</v>
      </c>
      <c r="P3862" t="s">
        <v>8340</v>
      </c>
      <c r="Q3862" s="16">
        <f t="shared" si="120"/>
        <v>41833.660995370374</v>
      </c>
      <c r="R3862">
        <f t="shared" si="121"/>
        <v>1</v>
      </c>
    </row>
    <row r="3863" spans="1:18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8339</v>
      </c>
      <c r="P3863" t="s">
        <v>8340</v>
      </c>
      <c r="Q3863" s="16">
        <f t="shared" si="120"/>
        <v>41914.590011574073</v>
      </c>
      <c r="R3863">
        <f t="shared" si="121"/>
        <v>1</v>
      </c>
    </row>
    <row r="3864" spans="1:1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8339</v>
      </c>
      <c r="P3864" t="s">
        <v>8340</v>
      </c>
      <c r="Q3864" s="16">
        <f t="shared" si="120"/>
        <v>42611.261064814811</v>
      </c>
      <c r="R3864">
        <f t="shared" si="121"/>
        <v>1</v>
      </c>
    </row>
    <row r="3865" spans="1:18" ht="28.8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8339</v>
      </c>
      <c r="P3865" t="s">
        <v>8340</v>
      </c>
      <c r="Q3865" s="16">
        <f t="shared" si="120"/>
        <v>42253.633159722223</v>
      </c>
      <c r="R3865">
        <f t="shared" si="121"/>
        <v>1</v>
      </c>
    </row>
    <row r="3866" spans="1:18" ht="28.8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8339</v>
      </c>
      <c r="P3866" t="s">
        <v>8340</v>
      </c>
      <c r="Q3866" s="16">
        <f t="shared" si="120"/>
        <v>42295.891828703709</v>
      </c>
      <c r="R3866">
        <f t="shared" si="121"/>
        <v>1</v>
      </c>
    </row>
    <row r="3867" spans="1:18" ht="28.8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8339</v>
      </c>
      <c r="P3867" t="s">
        <v>8340</v>
      </c>
      <c r="Q3867" s="16">
        <f t="shared" si="120"/>
        <v>41841.651597222226</v>
      </c>
      <c r="R3867">
        <f t="shared" si="121"/>
        <v>1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8339</v>
      </c>
      <c r="P3868" t="s">
        <v>8340</v>
      </c>
      <c r="Q3868" s="16">
        <f t="shared" si="120"/>
        <v>42402.947002314817</v>
      </c>
      <c r="R3868">
        <f t="shared" si="121"/>
        <v>1</v>
      </c>
    </row>
    <row r="3869" spans="1:18" ht="28.8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8339</v>
      </c>
      <c r="P3869" t="s">
        <v>8340</v>
      </c>
      <c r="Q3869" s="16">
        <f t="shared" si="120"/>
        <v>42509.814108796301</v>
      </c>
      <c r="R3869">
        <f t="shared" si="121"/>
        <v>1</v>
      </c>
    </row>
    <row r="3870" spans="1:18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8339</v>
      </c>
      <c r="P3870" t="s">
        <v>8381</v>
      </c>
      <c r="Q3870" s="16">
        <f t="shared" si="120"/>
        <v>41865.659780092596</v>
      </c>
      <c r="R3870">
        <f t="shared" si="121"/>
        <v>0</v>
      </c>
    </row>
    <row r="3871" spans="1:1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8339</v>
      </c>
      <c r="P3871" t="s">
        <v>8381</v>
      </c>
      <c r="Q3871" s="16">
        <f t="shared" si="120"/>
        <v>42047.724444444444</v>
      </c>
      <c r="R3871">
        <f t="shared" si="121"/>
        <v>0</v>
      </c>
    </row>
    <row r="3872" spans="1:18" ht="28.8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8339</v>
      </c>
      <c r="P3872" t="s">
        <v>8381</v>
      </c>
      <c r="Q3872" s="16">
        <f t="shared" si="120"/>
        <v>41793.172199074077</v>
      </c>
      <c r="R3872">
        <f t="shared" si="121"/>
        <v>0</v>
      </c>
    </row>
    <row r="3873" spans="1:18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8339</v>
      </c>
      <c r="P3873" t="s">
        <v>8381</v>
      </c>
      <c r="Q3873" s="16">
        <f t="shared" si="120"/>
        <v>42763.780671296292</v>
      </c>
      <c r="R3873">
        <f t="shared" si="121"/>
        <v>0</v>
      </c>
    </row>
    <row r="3874" spans="1:18" ht="28.8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8339</v>
      </c>
      <c r="P3874" t="s">
        <v>8381</v>
      </c>
      <c r="Q3874" s="16">
        <f t="shared" si="120"/>
        <v>42180.145787037036</v>
      </c>
      <c r="R3874">
        <f t="shared" si="121"/>
        <v>0</v>
      </c>
    </row>
    <row r="3875" spans="1:18" ht="28.8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8339</v>
      </c>
      <c r="P3875" t="s">
        <v>8381</v>
      </c>
      <c r="Q3875" s="16">
        <f t="shared" si="120"/>
        <v>42255.696006944447</v>
      </c>
      <c r="R3875">
        <f t="shared" si="121"/>
        <v>0</v>
      </c>
    </row>
    <row r="3876" spans="1:18" ht="28.8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8339</v>
      </c>
      <c r="P3876" t="s">
        <v>8381</v>
      </c>
      <c r="Q3876" s="16">
        <f t="shared" si="120"/>
        <v>42007.016458333332</v>
      </c>
      <c r="R3876">
        <f t="shared" si="121"/>
        <v>0</v>
      </c>
    </row>
    <row r="3877" spans="1:18" ht="28.8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8339</v>
      </c>
      <c r="P3877" t="s">
        <v>8381</v>
      </c>
      <c r="Q3877" s="16">
        <f t="shared" si="120"/>
        <v>42615.346817129626</v>
      </c>
      <c r="R3877">
        <f t="shared" si="121"/>
        <v>0</v>
      </c>
    </row>
    <row r="3878" spans="1:18" ht="28.8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8339</v>
      </c>
      <c r="P3878" t="s">
        <v>8381</v>
      </c>
      <c r="Q3878" s="16">
        <f t="shared" si="120"/>
        <v>42372.624166666668</v>
      </c>
      <c r="R3878">
        <f t="shared" si="121"/>
        <v>0</v>
      </c>
    </row>
    <row r="3879" spans="1:18" ht="28.8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8339</v>
      </c>
      <c r="P3879" t="s">
        <v>8381</v>
      </c>
      <c r="Q3879" s="16">
        <f t="shared" si="120"/>
        <v>42682.67768518519</v>
      </c>
      <c r="R3879">
        <f t="shared" si="121"/>
        <v>0</v>
      </c>
    </row>
    <row r="3880" spans="1:18" ht="28.8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8339</v>
      </c>
      <c r="P3880" t="s">
        <v>8381</v>
      </c>
      <c r="Q3880" s="16">
        <f t="shared" si="120"/>
        <v>42154.818819444445</v>
      </c>
      <c r="R3880">
        <f t="shared" si="121"/>
        <v>0</v>
      </c>
    </row>
    <row r="3881" spans="1:18" ht="28.8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8339</v>
      </c>
      <c r="P3881" t="s">
        <v>8381</v>
      </c>
      <c r="Q3881" s="16">
        <f t="shared" si="120"/>
        <v>41999.861064814817</v>
      </c>
      <c r="R3881">
        <f t="shared" si="121"/>
        <v>0</v>
      </c>
    </row>
    <row r="3882" spans="1:18" ht="28.8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8339</v>
      </c>
      <c r="P3882" t="s">
        <v>8381</v>
      </c>
      <c r="Q3882" s="16">
        <f t="shared" si="120"/>
        <v>41815.815046296295</v>
      </c>
      <c r="R3882">
        <f t="shared" si="121"/>
        <v>0</v>
      </c>
    </row>
    <row r="3883" spans="1:1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8339</v>
      </c>
      <c r="P3883" t="s">
        <v>8381</v>
      </c>
      <c r="Q3883" s="16">
        <f t="shared" si="120"/>
        <v>42756.018506944441</v>
      </c>
      <c r="R3883">
        <f t="shared" si="121"/>
        <v>0</v>
      </c>
    </row>
    <row r="3884" spans="1:18" ht="28.8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8339</v>
      </c>
      <c r="P3884" t="s">
        <v>8381</v>
      </c>
      <c r="Q3884" s="16">
        <f t="shared" si="120"/>
        <v>42373.983449074076</v>
      </c>
      <c r="R3884">
        <f t="shared" si="121"/>
        <v>0</v>
      </c>
    </row>
    <row r="3885" spans="1:18" ht="28.8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8339</v>
      </c>
      <c r="P3885" t="s">
        <v>8381</v>
      </c>
      <c r="Q3885" s="16">
        <f t="shared" si="120"/>
        <v>41854.602650462963</v>
      </c>
      <c r="R3885">
        <f t="shared" si="121"/>
        <v>0</v>
      </c>
    </row>
    <row r="3886" spans="1:18" ht="28.8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8339</v>
      </c>
      <c r="P3886" t="s">
        <v>8381</v>
      </c>
      <c r="Q3886" s="16">
        <f t="shared" si="120"/>
        <v>42065.791574074072</v>
      </c>
      <c r="R3886">
        <f t="shared" si="121"/>
        <v>0</v>
      </c>
    </row>
    <row r="3887" spans="1:18" ht="28.8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8339</v>
      </c>
      <c r="P3887" t="s">
        <v>8381</v>
      </c>
      <c r="Q3887" s="16">
        <f t="shared" si="120"/>
        <v>42469.951284722221</v>
      </c>
      <c r="R3887">
        <f t="shared" si="121"/>
        <v>0</v>
      </c>
    </row>
    <row r="3888" spans="1:18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8339</v>
      </c>
      <c r="P3888" t="s">
        <v>8381</v>
      </c>
      <c r="Q3888" s="16">
        <f t="shared" si="120"/>
        <v>41954.228032407409</v>
      </c>
      <c r="R3888">
        <f t="shared" si="121"/>
        <v>0</v>
      </c>
    </row>
    <row r="3889" spans="1:18" ht="28.8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8339</v>
      </c>
      <c r="P3889" t="s">
        <v>8381</v>
      </c>
      <c r="Q3889" s="16">
        <f t="shared" si="120"/>
        <v>42079.857974537037</v>
      </c>
      <c r="R3889">
        <f t="shared" si="121"/>
        <v>0</v>
      </c>
    </row>
    <row r="3890" spans="1:18" ht="28.8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8339</v>
      </c>
      <c r="P3890" t="s">
        <v>8340</v>
      </c>
      <c r="Q3890" s="16">
        <f t="shared" si="120"/>
        <v>42762.545810185184</v>
      </c>
      <c r="R3890">
        <f t="shared" si="121"/>
        <v>1</v>
      </c>
    </row>
    <row r="3891" spans="1:18" ht="28.8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8339</v>
      </c>
      <c r="P3891" t="s">
        <v>8340</v>
      </c>
      <c r="Q3891" s="16">
        <f t="shared" si="120"/>
        <v>41977.004976851851</v>
      </c>
      <c r="R3891">
        <f t="shared" si="121"/>
        <v>1</v>
      </c>
    </row>
    <row r="3892" spans="1:18" ht="28.8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8339</v>
      </c>
      <c r="P3892" t="s">
        <v>8340</v>
      </c>
      <c r="Q3892" s="16">
        <f t="shared" si="120"/>
        <v>42171.758611111116</v>
      </c>
      <c r="R3892">
        <f t="shared" si="121"/>
        <v>1</v>
      </c>
    </row>
    <row r="3893" spans="1:1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8339</v>
      </c>
      <c r="P3893" t="s">
        <v>8340</v>
      </c>
      <c r="Q3893" s="16">
        <f t="shared" si="120"/>
        <v>42056.1324537037</v>
      </c>
      <c r="R3893">
        <f t="shared" si="121"/>
        <v>1</v>
      </c>
    </row>
    <row r="3894" spans="1:18" ht="28.8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8339</v>
      </c>
      <c r="P3894" t="s">
        <v>8340</v>
      </c>
      <c r="Q3894" s="16">
        <f t="shared" si="120"/>
        <v>41867.652280092589</v>
      </c>
      <c r="R3894">
        <f t="shared" si="121"/>
        <v>1</v>
      </c>
    </row>
    <row r="3895" spans="1:18" ht="28.8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8339</v>
      </c>
      <c r="P3895" t="s">
        <v>8340</v>
      </c>
      <c r="Q3895" s="16">
        <f t="shared" si="120"/>
        <v>41779.657870370371</v>
      </c>
      <c r="R3895">
        <f t="shared" si="121"/>
        <v>1</v>
      </c>
    </row>
    <row r="3896" spans="1:18" ht="28.8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8339</v>
      </c>
      <c r="P3896" t="s">
        <v>8340</v>
      </c>
      <c r="Q3896" s="16">
        <f t="shared" si="120"/>
        <v>42679.958472222221</v>
      </c>
      <c r="R3896">
        <f t="shared" si="121"/>
        <v>1</v>
      </c>
    </row>
    <row r="3897" spans="1:18" ht="28.8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8339</v>
      </c>
      <c r="P3897" t="s">
        <v>8340</v>
      </c>
      <c r="Q3897" s="16">
        <f t="shared" si="120"/>
        <v>42032.250208333338</v>
      </c>
      <c r="R3897">
        <f t="shared" si="121"/>
        <v>1</v>
      </c>
    </row>
    <row r="3898" spans="1:18" ht="28.8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8339</v>
      </c>
      <c r="P3898" t="s">
        <v>8340</v>
      </c>
      <c r="Q3898" s="16">
        <f t="shared" si="120"/>
        <v>41793.191875000004</v>
      </c>
      <c r="R3898">
        <f t="shared" si="121"/>
        <v>1</v>
      </c>
    </row>
    <row r="3899" spans="1:18" ht="28.8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8339</v>
      </c>
      <c r="P3899" t="s">
        <v>8340</v>
      </c>
      <c r="Q3899" s="16">
        <f t="shared" si="120"/>
        <v>41982.87364583333</v>
      </c>
      <c r="R3899">
        <f t="shared" si="121"/>
        <v>1</v>
      </c>
    </row>
    <row r="3900" spans="1:18" ht="28.8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8339</v>
      </c>
      <c r="P3900" t="s">
        <v>8340</v>
      </c>
      <c r="Q3900" s="16">
        <f t="shared" si="120"/>
        <v>42193.482291666667</v>
      </c>
      <c r="R3900">
        <f t="shared" si="121"/>
        <v>1</v>
      </c>
    </row>
    <row r="3901" spans="1:18" ht="28.8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8339</v>
      </c>
      <c r="P3901" t="s">
        <v>8340</v>
      </c>
      <c r="Q3901" s="16">
        <f t="shared" si="120"/>
        <v>41843.775011574078</v>
      </c>
      <c r="R3901">
        <f t="shared" si="121"/>
        <v>1</v>
      </c>
    </row>
    <row r="3902" spans="1:18" ht="28.8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8339</v>
      </c>
      <c r="P3902" t="s">
        <v>8340</v>
      </c>
      <c r="Q3902" s="16">
        <f t="shared" si="120"/>
        <v>42136.092488425929</v>
      </c>
      <c r="R3902">
        <f t="shared" si="121"/>
        <v>1</v>
      </c>
    </row>
    <row r="3903" spans="1:18" ht="28.8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8339</v>
      </c>
      <c r="P3903" t="s">
        <v>8340</v>
      </c>
      <c r="Q3903" s="16">
        <f t="shared" si="120"/>
        <v>42317.826377314814</v>
      </c>
      <c r="R3903">
        <f t="shared" si="121"/>
        <v>1</v>
      </c>
    </row>
    <row r="3904" spans="1:18" ht="28.8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8339</v>
      </c>
      <c r="P3904" t="s">
        <v>8340</v>
      </c>
      <c r="Q3904" s="16">
        <f t="shared" si="120"/>
        <v>42663.468078703707</v>
      </c>
      <c r="R3904">
        <f t="shared" si="121"/>
        <v>1</v>
      </c>
    </row>
    <row r="3905" spans="1:18" ht="28.8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8339</v>
      </c>
      <c r="P3905" t="s">
        <v>8340</v>
      </c>
      <c r="Q3905" s="16">
        <f t="shared" si="120"/>
        <v>42186.01116898148</v>
      </c>
      <c r="R3905">
        <f t="shared" si="121"/>
        <v>1</v>
      </c>
    </row>
    <row r="3906" spans="1:1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8339</v>
      </c>
      <c r="P3906" t="s">
        <v>8340</v>
      </c>
      <c r="Q3906" s="16">
        <f t="shared" si="120"/>
        <v>42095.229166666672</v>
      </c>
      <c r="R3906">
        <f t="shared" si="121"/>
        <v>1</v>
      </c>
    </row>
    <row r="3907" spans="1:18" ht="28.8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8339</v>
      </c>
      <c r="P3907" t="s">
        <v>8340</v>
      </c>
      <c r="Q3907" s="16">
        <f t="shared" ref="Q3907:Q3970" si="122">J3907/86400 + DATE(1970,1,1)</f>
        <v>42124.623877314814</v>
      </c>
      <c r="R3907">
        <f t="shared" ref="R3907:R3970" si="123">SUBTOTAL(103,A3907)</f>
        <v>1</v>
      </c>
    </row>
    <row r="3908" spans="1:18" ht="28.8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8339</v>
      </c>
      <c r="P3908" t="s">
        <v>8340</v>
      </c>
      <c r="Q3908" s="16">
        <f t="shared" si="122"/>
        <v>42143.917743055557</v>
      </c>
      <c r="R3908">
        <f t="shared" si="123"/>
        <v>1</v>
      </c>
    </row>
    <row r="3909" spans="1:18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8339</v>
      </c>
      <c r="P3909" t="s">
        <v>8340</v>
      </c>
      <c r="Q3909" s="16">
        <f t="shared" si="122"/>
        <v>41906.819513888891</v>
      </c>
      <c r="R3909">
        <f t="shared" si="123"/>
        <v>1</v>
      </c>
    </row>
    <row r="3910" spans="1:18" ht="28.8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8339</v>
      </c>
      <c r="P3910" t="s">
        <v>8340</v>
      </c>
      <c r="Q3910" s="16">
        <f t="shared" si="122"/>
        <v>41834.135370370372</v>
      </c>
      <c r="R3910">
        <f t="shared" si="123"/>
        <v>1</v>
      </c>
    </row>
    <row r="3911" spans="1:18" ht="28.8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8339</v>
      </c>
      <c r="P3911" t="s">
        <v>8340</v>
      </c>
      <c r="Q3911" s="16">
        <f t="shared" si="122"/>
        <v>41863.359282407408</v>
      </c>
      <c r="R3911">
        <f t="shared" si="123"/>
        <v>1</v>
      </c>
    </row>
    <row r="3912" spans="1:18" ht="28.8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8339</v>
      </c>
      <c r="P3912" t="s">
        <v>8340</v>
      </c>
      <c r="Q3912" s="16">
        <f t="shared" si="122"/>
        <v>42224.756909722222</v>
      </c>
      <c r="R3912">
        <f t="shared" si="123"/>
        <v>1</v>
      </c>
    </row>
    <row r="3913" spans="1:18" ht="28.8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8339</v>
      </c>
      <c r="P3913" t="s">
        <v>8340</v>
      </c>
      <c r="Q3913" s="16">
        <f t="shared" si="122"/>
        <v>41939.8122337963</v>
      </c>
      <c r="R3913">
        <f t="shared" si="123"/>
        <v>1</v>
      </c>
    </row>
    <row r="3914" spans="1:18" ht="28.8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8339</v>
      </c>
      <c r="P3914" t="s">
        <v>8340</v>
      </c>
      <c r="Q3914" s="16">
        <f t="shared" si="122"/>
        <v>42059.270023148143</v>
      </c>
      <c r="R3914">
        <f t="shared" si="123"/>
        <v>1</v>
      </c>
    </row>
    <row r="3915" spans="1:18" ht="28.8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8339</v>
      </c>
      <c r="P3915" t="s">
        <v>8340</v>
      </c>
      <c r="Q3915" s="16">
        <f t="shared" si="122"/>
        <v>42308.211215277777</v>
      </c>
      <c r="R3915">
        <f t="shared" si="123"/>
        <v>1</v>
      </c>
    </row>
    <row r="3916" spans="1:18" ht="28.8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8339</v>
      </c>
      <c r="P3916" t="s">
        <v>8340</v>
      </c>
      <c r="Q3916" s="16">
        <f t="shared" si="122"/>
        <v>42114.818935185191</v>
      </c>
      <c r="R3916">
        <f t="shared" si="123"/>
        <v>1</v>
      </c>
    </row>
    <row r="3917" spans="1:18" ht="28.8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8339</v>
      </c>
      <c r="P3917" t="s">
        <v>8340</v>
      </c>
      <c r="Q3917" s="16">
        <f t="shared" si="122"/>
        <v>42492.98505787037</v>
      </c>
      <c r="R3917">
        <f t="shared" si="123"/>
        <v>1</v>
      </c>
    </row>
    <row r="3918" spans="1:18" ht="28.8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8339</v>
      </c>
      <c r="P3918" t="s">
        <v>8340</v>
      </c>
      <c r="Q3918" s="16">
        <f t="shared" si="122"/>
        <v>42494.471666666665</v>
      </c>
      <c r="R3918">
        <f t="shared" si="123"/>
        <v>1</v>
      </c>
    </row>
    <row r="3919" spans="1:18" ht="28.8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8339</v>
      </c>
      <c r="P3919" t="s">
        <v>8340</v>
      </c>
      <c r="Q3919" s="16">
        <f t="shared" si="122"/>
        <v>41863.527326388888</v>
      </c>
      <c r="R3919">
        <f t="shared" si="123"/>
        <v>1</v>
      </c>
    </row>
    <row r="3920" spans="1:18" ht="28.8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8339</v>
      </c>
      <c r="P3920" t="s">
        <v>8340</v>
      </c>
      <c r="Q3920" s="16">
        <f t="shared" si="122"/>
        <v>41843.664618055554</v>
      </c>
      <c r="R3920">
        <f t="shared" si="123"/>
        <v>1</v>
      </c>
    </row>
    <row r="3921" spans="1:18" ht="28.8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8339</v>
      </c>
      <c r="P3921" t="s">
        <v>8340</v>
      </c>
      <c r="Q3921" s="16">
        <f t="shared" si="122"/>
        <v>42358.684872685189</v>
      </c>
      <c r="R3921">
        <f t="shared" si="123"/>
        <v>1</v>
      </c>
    </row>
    <row r="3922" spans="1:18" ht="28.8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8339</v>
      </c>
      <c r="P3922" t="s">
        <v>8340</v>
      </c>
      <c r="Q3922" s="16">
        <f t="shared" si="122"/>
        <v>42657.38726851852</v>
      </c>
      <c r="R3922">
        <f t="shared" si="123"/>
        <v>1</v>
      </c>
    </row>
    <row r="3923" spans="1:18" ht="28.8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8339</v>
      </c>
      <c r="P3923" t="s">
        <v>8340</v>
      </c>
      <c r="Q3923" s="16">
        <f t="shared" si="122"/>
        <v>41926.542303240742</v>
      </c>
      <c r="R3923">
        <f t="shared" si="123"/>
        <v>1</v>
      </c>
    </row>
    <row r="3924" spans="1:18" ht="28.8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8339</v>
      </c>
      <c r="P3924" t="s">
        <v>8340</v>
      </c>
      <c r="Q3924" s="16">
        <f t="shared" si="122"/>
        <v>42020.768634259264</v>
      </c>
      <c r="R3924">
        <f t="shared" si="123"/>
        <v>1</v>
      </c>
    </row>
    <row r="3925" spans="1:18" ht="28.8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8339</v>
      </c>
      <c r="P3925" t="s">
        <v>8340</v>
      </c>
      <c r="Q3925" s="16">
        <f t="shared" si="122"/>
        <v>42075.979988425926</v>
      </c>
      <c r="R3925">
        <f t="shared" si="123"/>
        <v>1</v>
      </c>
    </row>
    <row r="3926" spans="1:18" ht="28.8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8339</v>
      </c>
      <c r="P3926" t="s">
        <v>8340</v>
      </c>
      <c r="Q3926" s="16">
        <f t="shared" si="122"/>
        <v>41786.959745370368</v>
      </c>
      <c r="R3926">
        <f t="shared" si="123"/>
        <v>1</v>
      </c>
    </row>
    <row r="3927" spans="1:18" ht="28.8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8339</v>
      </c>
      <c r="P3927" t="s">
        <v>8340</v>
      </c>
      <c r="Q3927" s="16">
        <f t="shared" si="122"/>
        <v>41820.870821759258</v>
      </c>
      <c r="R3927">
        <f t="shared" si="123"/>
        <v>1</v>
      </c>
    </row>
    <row r="3928" spans="1:1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8339</v>
      </c>
      <c r="P3928" t="s">
        <v>8340</v>
      </c>
      <c r="Q3928" s="16">
        <f t="shared" si="122"/>
        <v>41970.085046296299</v>
      </c>
      <c r="R3928">
        <f t="shared" si="123"/>
        <v>1</v>
      </c>
    </row>
    <row r="3929" spans="1:18" ht="28.8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8339</v>
      </c>
      <c r="P3929" t="s">
        <v>8340</v>
      </c>
      <c r="Q3929" s="16">
        <f t="shared" si="122"/>
        <v>41830.267407407409</v>
      </c>
      <c r="R3929">
        <f t="shared" si="123"/>
        <v>1</v>
      </c>
    </row>
    <row r="3930" spans="1:18" ht="28.8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8339</v>
      </c>
      <c r="P3930" t="s">
        <v>8340</v>
      </c>
      <c r="Q3930" s="16">
        <f t="shared" si="122"/>
        <v>42265.683182870373</v>
      </c>
      <c r="R3930">
        <f t="shared" si="123"/>
        <v>1</v>
      </c>
    </row>
    <row r="3931" spans="1:18" ht="28.8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8339</v>
      </c>
      <c r="P3931" t="s">
        <v>8340</v>
      </c>
      <c r="Q3931" s="16">
        <f t="shared" si="122"/>
        <v>42601.827141203699</v>
      </c>
      <c r="R3931">
        <f t="shared" si="123"/>
        <v>1</v>
      </c>
    </row>
    <row r="3932" spans="1:18" ht="28.8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8339</v>
      </c>
      <c r="P3932" t="s">
        <v>8340</v>
      </c>
      <c r="Q3932" s="16">
        <f t="shared" si="122"/>
        <v>42433.338749999995</v>
      </c>
      <c r="R3932">
        <f t="shared" si="123"/>
        <v>1</v>
      </c>
    </row>
    <row r="3933" spans="1:18" ht="28.8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8339</v>
      </c>
      <c r="P3933" t="s">
        <v>8340</v>
      </c>
      <c r="Q3933" s="16">
        <f t="shared" si="122"/>
        <v>42228.151701388888</v>
      </c>
      <c r="R3933">
        <f t="shared" si="123"/>
        <v>1</v>
      </c>
    </row>
    <row r="3934" spans="1:18" ht="28.8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8339</v>
      </c>
      <c r="P3934" t="s">
        <v>8340</v>
      </c>
      <c r="Q3934" s="16">
        <f t="shared" si="122"/>
        <v>42415.168564814812</v>
      </c>
      <c r="R3934">
        <f t="shared" si="123"/>
        <v>1</v>
      </c>
    </row>
    <row r="3935" spans="1:18" ht="28.8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8339</v>
      </c>
      <c r="P3935" t="s">
        <v>8340</v>
      </c>
      <c r="Q3935" s="16">
        <f t="shared" si="122"/>
        <v>42538.968310185184</v>
      </c>
      <c r="R3935">
        <f t="shared" si="123"/>
        <v>1</v>
      </c>
    </row>
    <row r="3936" spans="1:18" ht="28.8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8339</v>
      </c>
      <c r="P3936" t="s">
        <v>8340</v>
      </c>
      <c r="Q3936" s="16">
        <f t="shared" si="122"/>
        <v>42233.671747685185</v>
      </c>
      <c r="R3936">
        <f t="shared" si="123"/>
        <v>1</v>
      </c>
    </row>
    <row r="3937" spans="1:18" ht="28.8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8339</v>
      </c>
      <c r="P3937" t="s">
        <v>8340</v>
      </c>
      <c r="Q3937" s="16">
        <f t="shared" si="122"/>
        <v>42221.656782407408</v>
      </c>
      <c r="R3937">
        <f t="shared" si="123"/>
        <v>1</v>
      </c>
    </row>
    <row r="3938" spans="1:18" ht="28.8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8339</v>
      </c>
      <c r="P3938" t="s">
        <v>8340</v>
      </c>
      <c r="Q3938" s="16">
        <f t="shared" si="122"/>
        <v>42675.262962962966</v>
      </c>
      <c r="R3938">
        <f t="shared" si="123"/>
        <v>1</v>
      </c>
    </row>
    <row r="3939" spans="1:18" ht="28.8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8339</v>
      </c>
      <c r="P3939" t="s">
        <v>8340</v>
      </c>
      <c r="Q3939" s="16">
        <f t="shared" si="122"/>
        <v>42534.631481481483</v>
      </c>
      <c r="R3939">
        <f t="shared" si="123"/>
        <v>1</v>
      </c>
    </row>
    <row r="3940" spans="1:18" ht="28.8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8339</v>
      </c>
      <c r="P3940" t="s">
        <v>8340</v>
      </c>
      <c r="Q3940" s="16">
        <f t="shared" si="122"/>
        <v>42151.905717592592</v>
      </c>
      <c r="R3940">
        <f t="shared" si="123"/>
        <v>1</v>
      </c>
    </row>
    <row r="3941" spans="1:18" ht="28.8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8339</v>
      </c>
      <c r="P3941" t="s">
        <v>8340</v>
      </c>
      <c r="Q3941" s="16">
        <f t="shared" si="122"/>
        <v>41915.400219907409</v>
      </c>
      <c r="R3941">
        <f t="shared" si="123"/>
        <v>1</v>
      </c>
    </row>
    <row r="3942" spans="1:18" ht="28.8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8339</v>
      </c>
      <c r="P3942" t="s">
        <v>8340</v>
      </c>
      <c r="Q3942" s="16">
        <f t="shared" si="122"/>
        <v>41961.492488425924</v>
      </c>
      <c r="R3942">
        <f t="shared" si="123"/>
        <v>1</v>
      </c>
    </row>
    <row r="3943" spans="1:18" ht="28.8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8339</v>
      </c>
      <c r="P3943" t="s">
        <v>8340</v>
      </c>
      <c r="Q3943" s="16">
        <f t="shared" si="122"/>
        <v>41940.587233796294</v>
      </c>
      <c r="R3943">
        <f t="shared" si="123"/>
        <v>1</v>
      </c>
    </row>
    <row r="3944" spans="1:18" ht="28.8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8339</v>
      </c>
      <c r="P3944" t="s">
        <v>8340</v>
      </c>
      <c r="Q3944" s="16">
        <f t="shared" si="122"/>
        <v>42111.904097222221</v>
      </c>
      <c r="R3944">
        <f t="shared" si="123"/>
        <v>1</v>
      </c>
    </row>
    <row r="3945" spans="1:18" ht="28.8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8339</v>
      </c>
      <c r="P3945" t="s">
        <v>8340</v>
      </c>
      <c r="Q3945" s="16">
        <f t="shared" si="122"/>
        <v>42279.778564814813</v>
      </c>
      <c r="R3945">
        <f t="shared" si="123"/>
        <v>1</v>
      </c>
    </row>
    <row r="3946" spans="1:18" ht="28.8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8339</v>
      </c>
      <c r="P3946" t="s">
        <v>8340</v>
      </c>
      <c r="Q3946" s="16">
        <f t="shared" si="122"/>
        <v>42213.662905092591</v>
      </c>
      <c r="R3946">
        <f t="shared" si="123"/>
        <v>1</v>
      </c>
    </row>
    <row r="3947" spans="1:18" ht="28.8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8339</v>
      </c>
      <c r="P3947" t="s">
        <v>8340</v>
      </c>
      <c r="Q3947" s="16">
        <f t="shared" si="122"/>
        <v>42109.801712962959</v>
      </c>
      <c r="R3947">
        <f t="shared" si="123"/>
        <v>1</v>
      </c>
    </row>
    <row r="3948" spans="1:1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8339</v>
      </c>
      <c r="P3948" t="s">
        <v>8340</v>
      </c>
      <c r="Q3948" s="16">
        <f t="shared" si="122"/>
        <v>42031.833587962959</v>
      </c>
      <c r="R3948">
        <f t="shared" si="123"/>
        <v>1</v>
      </c>
    </row>
    <row r="3949" spans="1:18" ht="28.8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8339</v>
      </c>
      <c r="P3949" t="s">
        <v>8340</v>
      </c>
      <c r="Q3949" s="16">
        <f t="shared" si="122"/>
        <v>42615.142870370371</v>
      </c>
      <c r="R3949">
        <f t="shared" si="123"/>
        <v>1</v>
      </c>
    </row>
    <row r="3950" spans="1:18" ht="28.8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8339</v>
      </c>
      <c r="P3950" t="s">
        <v>8340</v>
      </c>
      <c r="Q3950" s="16">
        <f t="shared" si="122"/>
        <v>41829.325497685189</v>
      </c>
      <c r="R3950">
        <f t="shared" si="123"/>
        <v>1</v>
      </c>
    </row>
    <row r="3951" spans="1:18" ht="28.8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8339</v>
      </c>
      <c r="P3951" t="s">
        <v>8340</v>
      </c>
      <c r="Q3951" s="16">
        <f t="shared" si="122"/>
        <v>42016.120613425926</v>
      </c>
      <c r="R3951">
        <f t="shared" si="123"/>
        <v>1</v>
      </c>
    </row>
    <row r="3952" spans="1:18" ht="28.8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8339</v>
      </c>
      <c r="P3952" t="s">
        <v>8340</v>
      </c>
      <c r="Q3952" s="16">
        <f t="shared" si="122"/>
        <v>42439.702314814815</v>
      </c>
      <c r="R3952">
        <f t="shared" si="123"/>
        <v>1</v>
      </c>
    </row>
    <row r="3953" spans="1:18" ht="28.8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8339</v>
      </c>
      <c r="P3953" t="s">
        <v>8340</v>
      </c>
      <c r="Q3953" s="16">
        <f t="shared" si="122"/>
        <v>42433.825717592597</v>
      </c>
      <c r="R3953">
        <f t="shared" si="123"/>
        <v>1</v>
      </c>
    </row>
    <row r="3954" spans="1:18" ht="28.8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8339</v>
      </c>
      <c r="P3954" t="s">
        <v>8340</v>
      </c>
      <c r="Q3954" s="16">
        <f t="shared" si="122"/>
        <v>42243.790393518517</v>
      </c>
      <c r="R3954">
        <f t="shared" si="123"/>
        <v>1</v>
      </c>
    </row>
    <row r="3955" spans="1:18" ht="28.8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8339</v>
      </c>
      <c r="P3955" t="s">
        <v>8340</v>
      </c>
      <c r="Q3955" s="16">
        <f t="shared" si="122"/>
        <v>42550.048449074078</v>
      </c>
      <c r="R3955">
        <f t="shared" si="123"/>
        <v>1</v>
      </c>
    </row>
    <row r="3956" spans="1:18" ht="28.8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8339</v>
      </c>
      <c r="P3956" t="s">
        <v>8340</v>
      </c>
      <c r="Q3956" s="16">
        <f t="shared" si="122"/>
        <v>41774.651203703703</v>
      </c>
      <c r="R3956">
        <f t="shared" si="123"/>
        <v>1</v>
      </c>
    </row>
    <row r="3957" spans="1:18" ht="28.8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8339</v>
      </c>
      <c r="P3957" t="s">
        <v>8340</v>
      </c>
      <c r="Q3957" s="16">
        <f t="shared" si="122"/>
        <v>42306.848854166667</v>
      </c>
      <c r="R3957">
        <f t="shared" si="123"/>
        <v>1</v>
      </c>
    </row>
    <row r="3958" spans="1:18" ht="28.8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8339</v>
      </c>
      <c r="P3958" t="s">
        <v>8340</v>
      </c>
      <c r="Q3958" s="16">
        <f t="shared" si="122"/>
        <v>42457.932025462964</v>
      </c>
      <c r="R3958">
        <f t="shared" si="123"/>
        <v>1</v>
      </c>
    </row>
    <row r="3959" spans="1:18" ht="28.8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8339</v>
      </c>
      <c r="P3959" t="s">
        <v>8340</v>
      </c>
      <c r="Q3959" s="16">
        <f t="shared" si="122"/>
        <v>42513.976319444446</v>
      </c>
      <c r="R3959">
        <f t="shared" si="123"/>
        <v>1</v>
      </c>
    </row>
    <row r="3960" spans="1:18" ht="28.8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8339</v>
      </c>
      <c r="P3960" t="s">
        <v>8340</v>
      </c>
      <c r="Q3960" s="16">
        <f t="shared" si="122"/>
        <v>41816.950370370367</v>
      </c>
      <c r="R3960">
        <f t="shared" si="123"/>
        <v>1</v>
      </c>
    </row>
    <row r="3961" spans="1:18" ht="28.8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8339</v>
      </c>
      <c r="P3961" t="s">
        <v>8340</v>
      </c>
      <c r="Q3961" s="16">
        <f t="shared" si="122"/>
        <v>41880.788842592592</v>
      </c>
      <c r="R3961">
        <f t="shared" si="123"/>
        <v>1</v>
      </c>
    </row>
    <row r="3962" spans="1:18" ht="28.8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8339</v>
      </c>
      <c r="P3962" t="s">
        <v>8340</v>
      </c>
      <c r="Q3962" s="16">
        <f t="shared" si="122"/>
        <v>42342.845555555556</v>
      </c>
      <c r="R3962">
        <f t="shared" si="123"/>
        <v>1</v>
      </c>
    </row>
    <row r="3963" spans="1:18" ht="28.8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8339</v>
      </c>
      <c r="P3963" t="s">
        <v>8340</v>
      </c>
      <c r="Q3963" s="16">
        <f t="shared" si="122"/>
        <v>41745.891319444447</v>
      </c>
      <c r="R3963">
        <f t="shared" si="123"/>
        <v>1</v>
      </c>
    </row>
    <row r="3964" spans="1:18" ht="28.8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8339</v>
      </c>
      <c r="P3964" t="s">
        <v>8340</v>
      </c>
      <c r="Q3964" s="16">
        <f t="shared" si="122"/>
        <v>42311.621458333335</v>
      </c>
      <c r="R3964">
        <f t="shared" si="123"/>
        <v>1</v>
      </c>
    </row>
    <row r="3965" spans="1:18" ht="28.8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8339</v>
      </c>
      <c r="P3965" t="s">
        <v>8340</v>
      </c>
      <c r="Q3965" s="16">
        <f t="shared" si="122"/>
        <v>42296.154131944444</v>
      </c>
      <c r="R3965">
        <f t="shared" si="123"/>
        <v>1</v>
      </c>
    </row>
    <row r="3966" spans="1:18" ht="28.8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8339</v>
      </c>
      <c r="P3966" t="s">
        <v>8340</v>
      </c>
      <c r="Q3966" s="16">
        <f t="shared" si="122"/>
        <v>42053.722060185188</v>
      </c>
      <c r="R3966">
        <f t="shared" si="123"/>
        <v>1</v>
      </c>
    </row>
    <row r="3967" spans="1:18" ht="28.8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8339</v>
      </c>
      <c r="P3967" t="s">
        <v>8340</v>
      </c>
      <c r="Q3967" s="16">
        <f t="shared" si="122"/>
        <v>42414.235879629632</v>
      </c>
      <c r="R3967">
        <f t="shared" si="123"/>
        <v>1</v>
      </c>
    </row>
    <row r="3968" spans="1:18" ht="28.8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8339</v>
      </c>
      <c r="P3968" t="s">
        <v>8340</v>
      </c>
      <c r="Q3968" s="16">
        <f t="shared" si="122"/>
        <v>41801.711550925924</v>
      </c>
      <c r="R3968">
        <f t="shared" si="123"/>
        <v>1</v>
      </c>
    </row>
    <row r="3969" spans="1:18" ht="28.8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8339</v>
      </c>
      <c r="P3969" t="s">
        <v>8340</v>
      </c>
      <c r="Q3969" s="16">
        <f t="shared" si="122"/>
        <v>42770.290590277778</v>
      </c>
      <c r="R3969">
        <f t="shared" si="123"/>
        <v>1</v>
      </c>
    </row>
    <row r="3970" spans="1:18" ht="28.8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8339</v>
      </c>
      <c r="P3970" t="s">
        <v>8340</v>
      </c>
      <c r="Q3970" s="16">
        <f t="shared" si="122"/>
        <v>42452.815659722226</v>
      </c>
      <c r="R3970">
        <f t="shared" si="123"/>
        <v>1</v>
      </c>
    </row>
    <row r="3971" spans="1:18" ht="28.8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8339</v>
      </c>
      <c r="P3971" t="s">
        <v>8340</v>
      </c>
      <c r="Q3971" s="16">
        <f t="shared" ref="Q3971:Q4034" si="124">J3971/86400 + DATE(1970,1,1)</f>
        <v>42601.854699074072</v>
      </c>
      <c r="R3971">
        <f t="shared" ref="R3971:R4034" si="125">SUBTOTAL(103,A3971)</f>
        <v>1</v>
      </c>
    </row>
    <row r="3972" spans="1:18" ht="28.8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8339</v>
      </c>
      <c r="P3972" t="s">
        <v>8340</v>
      </c>
      <c r="Q3972" s="16">
        <f t="shared" si="124"/>
        <v>42447.863553240742</v>
      </c>
      <c r="R3972">
        <f t="shared" si="125"/>
        <v>1</v>
      </c>
    </row>
    <row r="3973" spans="1:18" ht="28.8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8339</v>
      </c>
      <c r="P3973" t="s">
        <v>8340</v>
      </c>
      <c r="Q3973" s="16">
        <f t="shared" si="124"/>
        <v>41811.536180555559</v>
      </c>
      <c r="R3973">
        <f t="shared" si="125"/>
        <v>1</v>
      </c>
    </row>
    <row r="3974" spans="1:18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8339</v>
      </c>
      <c r="P3974" t="s">
        <v>8340</v>
      </c>
      <c r="Q3974" s="16">
        <f t="shared" si="124"/>
        <v>41981.067523148144</v>
      </c>
      <c r="R3974">
        <f t="shared" si="125"/>
        <v>1</v>
      </c>
    </row>
    <row r="3975" spans="1:18" ht="28.8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8339</v>
      </c>
      <c r="P3975" t="s">
        <v>8340</v>
      </c>
      <c r="Q3975" s="16">
        <f t="shared" si="124"/>
        <v>42469.68414351852</v>
      </c>
      <c r="R3975">
        <f t="shared" si="125"/>
        <v>1</v>
      </c>
    </row>
    <row r="3976" spans="1:18" ht="28.8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8339</v>
      </c>
      <c r="P3976" t="s">
        <v>8340</v>
      </c>
      <c r="Q3976" s="16">
        <f t="shared" si="124"/>
        <v>42493.546851851846</v>
      </c>
      <c r="R3976">
        <f t="shared" si="125"/>
        <v>1</v>
      </c>
    </row>
    <row r="3977" spans="1:18" ht="28.8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8339</v>
      </c>
      <c r="P3977" t="s">
        <v>8340</v>
      </c>
      <c r="Q3977" s="16">
        <f t="shared" si="124"/>
        <v>42534.866875</v>
      </c>
      <c r="R3977">
        <f t="shared" si="125"/>
        <v>1</v>
      </c>
    </row>
    <row r="3978" spans="1:18" ht="28.8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8339</v>
      </c>
      <c r="P3978" t="s">
        <v>8340</v>
      </c>
      <c r="Q3978" s="16">
        <f t="shared" si="124"/>
        <v>41830.858344907407</v>
      </c>
      <c r="R3978">
        <f t="shared" si="125"/>
        <v>1</v>
      </c>
    </row>
    <row r="3979" spans="1:18" ht="28.8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8339</v>
      </c>
      <c r="P3979" t="s">
        <v>8340</v>
      </c>
      <c r="Q3979" s="16">
        <f t="shared" si="124"/>
        <v>42543.788564814815</v>
      </c>
      <c r="R3979">
        <f t="shared" si="125"/>
        <v>1</v>
      </c>
    </row>
    <row r="3980" spans="1:18" ht="28.8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8339</v>
      </c>
      <c r="P3980" t="s">
        <v>8340</v>
      </c>
      <c r="Q3980" s="16">
        <f t="shared" si="124"/>
        <v>41975.642974537041</v>
      </c>
      <c r="R3980">
        <f t="shared" si="125"/>
        <v>1</v>
      </c>
    </row>
    <row r="3981" spans="1:18" ht="28.8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8339</v>
      </c>
      <c r="P3981" t="s">
        <v>8340</v>
      </c>
      <c r="Q3981" s="16">
        <f t="shared" si="124"/>
        <v>42069.903437500005</v>
      </c>
      <c r="R3981">
        <f t="shared" si="125"/>
        <v>1</v>
      </c>
    </row>
    <row r="3982" spans="1:18" ht="28.8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8339</v>
      </c>
      <c r="P3982" t="s">
        <v>8340</v>
      </c>
      <c r="Q3982" s="16">
        <f t="shared" si="124"/>
        <v>41795.598923611113</v>
      </c>
      <c r="R3982">
        <f t="shared" si="125"/>
        <v>1</v>
      </c>
    </row>
    <row r="3983" spans="1:18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8339</v>
      </c>
      <c r="P3983" t="s">
        <v>8340</v>
      </c>
      <c r="Q3983" s="16">
        <f t="shared" si="124"/>
        <v>42508.179965277777</v>
      </c>
      <c r="R3983">
        <f t="shared" si="125"/>
        <v>1</v>
      </c>
    </row>
    <row r="3984" spans="1:18" ht="43.2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8339</v>
      </c>
      <c r="P3984" t="s">
        <v>8340</v>
      </c>
      <c r="Q3984" s="16">
        <f t="shared" si="124"/>
        <v>42132.809953703705</v>
      </c>
      <c r="R3984">
        <f t="shared" si="125"/>
        <v>1</v>
      </c>
    </row>
    <row r="3985" spans="1:18" ht="28.8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8339</v>
      </c>
      <c r="P3985" t="s">
        <v>8340</v>
      </c>
      <c r="Q3985" s="16">
        <f t="shared" si="124"/>
        <v>41747.86986111111</v>
      </c>
      <c r="R3985">
        <f t="shared" si="125"/>
        <v>1</v>
      </c>
    </row>
    <row r="3986" spans="1:18" ht="28.8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8339</v>
      </c>
      <c r="P3986" t="s">
        <v>8340</v>
      </c>
      <c r="Q3986" s="16">
        <f t="shared" si="124"/>
        <v>41920.963472222225</v>
      </c>
      <c r="R3986">
        <f t="shared" si="125"/>
        <v>1</v>
      </c>
    </row>
    <row r="3987" spans="1:18" ht="28.8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8339</v>
      </c>
      <c r="P3987" t="s">
        <v>8340</v>
      </c>
      <c r="Q3987" s="16">
        <f t="shared" si="124"/>
        <v>42399.707407407404</v>
      </c>
      <c r="R3987">
        <f t="shared" si="125"/>
        <v>1</v>
      </c>
    </row>
    <row r="3988" spans="1:18" ht="28.8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8339</v>
      </c>
      <c r="P3988" t="s">
        <v>8340</v>
      </c>
      <c r="Q3988" s="16">
        <f t="shared" si="124"/>
        <v>42467.548541666663</v>
      </c>
      <c r="R3988">
        <f t="shared" si="125"/>
        <v>1</v>
      </c>
    </row>
    <row r="3989" spans="1:18" ht="28.8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8339</v>
      </c>
      <c r="P3989" t="s">
        <v>8340</v>
      </c>
      <c r="Q3989" s="16">
        <f t="shared" si="124"/>
        <v>41765.92465277778</v>
      </c>
      <c r="R3989">
        <f t="shared" si="125"/>
        <v>1</v>
      </c>
    </row>
    <row r="3990" spans="1:1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8339</v>
      </c>
      <c r="P3990" t="s">
        <v>8340</v>
      </c>
      <c r="Q3990" s="16">
        <f t="shared" si="124"/>
        <v>42230.08116898148</v>
      </c>
      <c r="R3990">
        <f t="shared" si="125"/>
        <v>1</v>
      </c>
    </row>
    <row r="3991" spans="1:18" ht="28.8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8339</v>
      </c>
      <c r="P3991" t="s">
        <v>8340</v>
      </c>
      <c r="Q3991" s="16">
        <f t="shared" si="124"/>
        <v>42286.749780092592</v>
      </c>
      <c r="R3991">
        <f t="shared" si="125"/>
        <v>1</v>
      </c>
    </row>
    <row r="3992" spans="1:18" ht="28.8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8339</v>
      </c>
      <c r="P3992" t="s">
        <v>8340</v>
      </c>
      <c r="Q3992" s="16">
        <f t="shared" si="124"/>
        <v>42401.672372685185</v>
      </c>
      <c r="R3992">
        <f t="shared" si="125"/>
        <v>1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8339</v>
      </c>
      <c r="P3993" t="s">
        <v>8340</v>
      </c>
      <c r="Q3993" s="16">
        <f t="shared" si="124"/>
        <v>42125.644467592589</v>
      </c>
      <c r="R3993">
        <f t="shared" si="125"/>
        <v>1</v>
      </c>
    </row>
    <row r="3994" spans="1:18" ht="28.8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8339</v>
      </c>
      <c r="P3994" t="s">
        <v>8340</v>
      </c>
      <c r="Q3994" s="16">
        <f t="shared" si="124"/>
        <v>42289.94049768518</v>
      </c>
      <c r="R3994">
        <f t="shared" si="125"/>
        <v>1</v>
      </c>
    </row>
    <row r="3995" spans="1:18" ht="28.8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8339</v>
      </c>
      <c r="P3995" t="s">
        <v>8340</v>
      </c>
      <c r="Q3995" s="16">
        <f t="shared" si="124"/>
        <v>42107.864722222221</v>
      </c>
      <c r="R3995">
        <f t="shared" si="125"/>
        <v>1</v>
      </c>
    </row>
    <row r="3996" spans="1:18" ht="28.8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8339</v>
      </c>
      <c r="P3996" t="s">
        <v>8340</v>
      </c>
      <c r="Q3996" s="16">
        <f t="shared" si="124"/>
        <v>41809.389930555553</v>
      </c>
      <c r="R3996">
        <f t="shared" si="125"/>
        <v>1</v>
      </c>
    </row>
    <row r="3997" spans="1:18" ht="28.8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8339</v>
      </c>
      <c r="P3997" t="s">
        <v>8340</v>
      </c>
      <c r="Q3997" s="16">
        <f t="shared" si="124"/>
        <v>42019.683761574073</v>
      </c>
      <c r="R3997">
        <f t="shared" si="125"/>
        <v>1</v>
      </c>
    </row>
    <row r="3998" spans="1:18" ht="28.8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8339</v>
      </c>
      <c r="P3998" t="s">
        <v>8340</v>
      </c>
      <c r="Q3998" s="16">
        <f t="shared" si="124"/>
        <v>41950.266944444447</v>
      </c>
      <c r="R3998">
        <f t="shared" si="125"/>
        <v>1</v>
      </c>
    </row>
    <row r="3999" spans="1:18" ht="28.8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8339</v>
      </c>
      <c r="P3999" t="s">
        <v>8340</v>
      </c>
      <c r="Q3999" s="16">
        <f t="shared" si="124"/>
        <v>42069.391446759255</v>
      </c>
      <c r="R3999">
        <f t="shared" si="125"/>
        <v>1</v>
      </c>
    </row>
    <row r="4000" spans="1:18" ht="28.8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8339</v>
      </c>
      <c r="P4000" t="s">
        <v>8340</v>
      </c>
      <c r="Q4000" s="16">
        <f t="shared" si="124"/>
        <v>42061.963263888887</v>
      </c>
      <c r="R4000">
        <f t="shared" si="125"/>
        <v>1</v>
      </c>
    </row>
    <row r="4001" spans="1:18" ht="28.8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8339</v>
      </c>
      <c r="P4001" t="s">
        <v>8340</v>
      </c>
      <c r="Q4001" s="16">
        <f t="shared" si="124"/>
        <v>41842.828680555554</v>
      </c>
      <c r="R4001">
        <f t="shared" si="125"/>
        <v>1</v>
      </c>
    </row>
    <row r="4002" spans="1:1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8339</v>
      </c>
      <c r="P4002" t="s">
        <v>8340</v>
      </c>
      <c r="Q4002" s="16">
        <f t="shared" si="124"/>
        <v>42437.64534722222</v>
      </c>
      <c r="R4002">
        <f t="shared" si="125"/>
        <v>1</v>
      </c>
    </row>
    <row r="4003" spans="1:18" ht="28.8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8339</v>
      </c>
      <c r="P4003" t="s">
        <v>8340</v>
      </c>
      <c r="Q4003" s="16">
        <f t="shared" si="124"/>
        <v>42775.964212962965</v>
      </c>
      <c r="R4003">
        <f t="shared" si="125"/>
        <v>1</v>
      </c>
    </row>
    <row r="4004" spans="1:18" ht="28.8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8339</v>
      </c>
      <c r="P4004" t="s">
        <v>8340</v>
      </c>
      <c r="Q4004" s="16">
        <f t="shared" si="124"/>
        <v>41879.043530092589</v>
      </c>
      <c r="R4004">
        <f t="shared" si="125"/>
        <v>1</v>
      </c>
    </row>
    <row r="4005" spans="1:18" ht="28.8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8339</v>
      </c>
      <c r="P4005" t="s">
        <v>8340</v>
      </c>
      <c r="Q4005" s="16">
        <f t="shared" si="124"/>
        <v>42020.587349537032</v>
      </c>
      <c r="R4005">
        <f t="shared" si="125"/>
        <v>1</v>
      </c>
    </row>
    <row r="4006" spans="1:18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8339</v>
      </c>
      <c r="P4006" t="s">
        <v>8340</v>
      </c>
      <c r="Q4006" s="16">
        <f t="shared" si="124"/>
        <v>41890.16269675926</v>
      </c>
      <c r="R4006">
        <f t="shared" si="125"/>
        <v>1</v>
      </c>
    </row>
    <row r="4007" spans="1:18" ht="28.8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8339</v>
      </c>
      <c r="P4007" t="s">
        <v>8340</v>
      </c>
      <c r="Q4007" s="16">
        <f t="shared" si="124"/>
        <v>41872.807696759257</v>
      </c>
      <c r="R4007">
        <f t="shared" si="125"/>
        <v>1</v>
      </c>
    </row>
    <row r="4008" spans="1:18" ht="28.8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8339</v>
      </c>
      <c r="P4008" t="s">
        <v>8340</v>
      </c>
      <c r="Q4008" s="16">
        <f t="shared" si="124"/>
        <v>42391.772997685184</v>
      </c>
      <c r="R4008">
        <f t="shared" si="125"/>
        <v>1</v>
      </c>
    </row>
    <row r="4009" spans="1:18" ht="28.8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8339</v>
      </c>
      <c r="P4009" t="s">
        <v>8340</v>
      </c>
      <c r="Q4009" s="16">
        <f t="shared" si="124"/>
        <v>41848.772928240738</v>
      </c>
      <c r="R4009">
        <f t="shared" si="125"/>
        <v>1</v>
      </c>
    </row>
    <row r="4010" spans="1:18" ht="28.8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8339</v>
      </c>
      <c r="P4010" t="s">
        <v>8340</v>
      </c>
      <c r="Q4010" s="16">
        <f t="shared" si="124"/>
        <v>42177.964201388888</v>
      </c>
      <c r="R4010">
        <f t="shared" si="125"/>
        <v>1</v>
      </c>
    </row>
    <row r="4011" spans="1:18" ht="28.8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8339</v>
      </c>
      <c r="P4011" t="s">
        <v>8340</v>
      </c>
      <c r="Q4011" s="16">
        <f t="shared" si="124"/>
        <v>41851.700925925928</v>
      </c>
      <c r="R4011">
        <f t="shared" si="125"/>
        <v>1</v>
      </c>
    </row>
    <row r="4012" spans="1:18" ht="28.8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8339</v>
      </c>
      <c r="P4012" t="s">
        <v>8340</v>
      </c>
      <c r="Q4012" s="16">
        <f t="shared" si="124"/>
        <v>41921.770439814813</v>
      </c>
      <c r="R4012">
        <f t="shared" si="125"/>
        <v>1</v>
      </c>
    </row>
    <row r="4013" spans="1:18" ht="28.8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8339</v>
      </c>
      <c r="P4013" t="s">
        <v>8340</v>
      </c>
      <c r="Q4013" s="16">
        <f t="shared" si="124"/>
        <v>42002.54488425926</v>
      </c>
      <c r="R4013">
        <f t="shared" si="125"/>
        <v>1</v>
      </c>
    </row>
    <row r="4014" spans="1:18" ht="28.8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8339</v>
      </c>
      <c r="P4014" t="s">
        <v>8340</v>
      </c>
      <c r="Q4014" s="16">
        <f t="shared" si="124"/>
        <v>42096.544548611113</v>
      </c>
      <c r="R4014">
        <f t="shared" si="125"/>
        <v>1</v>
      </c>
    </row>
    <row r="4015" spans="1:18" ht="28.8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8339</v>
      </c>
      <c r="P4015" t="s">
        <v>8340</v>
      </c>
      <c r="Q4015" s="16">
        <f t="shared" si="124"/>
        <v>42021.301192129627</v>
      </c>
      <c r="R4015">
        <f t="shared" si="125"/>
        <v>1</v>
      </c>
    </row>
    <row r="4016" spans="1:18" ht="28.8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8339</v>
      </c>
      <c r="P4016" t="s">
        <v>8340</v>
      </c>
      <c r="Q4016" s="16">
        <f t="shared" si="124"/>
        <v>42419.246168981481</v>
      </c>
      <c r="R4016">
        <f t="shared" si="125"/>
        <v>1</v>
      </c>
    </row>
    <row r="4017" spans="1:18" ht="28.8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8339</v>
      </c>
      <c r="P4017" t="s">
        <v>8340</v>
      </c>
      <c r="Q4017" s="16">
        <f t="shared" si="124"/>
        <v>42174.780821759261</v>
      </c>
      <c r="R4017">
        <f t="shared" si="125"/>
        <v>1</v>
      </c>
    </row>
    <row r="4018" spans="1:18" ht="28.8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8339</v>
      </c>
      <c r="P4018" t="s">
        <v>8340</v>
      </c>
      <c r="Q4018" s="16">
        <f t="shared" si="124"/>
        <v>41869.872685185182</v>
      </c>
      <c r="R4018">
        <f t="shared" si="125"/>
        <v>1</v>
      </c>
    </row>
    <row r="4019" spans="1:18" ht="28.8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8339</v>
      </c>
      <c r="P4019" t="s">
        <v>8340</v>
      </c>
      <c r="Q4019" s="16">
        <f t="shared" si="124"/>
        <v>41856.672152777777</v>
      </c>
      <c r="R4019">
        <f t="shared" si="125"/>
        <v>1</v>
      </c>
    </row>
    <row r="4020" spans="1:1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8339</v>
      </c>
      <c r="P4020" t="s">
        <v>8340</v>
      </c>
      <c r="Q4020" s="16">
        <f t="shared" si="124"/>
        <v>42620.91097222222</v>
      </c>
      <c r="R4020">
        <f t="shared" si="125"/>
        <v>1</v>
      </c>
    </row>
    <row r="4021" spans="1:18" ht="28.8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8339</v>
      </c>
      <c r="P4021" t="s">
        <v>8340</v>
      </c>
      <c r="Q4021" s="16">
        <f t="shared" si="124"/>
        <v>42417.675879629634</v>
      </c>
      <c r="R4021">
        <f t="shared" si="125"/>
        <v>1</v>
      </c>
    </row>
    <row r="4022" spans="1:18" ht="28.8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8339</v>
      </c>
      <c r="P4022" t="s">
        <v>8340</v>
      </c>
      <c r="Q4022" s="16">
        <f t="shared" si="124"/>
        <v>42057.190960648149</v>
      </c>
      <c r="R4022">
        <f t="shared" si="125"/>
        <v>1</v>
      </c>
    </row>
    <row r="4023" spans="1:18" ht="28.8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8339</v>
      </c>
      <c r="P4023" t="s">
        <v>8340</v>
      </c>
      <c r="Q4023" s="16">
        <f t="shared" si="124"/>
        <v>41878.911550925928</v>
      </c>
      <c r="R4023">
        <f t="shared" si="125"/>
        <v>1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8339</v>
      </c>
      <c r="P4024" t="s">
        <v>8340</v>
      </c>
      <c r="Q4024" s="16">
        <f t="shared" si="124"/>
        <v>41990.584108796298</v>
      </c>
      <c r="R4024">
        <f t="shared" si="125"/>
        <v>1</v>
      </c>
    </row>
    <row r="4025" spans="1:18" ht="28.8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8339</v>
      </c>
      <c r="P4025" t="s">
        <v>8340</v>
      </c>
      <c r="Q4025" s="16">
        <f t="shared" si="124"/>
        <v>42408.999571759261</v>
      </c>
      <c r="R4025">
        <f t="shared" si="125"/>
        <v>1</v>
      </c>
    </row>
    <row r="4026" spans="1:18" ht="28.8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8339</v>
      </c>
      <c r="P4026" t="s">
        <v>8340</v>
      </c>
      <c r="Q4026" s="16">
        <f t="shared" si="124"/>
        <v>42217.670104166667</v>
      </c>
      <c r="R4026">
        <f t="shared" si="125"/>
        <v>1</v>
      </c>
    </row>
    <row r="4027" spans="1:18" ht="28.8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8339</v>
      </c>
      <c r="P4027" t="s">
        <v>8340</v>
      </c>
      <c r="Q4027" s="16">
        <f t="shared" si="124"/>
        <v>42151.237685185188</v>
      </c>
      <c r="R4027">
        <f t="shared" si="125"/>
        <v>1</v>
      </c>
    </row>
    <row r="4028" spans="1:18" ht="28.8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8339</v>
      </c>
      <c r="P4028" t="s">
        <v>8340</v>
      </c>
      <c r="Q4028" s="16">
        <f t="shared" si="124"/>
        <v>42282.655543981484</v>
      </c>
      <c r="R4028">
        <f t="shared" si="125"/>
        <v>1</v>
      </c>
    </row>
    <row r="4029" spans="1:18" ht="28.8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8339</v>
      </c>
      <c r="P4029" t="s">
        <v>8340</v>
      </c>
      <c r="Q4029" s="16">
        <f t="shared" si="124"/>
        <v>42768.97084490741</v>
      </c>
      <c r="R4029">
        <f t="shared" si="125"/>
        <v>1</v>
      </c>
    </row>
    <row r="4030" spans="1:18" ht="28.8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8339</v>
      </c>
      <c r="P4030" t="s">
        <v>8340</v>
      </c>
      <c r="Q4030" s="16">
        <f t="shared" si="124"/>
        <v>41765.938657407409</v>
      </c>
      <c r="R4030">
        <f t="shared" si="125"/>
        <v>1</v>
      </c>
    </row>
    <row r="4031" spans="1:18" ht="28.8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8339</v>
      </c>
      <c r="P4031" t="s">
        <v>8340</v>
      </c>
      <c r="Q4031" s="16">
        <f t="shared" si="124"/>
        <v>42322.02511574074</v>
      </c>
      <c r="R4031">
        <f t="shared" si="125"/>
        <v>1</v>
      </c>
    </row>
    <row r="4032" spans="1:18" ht="28.8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8339</v>
      </c>
      <c r="P4032" t="s">
        <v>8340</v>
      </c>
      <c r="Q4032" s="16">
        <f t="shared" si="124"/>
        <v>42374.655081018514</v>
      </c>
      <c r="R4032">
        <f t="shared" si="125"/>
        <v>1</v>
      </c>
    </row>
    <row r="4033" spans="1:18" ht="28.8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8339</v>
      </c>
      <c r="P4033" t="s">
        <v>8340</v>
      </c>
      <c r="Q4033" s="16">
        <f t="shared" si="124"/>
        <v>41941.585231481484</v>
      </c>
      <c r="R4033">
        <f t="shared" si="125"/>
        <v>1</v>
      </c>
    </row>
    <row r="4034" spans="1:18" ht="28.8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8339</v>
      </c>
      <c r="P4034" t="s">
        <v>8340</v>
      </c>
      <c r="Q4034" s="16">
        <f t="shared" si="124"/>
        <v>42293.809212962966</v>
      </c>
      <c r="R4034">
        <f t="shared" si="125"/>
        <v>1</v>
      </c>
    </row>
    <row r="4035" spans="1:18" ht="28.8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8339</v>
      </c>
      <c r="P4035" t="s">
        <v>8340</v>
      </c>
      <c r="Q4035" s="16">
        <f t="shared" ref="Q4035:Q4098" si="126">J4035/86400 + DATE(1970,1,1)</f>
        <v>42614.268796296295</v>
      </c>
      <c r="R4035">
        <f t="shared" ref="R4035:R4098" si="127">SUBTOTAL(103,A4035)</f>
        <v>1</v>
      </c>
    </row>
    <row r="4036" spans="1:18" ht="28.8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8339</v>
      </c>
      <c r="P4036" t="s">
        <v>8340</v>
      </c>
      <c r="Q4036" s="16">
        <f t="shared" si="126"/>
        <v>42067.947337962964</v>
      </c>
      <c r="R4036">
        <f t="shared" si="127"/>
        <v>1</v>
      </c>
    </row>
    <row r="4037" spans="1:1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8339</v>
      </c>
      <c r="P4037" t="s">
        <v>8340</v>
      </c>
      <c r="Q4037" s="16">
        <f t="shared" si="126"/>
        <v>41903.882951388892</v>
      </c>
      <c r="R4037">
        <f t="shared" si="127"/>
        <v>1</v>
      </c>
    </row>
    <row r="4038" spans="1:18" ht="28.8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8339</v>
      </c>
      <c r="P4038" t="s">
        <v>8340</v>
      </c>
      <c r="Q4038" s="16">
        <f t="shared" si="126"/>
        <v>41804.937083333338</v>
      </c>
      <c r="R4038">
        <f t="shared" si="127"/>
        <v>1</v>
      </c>
    </row>
    <row r="4039" spans="1:18" ht="28.8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8339</v>
      </c>
      <c r="P4039" t="s">
        <v>8340</v>
      </c>
      <c r="Q4039" s="16">
        <f t="shared" si="126"/>
        <v>42497.070775462962</v>
      </c>
      <c r="R4039">
        <f t="shared" si="127"/>
        <v>1</v>
      </c>
    </row>
    <row r="4040" spans="1:18" ht="28.8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8339</v>
      </c>
      <c r="P4040" t="s">
        <v>8340</v>
      </c>
      <c r="Q4040" s="16">
        <f t="shared" si="126"/>
        <v>41869.798726851848</v>
      </c>
      <c r="R4040">
        <f t="shared" si="127"/>
        <v>1</v>
      </c>
    </row>
    <row r="4041" spans="1:18" ht="28.8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8339</v>
      </c>
      <c r="P4041" t="s">
        <v>8340</v>
      </c>
      <c r="Q4041" s="16">
        <f t="shared" si="126"/>
        <v>42305.670914351853</v>
      </c>
      <c r="R4041">
        <f t="shared" si="127"/>
        <v>1</v>
      </c>
    </row>
    <row r="4042" spans="1:18" ht="28.8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8339</v>
      </c>
      <c r="P4042" t="s">
        <v>8340</v>
      </c>
      <c r="Q4042" s="16">
        <f t="shared" si="126"/>
        <v>42144.231527777782</v>
      </c>
      <c r="R4042">
        <f t="shared" si="127"/>
        <v>1</v>
      </c>
    </row>
    <row r="4043" spans="1:1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8339</v>
      </c>
      <c r="P4043" t="s">
        <v>8340</v>
      </c>
      <c r="Q4043" s="16">
        <f t="shared" si="126"/>
        <v>42559.474004629628</v>
      </c>
      <c r="R4043">
        <f t="shared" si="127"/>
        <v>1</v>
      </c>
    </row>
    <row r="4044" spans="1:18" ht="28.8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8339</v>
      </c>
      <c r="P4044" t="s">
        <v>8340</v>
      </c>
      <c r="Q4044" s="16">
        <f t="shared" si="126"/>
        <v>41995.084074074075</v>
      </c>
      <c r="R4044">
        <f t="shared" si="127"/>
        <v>1</v>
      </c>
    </row>
    <row r="4045" spans="1:18" ht="28.8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8339</v>
      </c>
      <c r="P4045" t="s">
        <v>8340</v>
      </c>
      <c r="Q4045" s="16">
        <f t="shared" si="126"/>
        <v>41948.957465277781</v>
      </c>
      <c r="R4045">
        <f t="shared" si="127"/>
        <v>1</v>
      </c>
    </row>
    <row r="4046" spans="1:18" ht="28.8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8339</v>
      </c>
      <c r="P4046" t="s">
        <v>8340</v>
      </c>
      <c r="Q4046" s="16">
        <f t="shared" si="126"/>
        <v>42074.219699074078</v>
      </c>
      <c r="R4046">
        <f t="shared" si="127"/>
        <v>1</v>
      </c>
    </row>
    <row r="4047" spans="1:18" ht="28.8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8339</v>
      </c>
      <c r="P4047" t="s">
        <v>8340</v>
      </c>
      <c r="Q4047" s="16">
        <f t="shared" si="126"/>
        <v>41842.201261574075</v>
      </c>
      <c r="R4047">
        <f t="shared" si="127"/>
        <v>1</v>
      </c>
    </row>
    <row r="4048" spans="1:18" ht="28.8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8339</v>
      </c>
      <c r="P4048" t="s">
        <v>8340</v>
      </c>
      <c r="Q4048" s="16">
        <f t="shared" si="126"/>
        <v>41904.650578703702</v>
      </c>
      <c r="R4048">
        <f t="shared" si="127"/>
        <v>1</v>
      </c>
    </row>
    <row r="4049" spans="1:18" ht="28.8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8339</v>
      </c>
      <c r="P4049" t="s">
        <v>8340</v>
      </c>
      <c r="Q4049" s="16">
        <f t="shared" si="126"/>
        <v>41991.022488425922</v>
      </c>
      <c r="R4049">
        <f t="shared" si="127"/>
        <v>1</v>
      </c>
    </row>
    <row r="4050" spans="1:18" ht="28.8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8339</v>
      </c>
      <c r="P4050" t="s">
        <v>8340</v>
      </c>
      <c r="Q4050" s="16">
        <f t="shared" si="126"/>
        <v>42436.509108796294</v>
      </c>
      <c r="R4050">
        <f t="shared" si="127"/>
        <v>1</v>
      </c>
    </row>
    <row r="4051" spans="1:18" ht="28.8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8339</v>
      </c>
      <c r="P4051" t="s">
        <v>8340</v>
      </c>
      <c r="Q4051" s="16">
        <f t="shared" si="126"/>
        <v>42169.958506944444</v>
      </c>
      <c r="R4051">
        <f t="shared" si="127"/>
        <v>1</v>
      </c>
    </row>
    <row r="4052" spans="1:18" ht="28.8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8339</v>
      </c>
      <c r="P4052" t="s">
        <v>8340</v>
      </c>
      <c r="Q4052" s="16">
        <f t="shared" si="126"/>
        <v>41905.636469907404</v>
      </c>
      <c r="R4052">
        <f t="shared" si="127"/>
        <v>1</v>
      </c>
    </row>
    <row r="4053" spans="1:18" ht="28.8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8339</v>
      </c>
      <c r="P4053" t="s">
        <v>8340</v>
      </c>
      <c r="Q4053" s="16">
        <f t="shared" si="126"/>
        <v>41761.810150462959</v>
      </c>
      <c r="R4053">
        <f t="shared" si="127"/>
        <v>1</v>
      </c>
    </row>
    <row r="4054" spans="1:18" ht="43.2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8339</v>
      </c>
      <c r="P4054" t="s">
        <v>8340</v>
      </c>
      <c r="Q4054" s="16">
        <f t="shared" si="126"/>
        <v>41865.878657407404</v>
      </c>
      <c r="R4054">
        <f t="shared" si="127"/>
        <v>1</v>
      </c>
    </row>
    <row r="4055" spans="1:18" ht="28.8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8339</v>
      </c>
      <c r="P4055" t="s">
        <v>8340</v>
      </c>
      <c r="Q4055" s="16">
        <f t="shared" si="126"/>
        <v>41928.690138888887</v>
      </c>
      <c r="R4055">
        <f t="shared" si="127"/>
        <v>1</v>
      </c>
    </row>
    <row r="4056" spans="1:18" ht="28.8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8339</v>
      </c>
      <c r="P4056" t="s">
        <v>8340</v>
      </c>
      <c r="Q4056" s="16">
        <f t="shared" si="126"/>
        <v>42613.841261574074</v>
      </c>
      <c r="R4056">
        <f t="shared" si="127"/>
        <v>1</v>
      </c>
    </row>
    <row r="4057" spans="1:18" ht="28.8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8339</v>
      </c>
      <c r="P4057" t="s">
        <v>8340</v>
      </c>
      <c r="Q4057" s="16">
        <f t="shared" si="126"/>
        <v>41779.648506944446</v>
      </c>
      <c r="R4057">
        <f t="shared" si="127"/>
        <v>1</v>
      </c>
    </row>
    <row r="4058" spans="1:18" ht="28.8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8339</v>
      </c>
      <c r="P4058" t="s">
        <v>8340</v>
      </c>
      <c r="Q4058" s="16">
        <f t="shared" si="126"/>
        <v>42534.933321759258</v>
      </c>
      <c r="R4058">
        <f t="shared" si="127"/>
        <v>1</v>
      </c>
    </row>
    <row r="4059" spans="1:18" ht="28.8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8339</v>
      </c>
      <c r="P4059" t="s">
        <v>8340</v>
      </c>
      <c r="Q4059" s="16">
        <f t="shared" si="126"/>
        <v>42310.968518518523</v>
      </c>
      <c r="R4059">
        <f t="shared" si="127"/>
        <v>1</v>
      </c>
    </row>
    <row r="4060" spans="1:18" ht="28.8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8339</v>
      </c>
      <c r="P4060" t="s">
        <v>8340</v>
      </c>
      <c r="Q4060" s="16">
        <f t="shared" si="126"/>
        <v>42446.060694444444</v>
      </c>
      <c r="R4060">
        <f t="shared" si="127"/>
        <v>1</v>
      </c>
    </row>
    <row r="4061" spans="1:18" ht="28.8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8339</v>
      </c>
      <c r="P4061" t="s">
        <v>8340</v>
      </c>
      <c r="Q4061" s="16">
        <f t="shared" si="126"/>
        <v>41866.640648148146</v>
      </c>
      <c r="R4061">
        <f t="shared" si="127"/>
        <v>1</v>
      </c>
    </row>
    <row r="4062" spans="1:18" ht="28.8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8339</v>
      </c>
      <c r="P4062" t="s">
        <v>8340</v>
      </c>
      <c r="Q4062" s="16">
        <f t="shared" si="126"/>
        <v>41779.695092592592</v>
      </c>
      <c r="R4062">
        <f t="shared" si="127"/>
        <v>1</v>
      </c>
    </row>
    <row r="4063" spans="1:18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8339</v>
      </c>
      <c r="P4063" t="s">
        <v>8340</v>
      </c>
      <c r="Q4063" s="16">
        <f t="shared" si="126"/>
        <v>42421.141469907408</v>
      </c>
      <c r="R4063">
        <f t="shared" si="127"/>
        <v>1</v>
      </c>
    </row>
    <row r="4064" spans="1:18" ht="28.8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8339</v>
      </c>
      <c r="P4064" t="s">
        <v>8340</v>
      </c>
      <c r="Q4064" s="16">
        <f t="shared" si="126"/>
        <v>42523.739212962959</v>
      </c>
      <c r="R4064">
        <f t="shared" si="127"/>
        <v>1</v>
      </c>
    </row>
    <row r="4065" spans="1:18" ht="28.8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8339</v>
      </c>
      <c r="P4065" t="s">
        <v>8340</v>
      </c>
      <c r="Q4065" s="16">
        <f t="shared" si="126"/>
        <v>41787.681527777779</v>
      </c>
      <c r="R4065">
        <f t="shared" si="127"/>
        <v>1</v>
      </c>
    </row>
    <row r="4066" spans="1:18" ht="28.8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8339</v>
      </c>
      <c r="P4066" t="s">
        <v>8340</v>
      </c>
      <c r="Q4066" s="16">
        <f t="shared" si="126"/>
        <v>42093.588263888887</v>
      </c>
      <c r="R4066">
        <f t="shared" si="127"/>
        <v>1</v>
      </c>
    </row>
    <row r="4067" spans="1:1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8339</v>
      </c>
      <c r="P4067" t="s">
        <v>8340</v>
      </c>
      <c r="Q4067" s="16">
        <f t="shared" si="126"/>
        <v>41833.951516203706</v>
      </c>
      <c r="R4067">
        <f t="shared" si="127"/>
        <v>1</v>
      </c>
    </row>
    <row r="4068" spans="1:18" ht="28.8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8339</v>
      </c>
      <c r="P4068" t="s">
        <v>8340</v>
      </c>
      <c r="Q4068" s="16">
        <f t="shared" si="126"/>
        <v>42479.039212962962</v>
      </c>
      <c r="R4068">
        <f t="shared" si="127"/>
        <v>1</v>
      </c>
    </row>
    <row r="4069" spans="1:18" ht="28.8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8339</v>
      </c>
      <c r="P4069" t="s">
        <v>8340</v>
      </c>
      <c r="Q4069" s="16">
        <f t="shared" si="126"/>
        <v>42235.117476851854</v>
      </c>
      <c r="R4069">
        <f t="shared" si="127"/>
        <v>1</v>
      </c>
    </row>
    <row r="4070" spans="1:18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8339</v>
      </c>
      <c r="P4070" t="s">
        <v>8340</v>
      </c>
      <c r="Q4070" s="16">
        <f t="shared" si="126"/>
        <v>42718.963599537034</v>
      </c>
      <c r="R4070">
        <f t="shared" si="127"/>
        <v>1</v>
      </c>
    </row>
    <row r="4071" spans="1:18" ht="28.8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8339</v>
      </c>
      <c r="P4071" t="s">
        <v>8340</v>
      </c>
      <c r="Q4071" s="16">
        <f t="shared" si="126"/>
        <v>42022.661527777775</v>
      </c>
      <c r="R4071">
        <f t="shared" si="127"/>
        <v>1</v>
      </c>
    </row>
    <row r="4072" spans="1:18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8339</v>
      </c>
      <c r="P4072" t="s">
        <v>8340</v>
      </c>
      <c r="Q4072" s="16">
        <f t="shared" si="126"/>
        <v>42031.666898148149</v>
      </c>
      <c r="R4072">
        <f t="shared" si="127"/>
        <v>1</v>
      </c>
    </row>
    <row r="4073" spans="1:18" ht="28.8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8339</v>
      </c>
      <c r="P4073" t="s">
        <v>8340</v>
      </c>
      <c r="Q4073" s="16">
        <f t="shared" si="126"/>
        <v>42700.804756944446</v>
      </c>
      <c r="R4073">
        <f t="shared" si="127"/>
        <v>1</v>
      </c>
    </row>
    <row r="4074" spans="1:18" ht="28.8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8339</v>
      </c>
      <c r="P4074" t="s">
        <v>8340</v>
      </c>
      <c r="Q4074" s="16">
        <f t="shared" si="126"/>
        <v>41812.77443287037</v>
      </c>
      <c r="R4074">
        <f t="shared" si="127"/>
        <v>1</v>
      </c>
    </row>
    <row r="4075" spans="1:18" ht="28.8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8339</v>
      </c>
      <c r="P4075" t="s">
        <v>8340</v>
      </c>
      <c r="Q4075" s="16">
        <f t="shared" si="126"/>
        <v>42078.345208333332</v>
      </c>
      <c r="R4075">
        <f t="shared" si="127"/>
        <v>1</v>
      </c>
    </row>
    <row r="4076" spans="1:18" ht="28.8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8339</v>
      </c>
      <c r="P4076" t="s">
        <v>8340</v>
      </c>
      <c r="Q4076" s="16">
        <f t="shared" si="126"/>
        <v>42283.552951388891</v>
      </c>
      <c r="R4076">
        <f t="shared" si="127"/>
        <v>1</v>
      </c>
    </row>
    <row r="4077" spans="1:18" ht="28.8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8339</v>
      </c>
      <c r="P4077" t="s">
        <v>8340</v>
      </c>
      <c r="Q4077" s="16">
        <f t="shared" si="126"/>
        <v>41779.045937499999</v>
      </c>
      <c r="R4077">
        <f t="shared" si="127"/>
        <v>1</v>
      </c>
    </row>
    <row r="4078" spans="1:18" ht="28.8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8339</v>
      </c>
      <c r="P4078" t="s">
        <v>8340</v>
      </c>
      <c r="Q4078" s="16">
        <f t="shared" si="126"/>
        <v>41905.795706018514</v>
      </c>
      <c r="R4078">
        <f t="shared" si="127"/>
        <v>1</v>
      </c>
    </row>
    <row r="4079" spans="1:18" ht="28.8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8339</v>
      </c>
      <c r="P4079" t="s">
        <v>8340</v>
      </c>
      <c r="Q4079" s="16">
        <f t="shared" si="126"/>
        <v>42695.7105787037</v>
      </c>
      <c r="R4079">
        <f t="shared" si="127"/>
        <v>1</v>
      </c>
    </row>
    <row r="4080" spans="1:18" ht="28.8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8339</v>
      </c>
      <c r="P4080" t="s">
        <v>8340</v>
      </c>
      <c r="Q4080" s="16">
        <f t="shared" si="126"/>
        <v>42732.787523148145</v>
      </c>
      <c r="R4080">
        <f t="shared" si="127"/>
        <v>1</v>
      </c>
    </row>
    <row r="4081" spans="1:18" ht="28.8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8339</v>
      </c>
      <c r="P4081" t="s">
        <v>8340</v>
      </c>
      <c r="Q4081" s="16">
        <f t="shared" si="126"/>
        <v>42510.938900462963</v>
      </c>
      <c r="R4081">
        <f t="shared" si="127"/>
        <v>1</v>
      </c>
    </row>
    <row r="4082" spans="1:18" ht="28.8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8339</v>
      </c>
      <c r="P4082" t="s">
        <v>8340</v>
      </c>
      <c r="Q4082" s="16">
        <f t="shared" si="126"/>
        <v>42511.698101851856</v>
      </c>
      <c r="R4082">
        <f t="shared" si="127"/>
        <v>1</v>
      </c>
    </row>
    <row r="4083" spans="1:18" ht="28.8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8339</v>
      </c>
      <c r="P4083" t="s">
        <v>8340</v>
      </c>
      <c r="Q4083" s="16">
        <f t="shared" si="126"/>
        <v>42041.581307870365</v>
      </c>
      <c r="R4083">
        <f t="shared" si="127"/>
        <v>1</v>
      </c>
    </row>
    <row r="4084" spans="1:18" ht="28.8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8339</v>
      </c>
      <c r="P4084" t="s">
        <v>8340</v>
      </c>
      <c r="Q4084" s="16">
        <f t="shared" si="126"/>
        <v>42307.189270833333</v>
      </c>
      <c r="R4084">
        <f t="shared" si="127"/>
        <v>1</v>
      </c>
    </row>
    <row r="4085" spans="1:18" ht="28.8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8339</v>
      </c>
      <c r="P4085" t="s">
        <v>8340</v>
      </c>
      <c r="Q4085" s="16">
        <f t="shared" si="126"/>
        <v>42353.761759259258</v>
      </c>
      <c r="R4085">
        <f t="shared" si="127"/>
        <v>1</v>
      </c>
    </row>
    <row r="4086" spans="1:18" ht="28.8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8339</v>
      </c>
      <c r="P4086" t="s">
        <v>8340</v>
      </c>
      <c r="Q4086" s="16">
        <f t="shared" si="126"/>
        <v>42622.436412037037</v>
      </c>
      <c r="R4086">
        <f t="shared" si="127"/>
        <v>1</v>
      </c>
    </row>
    <row r="4087" spans="1:18" ht="28.8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8339</v>
      </c>
      <c r="P4087" t="s">
        <v>8340</v>
      </c>
      <c r="Q4087" s="16">
        <f t="shared" si="126"/>
        <v>42058.603877314818</v>
      </c>
      <c r="R4087">
        <f t="shared" si="127"/>
        <v>1</v>
      </c>
    </row>
    <row r="4088" spans="1:18" ht="28.8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8339</v>
      </c>
      <c r="P4088" t="s">
        <v>8340</v>
      </c>
      <c r="Q4088" s="16">
        <f t="shared" si="126"/>
        <v>42304.940960648149</v>
      </c>
      <c r="R4088">
        <f t="shared" si="127"/>
        <v>1</v>
      </c>
    </row>
    <row r="4089" spans="1:18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8339</v>
      </c>
      <c r="P4089" t="s">
        <v>8340</v>
      </c>
      <c r="Q4089" s="16">
        <f t="shared" si="126"/>
        <v>42538.742893518516</v>
      </c>
      <c r="R4089">
        <f t="shared" si="127"/>
        <v>1</v>
      </c>
    </row>
    <row r="4090" spans="1:18" ht="28.8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8339</v>
      </c>
      <c r="P4090" t="s">
        <v>8340</v>
      </c>
      <c r="Q4090" s="16">
        <f t="shared" si="126"/>
        <v>41990.612546296295</v>
      </c>
      <c r="R4090">
        <f t="shared" si="127"/>
        <v>1</v>
      </c>
    </row>
    <row r="4091" spans="1:18" ht="28.8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8339</v>
      </c>
      <c r="P4091" t="s">
        <v>8340</v>
      </c>
      <c r="Q4091" s="16">
        <f t="shared" si="126"/>
        <v>42122.732499999998</v>
      </c>
      <c r="R4091">
        <f t="shared" si="127"/>
        <v>1</v>
      </c>
    </row>
    <row r="4092" spans="1:18" ht="28.8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8339</v>
      </c>
      <c r="P4092" t="s">
        <v>8340</v>
      </c>
      <c r="Q4092" s="16">
        <f t="shared" si="126"/>
        <v>42209.67288194444</v>
      </c>
      <c r="R4092">
        <f t="shared" si="127"/>
        <v>1</v>
      </c>
    </row>
    <row r="4093" spans="1:18" ht="28.8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8339</v>
      </c>
      <c r="P4093" t="s">
        <v>8340</v>
      </c>
      <c r="Q4093" s="16">
        <f t="shared" si="126"/>
        <v>41990.506377314814</v>
      </c>
      <c r="R4093">
        <f t="shared" si="127"/>
        <v>1</v>
      </c>
    </row>
    <row r="4094" spans="1:18" ht="28.8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8339</v>
      </c>
      <c r="P4094" t="s">
        <v>8340</v>
      </c>
      <c r="Q4094" s="16">
        <f t="shared" si="126"/>
        <v>42039.194988425923</v>
      </c>
      <c r="R4094">
        <f t="shared" si="127"/>
        <v>1</v>
      </c>
    </row>
    <row r="4095" spans="1:18" ht="28.8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8339</v>
      </c>
      <c r="P4095" t="s">
        <v>8340</v>
      </c>
      <c r="Q4095" s="16">
        <f t="shared" si="126"/>
        <v>42178.815891203703</v>
      </c>
      <c r="R4095">
        <f t="shared" si="127"/>
        <v>1</v>
      </c>
    </row>
    <row r="4096" spans="1:18" ht="28.8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8339</v>
      </c>
      <c r="P4096" t="s">
        <v>8340</v>
      </c>
      <c r="Q4096" s="16">
        <f t="shared" si="126"/>
        <v>41890.086805555555</v>
      </c>
      <c r="R4096">
        <f t="shared" si="127"/>
        <v>1</v>
      </c>
    </row>
    <row r="4097" spans="1:18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8339</v>
      </c>
      <c r="P4097" t="s">
        <v>8340</v>
      </c>
      <c r="Q4097" s="16">
        <f t="shared" si="126"/>
        <v>42693.031828703708</v>
      </c>
      <c r="R4097">
        <f t="shared" si="127"/>
        <v>1</v>
      </c>
    </row>
    <row r="4098" spans="1:18" ht="28.8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8339</v>
      </c>
      <c r="P4098" t="s">
        <v>8340</v>
      </c>
      <c r="Q4098" s="16">
        <f t="shared" si="126"/>
        <v>42750.530312499999</v>
      </c>
      <c r="R4098">
        <f t="shared" si="127"/>
        <v>1</v>
      </c>
    </row>
    <row r="4099" spans="1:18" ht="28.8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8339</v>
      </c>
      <c r="P4099" t="s">
        <v>8340</v>
      </c>
      <c r="Q4099" s="16">
        <f t="shared" ref="Q4099:Q4115" si="128">J4099/86400 + DATE(1970,1,1)</f>
        <v>42344.824502314819</v>
      </c>
      <c r="R4099">
        <f t="shared" ref="R4099:R4115" si="129">SUBTOTAL(103,A4099)</f>
        <v>1</v>
      </c>
    </row>
    <row r="4100" spans="1:18" ht="28.8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8339</v>
      </c>
      <c r="P4100" t="s">
        <v>8340</v>
      </c>
      <c r="Q4100" s="16">
        <f t="shared" si="128"/>
        <v>42495.722187499996</v>
      </c>
      <c r="R4100">
        <f t="shared" si="129"/>
        <v>1</v>
      </c>
    </row>
    <row r="4101" spans="1:18" ht="28.8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8339</v>
      </c>
      <c r="P4101" t="s">
        <v>8340</v>
      </c>
      <c r="Q4101" s="16">
        <f t="shared" si="128"/>
        <v>42570.850381944445</v>
      </c>
      <c r="R4101">
        <f t="shared" si="129"/>
        <v>1</v>
      </c>
    </row>
    <row r="4102" spans="1:18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8339</v>
      </c>
      <c r="P4102" t="s">
        <v>8340</v>
      </c>
      <c r="Q4102" s="16">
        <f t="shared" si="128"/>
        <v>41927.124884259261</v>
      </c>
      <c r="R4102">
        <f t="shared" si="129"/>
        <v>1</v>
      </c>
    </row>
    <row r="4103" spans="1:18" ht="28.8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8339</v>
      </c>
      <c r="P4103" t="s">
        <v>8340</v>
      </c>
      <c r="Q4103" s="16">
        <f t="shared" si="128"/>
        <v>42730.903726851851</v>
      </c>
      <c r="R4103">
        <f t="shared" si="129"/>
        <v>1</v>
      </c>
    </row>
    <row r="4104" spans="1:18" ht="28.8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8339</v>
      </c>
      <c r="P4104" t="s">
        <v>8340</v>
      </c>
      <c r="Q4104" s="16">
        <f t="shared" si="128"/>
        <v>42475.848067129627</v>
      </c>
      <c r="R4104">
        <f t="shared" si="129"/>
        <v>1</v>
      </c>
    </row>
    <row r="4105" spans="1:18" ht="28.8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8339</v>
      </c>
      <c r="P4105" t="s">
        <v>8340</v>
      </c>
      <c r="Q4105" s="16">
        <f t="shared" si="128"/>
        <v>42188.83293981482</v>
      </c>
      <c r="R4105">
        <f t="shared" si="129"/>
        <v>1</v>
      </c>
    </row>
    <row r="4106" spans="1:18" ht="28.8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8339</v>
      </c>
      <c r="P4106" t="s">
        <v>8340</v>
      </c>
      <c r="Q4106" s="16">
        <f t="shared" si="128"/>
        <v>42640.278171296297</v>
      </c>
      <c r="R4106">
        <f t="shared" si="129"/>
        <v>1</v>
      </c>
    </row>
    <row r="4107" spans="1:18" ht="28.8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8339</v>
      </c>
      <c r="P4107" t="s">
        <v>8340</v>
      </c>
      <c r="Q4107" s="16">
        <f t="shared" si="128"/>
        <v>42697.010520833333</v>
      </c>
      <c r="R4107">
        <f t="shared" si="129"/>
        <v>1</v>
      </c>
    </row>
    <row r="4108" spans="1:18" ht="28.8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8339</v>
      </c>
      <c r="P4108" t="s">
        <v>8340</v>
      </c>
      <c r="Q4108" s="16">
        <f t="shared" si="128"/>
        <v>42053.049375000002</v>
      </c>
      <c r="R4108">
        <f t="shared" si="129"/>
        <v>1</v>
      </c>
    </row>
    <row r="4109" spans="1:18" ht="28.8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8339</v>
      </c>
      <c r="P4109" t="s">
        <v>8340</v>
      </c>
      <c r="Q4109" s="16">
        <f t="shared" si="128"/>
        <v>41883.916678240741</v>
      </c>
      <c r="R4109">
        <f t="shared" si="129"/>
        <v>1</v>
      </c>
    </row>
    <row r="4110" spans="1:18" ht="28.8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8339</v>
      </c>
      <c r="P4110" t="s">
        <v>8340</v>
      </c>
      <c r="Q4110" s="16">
        <f t="shared" si="128"/>
        <v>42767.031678240739</v>
      </c>
      <c r="R4110">
        <f t="shared" si="129"/>
        <v>1</v>
      </c>
    </row>
    <row r="4111" spans="1:18" ht="28.8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8339</v>
      </c>
      <c r="P4111" t="s">
        <v>8340</v>
      </c>
      <c r="Q4111" s="16">
        <f t="shared" si="128"/>
        <v>42307.539398148147</v>
      </c>
      <c r="R4111">
        <f t="shared" si="129"/>
        <v>1</v>
      </c>
    </row>
    <row r="4112" spans="1:18" ht="28.8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8339</v>
      </c>
      <c r="P4112" t="s">
        <v>8340</v>
      </c>
      <c r="Q4112" s="16">
        <f t="shared" si="128"/>
        <v>42512.626747685186</v>
      </c>
      <c r="R4112">
        <f t="shared" si="129"/>
        <v>1</v>
      </c>
    </row>
    <row r="4113" spans="1:18" ht="28.8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8339</v>
      </c>
      <c r="P4113" t="s">
        <v>8340</v>
      </c>
      <c r="Q4113" s="16">
        <f t="shared" si="128"/>
        <v>42029.135879629626</v>
      </c>
      <c r="R4113">
        <f t="shared" si="129"/>
        <v>1</v>
      </c>
    </row>
    <row r="4114" spans="1:18" ht="28.8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8339</v>
      </c>
      <c r="P4114" t="s">
        <v>8340</v>
      </c>
      <c r="Q4114" s="16">
        <f t="shared" si="128"/>
        <v>42400.946597222224</v>
      </c>
      <c r="R4114">
        <f t="shared" si="129"/>
        <v>1</v>
      </c>
    </row>
    <row r="4115" spans="1:18" ht="28.8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8339</v>
      </c>
      <c r="P4115" t="s">
        <v>8340</v>
      </c>
      <c r="Q4115" s="16">
        <f t="shared" si="128"/>
        <v>42358.573182870372</v>
      </c>
      <c r="R4115">
        <f t="shared" si="129"/>
        <v>1</v>
      </c>
    </row>
  </sheetData>
  <autoFilter ref="A1:Q4115" xr:uid="{DA8A4B7F-1E72-43D6-9C82-9120B8E99727}">
    <filterColumn colId="15">
      <filters>
        <filter val="play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A7374-C47E-4F22-8F01-8D56E92B603D}">
  <dimension ref="A1:J13"/>
  <sheetViews>
    <sheetView tabSelected="1" workbookViewId="0">
      <selection activeCell="N2" sqref="N2"/>
    </sheetView>
  </sheetViews>
  <sheetFormatPr defaultRowHeight="14.4" x14ac:dyDescent="0.3"/>
  <cols>
    <col min="1" max="1" width="13.777343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style="13" bestFit="1" customWidth="1"/>
    <col min="7" max="7" width="15.88671875" style="13" bestFit="1" customWidth="1"/>
    <col min="8" max="8" width="18.77734375" style="13" bestFit="1" customWidth="1"/>
  </cols>
  <sheetData>
    <row r="1" spans="1:10" s="9" customFormat="1" x14ac:dyDescent="0.3">
      <c r="A1" s="9" t="s">
        <v>8306</v>
      </c>
      <c r="B1" s="9" t="s">
        <v>8307</v>
      </c>
      <c r="C1" s="9" t="s">
        <v>8308</v>
      </c>
      <c r="D1" s="9" t="s">
        <v>8309</v>
      </c>
      <c r="E1" s="9" t="s">
        <v>8310</v>
      </c>
      <c r="F1" s="12" t="s">
        <v>8311</v>
      </c>
      <c r="G1" s="12" t="s">
        <v>8312</v>
      </c>
      <c r="H1" s="12" t="s">
        <v>8313</v>
      </c>
      <c r="I1" s="9" t="s">
        <v>8330</v>
      </c>
      <c r="J1" s="9" t="s">
        <v>8331</v>
      </c>
    </row>
    <row r="2" spans="1:10" x14ac:dyDescent="0.3">
      <c r="A2" t="s">
        <v>8325</v>
      </c>
      <c r="B2">
        <f>COUNTIFS(Kickstarter!$D$2:$D$4115,CONCATENATE("&lt;=",$J$2),Kickstarter!$F$2:$F$4115,"=successful",Kickstarter!$R$2:$R$4115,"=1")</f>
        <v>141</v>
      </c>
      <c r="C2">
        <f>COUNTIFS(Kickstarter!$D$2:$D$4115,"&lt;1000",Kickstarter!$F$2:$F$4115,"=failed",Kickstarter!$R$2:$R$4115,"=1")</f>
        <v>45</v>
      </c>
      <c r="D2">
        <f>COUNTIFS(Kickstarter!$D$2:$D$4115,"&lt;1000",Kickstarter!$F$2:$F$4115,"=canceled",Kickstarter!$R$2:$R$4115,"=1")</f>
        <v>0</v>
      </c>
      <c r="E2">
        <f>COUNTIFS(Kickstarter!$D$2:$D$4115,CONCATENATE("&lt;=",$J2),Kickstarter!$R$2:$R$4115,"=1")</f>
        <v>192</v>
      </c>
      <c r="F2" s="13">
        <f>IFERROR($B2/$E2,0)</f>
        <v>0.734375</v>
      </c>
      <c r="G2" s="13">
        <f>IFERROR($C2/$E2,0)</f>
        <v>0.234375</v>
      </c>
      <c r="H2" s="13">
        <f>IFERROR($D2/$E2,0)</f>
        <v>0</v>
      </c>
      <c r="J2">
        <v>999</v>
      </c>
    </row>
    <row r="3" spans="1:10" x14ac:dyDescent="0.3">
      <c r="A3" t="s">
        <v>8314</v>
      </c>
      <c r="B3">
        <f>COUNTIFS(Kickstarter!$D$2:$D$4115,CONCATENATE("&gt;=",$I3),Kickstarter!$D$2:$D$4115,CONCATENATE("&lt;=",$J3),Kickstarter!$F$2:$F$4115,"=successful",Kickstarter!$R$2:$R$4115,"=1")</f>
        <v>388</v>
      </c>
      <c r="C3">
        <f>COUNTIFS(Kickstarter!$D$2:$D$4115,CONCATENATE("&gt;=",$I3),Kickstarter!$D$2:$D$4115,CONCATENATE("&lt;=",$J3),Kickstarter!$F$2:$F$4115,"=failed",Kickstarter!$R$2:$R$4115,"=1")</f>
        <v>146</v>
      </c>
      <c r="D3">
        <f>COUNTIFS(Kickstarter!$D$2:$D$4115,CONCATENATE("&gt;=",$I3),Kickstarter!$D$2:$D$4115,CONCATENATE("&lt;=",$J3),Kickstarter!$F$2:$F$4115,"=canceled",Kickstarter!$R$2:$R$4115,"=1")</f>
        <v>0</v>
      </c>
      <c r="E3">
        <f>COUNTIFS(Kickstarter!$D$2:$D$4115,CONCATENATE("&gt;=",$I3),Kickstarter!$D$2:$D$4115,CONCATENATE("&lt;=",$J3),Kickstarter!$R$2:$R$4115,"=1")</f>
        <v>539</v>
      </c>
      <c r="F3" s="13">
        <f t="shared" ref="F3:F13" si="0">IFERROR($B3/$E3,0)</f>
        <v>0.71985157699443414</v>
      </c>
      <c r="G3" s="13">
        <f t="shared" ref="G3:G13" si="1">IFERROR($C3/$E3,0)</f>
        <v>0.27087198515769945</v>
      </c>
      <c r="H3" s="13">
        <f t="shared" ref="H3:H13" si="2">IFERROR($D3/$E3,0)</f>
        <v>0</v>
      </c>
      <c r="I3">
        <v>1000</v>
      </c>
      <c r="J3">
        <v>4999</v>
      </c>
    </row>
    <row r="4" spans="1:10" x14ac:dyDescent="0.3">
      <c r="A4" t="s">
        <v>8315</v>
      </c>
      <c r="B4">
        <f>COUNTIFS(Kickstarter!$D$2:$D$4115,CONCATENATE("&gt;=",$I4),Kickstarter!$D$2:$D$4115,CONCATENATE("&lt;=",$J4),Kickstarter!$F$2:$F$4115,"=successful",Kickstarter!$R$2:$R$4115,"=1")</f>
        <v>93</v>
      </c>
      <c r="C4">
        <f>COUNTIFS(Kickstarter!$D$2:$D$4115,CONCATENATE("&gt;=",$I4),Kickstarter!$D$2:$D$4115,CONCATENATE("&lt;=",$J4),Kickstarter!$F$2:$F$4115,"=failed",Kickstarter!$R$2:$R$4115,"=1")</f>
        <v>76</v>
      </c>
      <c r="D4">
        <f>COUNTIFS(Kickstarter!$D$2:$D$4115,CONCATENATE("&gt;=",$I4),Kickstarter!$D$2:$D$4115,CONCATENATE("&lt;=",$J4),Kickstarter!$F$2:$F$4115,"=canceled",Kickstarter!$R$2:$R$4115,"=1")</f>
        <v>0</v>
      </c>
      <c r="E4">
        <f>COUNTIFS(Kickstarter!$D$2:$D$4115,CONCATENATE("&gt;=",$I4),Kickstarter!$D$2:$D$4115,CONCATENATE("&lt;=",$J4),Kickstarter!$R$2:$R$4115,"=1")</f>
        <v>169</v>
      </c>
      <c r="F4" s="13">
        <f t="shared" si="0"/>
        <v>0.55029585798816572</v>
      </c>
      <c r="G4" s="13">
        <f t="shared" si="1"/>
        <v>0.44970414201183434</v>
      </c>
      <c r="H4" s="13">
        <f t="shared" si="2"/>
        <v>0</v>
      </c>
      <c r="I4">
        <v>5000</v>
      </c>
      <c r="J4">
        <v>9999</v>
      </c>
    </row>
    <row r="5" spans="1:10" x14ac:dyDescent="0.3">
      <c r="A5" t="s">
        <v>8316</v>
      </c>
      <c r="B5">
        <f>COUNTIFS(Kickstarter!$D$2:$D$4115,CONCATENATE("&gt;=",$I5),Kickstarter!$D$2:$D$4115,CONCATENATE("&lt;=",$J5),Kickstarter!$F$2:$F$4115,"=successful",Kickstarter!$R$2:$R$4115,"=1")</f>
        <v>39</v>
      </c>
      <c r="C5">
        <f>COUNTIFS(Kickstarter!$D$2:$D$4115,CONCATENATE("&gt;=",$I5),Kickstarter!$D$2:$D$4115,CONCATENATE("&lt;=",$J5),Kickstarter!$F$2:$F$4115,"=failed",Kickstarter!$R$2:$R$4115,"=1")</f>
        <v>33</v>
      </c>
      <c r="D5">
        <f>COUNTIFS(Kickstarter!$D$2:$D$4115,CONCATENATE("&gt;=",$I5),Kickstarter!$D$2:$D$4115,CONCATENATE("&lt;=",$J5),Kickstarter!$F$2:$F$4115,"=canceled",Kickstarter!$R$2:$R$4115,"=1")</f>
        <v>0</v>
      </c>
      <c r="E5">
        <f>COUNTIFS(Kickstarter!$D$2:$D$4115,CONCATENATE("&gt;=",$I5),Kickstarter!$D$2:$D$4115,CONCATENATE("&lt;=",$J5),Kickstarter!$R$2:$R$4115,"=1")</f>
        <v>75</v>
      </c>
      <c r="F5" s="13">
        <f t="shared" si="0"/>
        <v>0.52</v>
      </c>
      <c r="G5" s="13">
        <f t="shared" si="1"/>
        <v>0.44</v>
      </c>
      <c r="H5" s="13">
        <f t="shared" si="2"/>
        <v>0</v>
      </c>
      <c r="I5">
        <v>10000</v>
      </c>
      <c r="J5">
        <v>14999</v>
      </c>
    </row>
    <row r="6" spans="1:10" x14ac:dyDescent="0.3">
      <c r="A6" t="s">
        <v>8317</v>
      </c>
      <c r="B6">
        <f>COUNTIFS(Kickstarter!$D$2:$D$4115,CONCATENATE("&gt;=",$I6),Kickstarter!$D$2:$D$4115,CONCATENATE("&lt;=",$J6),Kickstarter!$F$2:$F$4115,"=successful",Kickstarter!$R$2:$R$4115,"=1")</f>
        <v>12</v>
      </c>
      <c r="C6">
        <f>COUNTIFS(Kickstarter!$D$2:$D$4115,CONCATENATE("&gt;=",$I6),Kickstarter!$D$2:$D$4115,CONCATENATE("&lt;=",$J6),Kickstarter!$F$2:$F$4115,"=failed",Kickstarter!$R$2:$R$4115,"=1")</f>
        <v>12</v>
      </c>
      <c r="D6">
        <f>COUNTIFS(Kickstarter!$D$2:$D$4115,CONCATENATE("&gt;=",$I6),Kickstarter!$D$2:$D$4115,CONCATENATE("&lt;=",$J6),Kickstarter!$F$2:$F$4115,"=canceled",Kickstarter!$R$2:$R$4115,"=1")</f>
        <v>0</v>
      </c>
      <c r="E6">
        <f>COUNTIFS(Kickstarter!$D$2:$D$4115,CONCATENATE("&gt;=",$I6),Kickstarter!$D$2:$D$4115,CONCATENATE("&lt;=",$J6),Kickstarter!$R$2:$R$4115,"=1")</f>
        <v>25</v>
      </c>
      <c r="F6" s="13">
        <f t="shared" si="0"/>
        <v>0.48</v>
      </c>
      <c r="G6" s="13">
        <f t="shared" si="1"/>
        <v>0.48</v>
      </c>
      <c r="H6" s="13">
        <f t="shared" si="2"/>
        <v>0</v>
      </c>
      <c r="I6">
        <v>15000</v>
      </c>
      <c r="J6">
        <v>19999</v>
      </c>
    </row>
    <row r="7" spans="1:10" x14ac:dyDescent="0.3">
      <c r="A7" t="s">
        <v>8318</v>
      </c>
      <c r="B7">
        <f>COUNTIFS(Kickstarter!$D$2:$D$4115,CONCATENATE("&gt;=",$I7),Kickstarter!$D$2:$D$4115,CONCATENATE("&lt;=",$J7),Kickstarter!$F$2:$F$4115,"=successful",Kickstarter!$R$2:$R$4115,"=1")</f>
        <v>9</v>
      </c>
      <c r="C7">
        <f>COUNTIFS(Kickstarter!$D$2:$D$4115,CONCATENATE("&gt;=",$I7),Kickstarter!$D$2:$D$4115,CONCATENATE("&lt;=",$J7),Kickstarter!$F$2:$F$4115,"=failed",Kickstarter!$R$2:$R$4115,"=1")</f>
        <v>11</v>
      </c>
      <c r="D7">
        <f>COUNTIFS(Kickstarter!$D$2:$D$4115,CONCATENATE("&gt;=",$I7),Kickstarter!$D$2:$D$4115,CONCATENATE("&lt;=",$J7),Kickstarter!$F$2:$F$4115,"=canceled",Kickstarter!$R$2:$R$4115,"=1")</f>
        <v>0</v>
      </c>
      <c r="E7">
        <f>COUNTIFS(Kickstarter!$D$2:$D$4115,CONCATENATE("&gt;=",$I7),Kickstarter!$D$2:$D$4115,CONCATENATE("&lt;=",$J7),Kickstarter!$R$2:$R$4115,"=1")</f>
        <v>20</v>
      </c>
      <c r="F7" s="13">
        <f t="shared" si="0"/>
        <v>0.45</v>
      </c>
      <c r="G7" s="13">
        <f t="shared" si="1"/>
        <v>0.55000000000000004</v>
      </c>
      <c r="H7" s="13">
        <f t="shared" si="2"/>
        <v>0</v>
      </c>
      <c r="I7">
        <v>20000</v>
      </c>
      <c r="J7">
        <v>24999</v>
      </c>
    </row>
    <row r="8" spans="1:10" x14ac:dyDescent="0.3">
      <c r="A8" t="s">
        <v>8319</v>
      </c>
      <c r="B8">
        <f>COUNTIFS(Kickstarter!$D$2:$D$4115,CONCATENATE("&gt;=",$I8),Kickstarter!$D$2:$D$4115,CONCATENATE("&lt;=",$J8),Kickstarter!$F$2:$F$4115,"=successful",Kickstarter!$R$2:$R$4115,"=1")</f>
        <v>1</v>
      </c>
      <c r="C8">
        <f>COUNTIFS(Kickstarter!$D$2:$D$4115,CONCATENATE("&gt;=",$I8),Kickstarter!$D$2:$D$4115,CONCATENATE("&lt;=",$J8),Kickstarter!$F$2:$F$4115,"=failed",Kickstarter!$R$2:$R$4115,"=1")</f>
        <v>4</v>
      </c>
      <c r="D8">
        <f>COUNTIFS(Kickstarter!$D$2:$D$4115,CONCATENATE("&gt;=",$I8),Kickstarter!$D$2:$D$4115,CONCATENATE("&lt;=",$J8),Kickstarter!$F$2:$F$4115,"=canceled",Kickstarter!$R$2:$R$4115,"=1")</f>
        <v>0</v>
      </c>
      <c r="E8">
        <f>COUNTIFS(Kickstarter!$D$2:$D$4115,CONCATENATE("&gt;=",$I8),Kickstarter!$D$2:$D$4115,CONCATENATE("&lt;=",$J8),Kickstarter!$R$2:$R$4115,"=1")</f>
        <v>6</v>
      </c>
      <c r="F8" s="13">
        <f t="shared" si="0"/>
        <v>0.16666666666666666</v>
      </c>
      <c r="G8" s="13">
        <f t="shared" si="1"/>
        <v>0.66666666666666663</v>
      </c>
      <c r="H8" s="13">
        <f t="shared" si="2"/>
        <v>0</v>
      </c>
      <c r="I8">
        <v>25000</v>
      </c>
      <c r="J8">
        <v>29999</v>
      </c>
    </row>
    <row r="9" spans="1:10" x14ac:dyDescent="0.3">
      <c r="A9" t="s">
        <v>8320</v>
      </c>
      <c r="B9">
        <f>COUNTIFS(Kickstarter!$D$2:$D$4115,CONCATENATE("&gt;=",$I9),Kickstarter!$D$2:$D$4115,CONCATENATE("&lt;=",$J9),Kickstarter!$F$2:$F$4115,"=successful",Kickstarter!$R$2:$R$4115,"=1")</f>
        <v>3</v>
      </c>
      <c r="C9">
        <f>COUNTIFS(Kickstarter!$D$2:$D$4115,CONCATENATE("&gt;=",$I9),Kickstarter!$D$2:$D$4115,CONCATENATE("&lt;=",$J9),Kickstarter!$F$2:$F$4115,"=failed",Kickstarter!$R$2:$R$4115,"=1")</f>
        <v>8</v>
      </c>
      <c r="D9">
        <f>COUNTIFS(Kickstarter!$D$2:$D$4115,CONCATENATE("&gt;=",$I9),Kickstarter!$D$2:$D$4115,CONCATENATE("&lt;=",$J9),Kickstarter!$F$2:$F$4115,"=canceled",Kickstarter!$R$2:$R$4115,"=1")</f>
        <v>0</v>
      </c>
      <c r="E9">
        <f>COUNTIFS(Kickstarter!$D$2:$D$4115,CONCATENATE("&gt;=",$I9),Kickstarter!$D$2:$D$4115,CONCATENATE("&lt;=",$J9),Kickstarter!$R$2:$R$4115,"=1")</f>
        <v>12</v>
      </c>
      <c r="F9" s="13">
        <f t="shared" si="0"/>
        <v>0.25</v>
      </c>
      <c r="G9" s="13">
        <f t="shared" si="1"/>
        <v>0.66666666666666663</v>
      </c>
      <c r="H9" s="13">
        <f t="shared" si="2"/>
        <v>0</v>
      </c>
      <c r="I9">
        <v>30000</v>
      </c>
      <c r="J9">
        <v>34999</v>
      </c>
    </row>
    <row r="10" spans="1:10" x14ac:dyDescent="0.3">
      <c r="A10" t="s">
        <v>8321</v>
      </c>
      <c r="B10">
        <f>COUNTIFS(Kickstarter!$D$2:$D$4115,CONCATENATE("&gt;=",$I10),Kickstarter!$D$2:$D$4115,CONCATENATE("&lt;=",$J10),Kickstarter!$F$2:$F$4115,"=successful",Kickstarter!$R$2:$R$4115,"=1")</f>
        <v>4</v>
      </c>
      <c r="C10">
        <f>COUNTIFS(Kickstarter!$D$2:$D$4115,CONCATENATE("&gt;=",$I10),Kickstarter!$D$2:$D$4115,CONCATENATE("&lt;=",$J10),Kickstarter!$F$2:$F$4115,"=failed",Kickstarter!$R$2:$R$4115,"=1")</f>
        <v>2</v>
      </c>
      <c r="D10">
        <f>COUNTIFS(Kickstarter!$D$2:$D$4115,CONCATENATE("&gt;=",$I10),Kickstarter!$D$2:$D$4115,CONCATENATE("&lt;=",$J10),Kickstarter!$F$2:$F$4115,"=canceled",Kickstarter!$R$2:$R$4115,"=1")</f>
        <v>0</v>
      </c>
      <c r="E10">
        <f>COUNTIFS(Kickstarter!$D$2:$D$4115,CONCATENATE("&gt;=",$I10),Kickstarter!$D$2:$D$4115,CONCATENATE("&lt;=",$J10),Kickstarter!$R$2:$R$4115,"=1")</f>
        <v>6</v>
      </c>
      <c r="F10" s="13">
        <f t="shared" si="0"/>
        <v>0.66666666666666663</v>
      </c>
      <c r="G10" s="13">
        <f t="shared" si="1"/>
        <v>0.33333333333333331</v>
      </c>
      <c r="H10" s="13">
        <f t="shared" si="2"/>
        <v>0</v>
      </c>
      <c r="I10">
        <v>35000</v>
      </c>
      <c r="J10">
        <v>39999</v>
      </c>
    </row>
    <row r="11" spans="1:10" x14ac:dyDescent="0.3">
      <c r="A11" t="s">
        <v>8322</v>
      </c>
      <c r="B11">
        <f>COUNTIFS(Kickstarter!$D$2:$D$4115,CONCATENATE("&gt;=",$I11),Kickstarter!$D$2:$D$4115,CONCATENATE("&lt;=",$J11),Kickstarter!$F$2:$F$4115,"=successful",Kickstarter!$R$2:$R$4115,"=1")</f>
        <v>2</v>
      </c>
      <c r="C11">
        <f>COUNTIFS(Kickstarter!$D$2:$D$4115,CONCATENATE("&gt;=",$I11),Kickstarter!$D$2:$D$4115,CONCATENATE("&lt;=",$J11),Kickstarter!$F$2:$F$4115,"=failed",Kickstarter!$R$2:$R$4115,"=1")</f>
        <v>1</v>
      </c>
      <c r="D11">
        <f>COUNTIFS(Kickstarter!$D$2:$D$4115,CONCATENATE("&gt;=",$I11),Kickstarter!$D$2:$D$4115,CONCATENATE("&lt;=",$J11),Kickstarter!$F$2:$F$4115,"=canceled",Kickstarter!$R$2:$R$4115,"=1")</f>
        <v>0</v>
      </c>
      <c r="E11">
        <f>COUNTIFS(Kickstarter!$D$2:$D$4115,CONCATENATE("&gt;=",$I11),Kickstarter!$D$2:$D$4115,CONCATENATE("&lt;=",$J11),Kickstarter!$R$2:$R$4115,"=1")</f>
        <v>3</v>
      </c>
      <c r="F11" s="13">
        <f t="shared" si="0"/>
        <v>0.66666666666666663</v>
      </c>
      <c r="G11" s="13">
        <f t="shared" si="1"/>
        <v>0.33333333333333331</v>
      </c>
      <c r="H11" s="13">
        <f t="shared" si="2"/>
        <v>0</v>
      </c>
      <c r="I11">
        <v>40000</v>
      </c>
      <c r="J11">
        <v>44999</v>
      </c>
    </row>
    <row r="12" spans="1:10" x14ac:dyDescent="0.3">
      <c r="A12" t="s">
        <v>8323</v>
      </c>
      <c r="B12">
        <f>COUNTIFS(Kickstarter!$D$2:$D$4115,CONCATENATE("&gt;=",$I12),Kickstarter!$D$2:$D$4115,CONCATENATE("&lt;=",$J12),Kickstarter!$F$2:$F$4115,"=successful",Kickstarter!$R$2:$R$4115,"=1")</f>
        <v>0</v>
      </c>
      <c r="C12">
        <f>COUNTIFS(Kickstarter!$D$2:$D$4115,CONCATENATE("&gt;=",$I12),Kickstarter!$D$2:$D$4115,CONCATENATE("&lt;=",$J12),Kickstarter!$F$2:$F$4115,"=failed",Kickstarter!$R$2:$R$4115,"=1")</f>
        <v>1</v>
      </c>
      <c r="D12">
        <f>COUNTIFS(Kickstarter!$D$2:$D$4115,CONCATENATE("&gt;=",$I12),Kickstarter!$D$2:$D$4115,CONCATENATE("&lt;=",$J12),Kickstarter!$F$2:$F$4115,"=canceled",Kickstarter!$R$2:$R$4115,"=1")</f>
        <v>0</v>
      </c>
      <c r="E12">
        <f>COUNTIFS(Kickstarter!$D$2:$D$4115,CONCATENATE("&gt;=",$I12),Kickstarter!$D$2:$D$4115,CONCATENATE("&lt;=",$J12),Kickstarter!$R$2:$R$4115,"=1")</f>
        <v>1</v>
      </c>
      <c r="F12" s="13">
        <f t="shared" si="0"/>
        <v>0</v>
      </c>
      <c r="G12" s="13">
        <f t="shared" si="1"/>
        <v>1</v>
      </c>
      <c r="H12" s="13">
        <f t="shared" si="2"/>
        <v>0</v>
      </c>
      <c r="I12">
        <v>45000</v>
      </c>
      <c r="J12">
        <v>49999</v>
      </c>
    </row>
    <row r="13" spans="1:10" x14ac:dyDescent="0.3">
      <c r="A13" t="s">
        <v>8324</v>
      </c>
      <c r="B13">
        <f>COUNTIFS(Kickstarter!$D$2:$D$4115,CONCATENATE("&gt;=",$I13),Kickstarter!$D$2:$D$4115,CONCATENATE("&lt;=",$J13),Kickstarter!$F$2:$F$4115,"=successful",Kickstarter!$R$2:$R$4115,"=1")</f>
        <v>0</v>
      </c>
      <c r="C13">
        <f>COUNTIFS(Kickstarter!$D$2:$D$4115,CONCATENATE("&gt;=",$I13),Kickstarter!$D$2:$D$4115,CONCATENATE("&lt;=",$J13),Kickstarter!$F$2:$F$4115,"=failed",Kickstarter!$R$2:$R$4115,"=1")</f>
        <v>0</v>
      </c>
      <c r="D13">
        <f>COUNTIFS(Kickstarter!$D$2:$D$4115,CONCATENATE("&gt;=",$I13),Kickstarter!$D$2:$D$4115,CONCATENATE("&lt;=",$J13),Kickstarter!$F$2:$F$4115,"=canceled",Kickstarter!$R$2:$R$4115,"=1")</f>
        <v>0</v>
      </c>
      <c r="E13">
        <f>COUNTIFS(Kickstarter!$D$2:$D$4115,CONCATENATE("&gt;=",$I13),Kickstarter!$D$2:$D$4115,CONCATENATE("&lt;=",$J13),Kickstarter!$R$2:$R$4115,"=1")</f>
        <v>0</v>
      </c>
      <c r="F13" s="13">
        <f t="shared" si="0"/>
        <v>0</v>
      </c>
      <c r="G13" s="13">
        <f t="shared" si="1"/>
        <v>0</v>
      </c>
      <c r="H13" s="13">
        <f t="shared" si="2"/>
        <v>0</v>
      </c>
      <c r="I13">
        <v>50000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1D204-9C40-44AC-A50B-6EA9DDD6947A}">
  <dimension ref="A1:E17"/>
  <sheetViews>
    <sheetView showZeros="0" topLeftCell="A7" workbookViewId="0">
      <selection activeCell="Q7" sqref="Q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8382</v>
      </c>
      <c r="B1" t="s">
        <v>8339</v>
      </c>
    </row>
    <row r="3" spans="1:5" x14ac:dyDescent="0.3">
      <c r="A3" s="11" t="s">
        <v>8329</v>
      </c>
      <c r="B3" s="11" t="s">
        <v>8328</v>
      </c>
    </row>
    <row r="4" spans="1:5" x14ac:dyDescent="0.3">
      <c r="A4" s="11" t="s">
        <v>8326</v>
      </c>
      <c r="B4" t="s">
        <v>8219</v>
      </c>
      <c r="C4" t="s">
        <v>8220</v>
      </c>
      <c r="D4" t="s">
        <v>8218</v>
      </c>
      <c r="E4" t="s">
        <v>8327</v>
      </c>
    </row>
    <row r="5" spans="1:5" x14ac:dyDescent="0.3">
      <c r="A5" s="14" t="s">
        <v>8391</v>
      </c>
      <c r="B5" s="10">
        <v>7</v>
      </c>
      <c r="C5" s="10">
        <v>33</v>
      </c>
      <c r="D5" s="10">
        <v>56</v>
      </c>
      <c r="E5" s="10">
        <v>96</v>
      </c>
    </row>
    <row r="6" spans="1:5" x14ac:dyDescent="0.3">
      <c r="A6" s="14" t="s">
        <v>8392</v>
      </c>
      <c r="B6" s="10">
        <v>3</v>
      </c>
      <c r="C6" s="10">
        <v>39</v>
      </c>
      <c r="D6" s="10">
        <v>71</v>
      </c>
      <c r="E6" s="10">
        <v>113</v>
      </c>
    </row>
    <row r="7" spans="1:5" x14ac:dyDescent="0.3">
      <c r="A7" s="14" t="s">
        <v>8393</v>
      </c>
      <c r="B7" s="10">
        <v>3</v>
      </c>
      <c r="C7" s="10">
        <v>33</v>
      </c>
      <c r="D7" s="10">
        <v>56</v>
      </c>
      <c r="E7" s="10">
        <v>92</v>
      </c>
    </row>
    <row r="8" spans="1:5" x14ac:dyDescent="0.3">
      <c r="A8" s="14" t="s">
        <v>8394</v>
      </c>
      <c r="B8" s="10">
        <v>2</v>
      </c>
      <c r="C8" s="10">
        <v>40</v>
      </c>
      <c r="D8" s="10">
        <v>71</v>
      </c>
      <c r="E8" s="10">
        <v>113</v>
      </c>
    </row>
    <row r="9" spans="1:5" x14ac:dyDescent="0.3">
      <c r="A9" s="14" t="s">
        <v>8385</v>
      </c>
      <c r="B9" s="10">
        <v>3</v>
      </c>
      <c r="C9" s="10">
        <v>52</v>
      </c>
      <c r="D9" s="10">
        <v>111</v>
      </c>
      <c r="E9" s="10">
        <v>166</v>
      </c>
    </row>
    <row r="10" spans="1:5" x14ac:dyDescent="0.3">
      <c r="A10" s="14" t="s">
        <v>8395</v>
      </c>
      <c r="B10" s="10">
        <v>4</v>
      </c>
      <c r="C10" s="10">
        <v>49</v>
      </c>
      <c r="D10" s="10">
        <v>100</v>
      </c>
      <c r="E10" s="10">
        <v>153</v>
      </c>
    </row>
    <row r="11" spans="1:5" x14ac:dyDescent="0.3">
      <c r="A11" s="14" t="s">
        <v>8386</v>
      </c>
      <c r="B11" s="10">
        <v>1</v>
      </c>
      <c r="C11" s="10">
        <v>50</v>
      </c>
      <c r="D11" s="10">
        <v>87</v>
      </c>
      <c r="E11" s="10">
        <v>138</v>
      </c>
    </row>
    <row r="12" spans="1:5" x14ac:dyDescent="0.3">
      <c r="A12" s="14" t="s">
        <v>8387</v>
      </c>
      <c r="B12" s="10">
        <v>4</v>
      </c>
      <c r="C12" s="10">
        <v>47</v>
      </c>
      <c r="D12" s="10">
        <v>72</v>
      </c>
      <c r="E12" s="10">
        <v>123</v>
      </c>
    </row>
    <row r="13" spans="1:5" x14ac:dyDescent="0.3">
      <c r="A13" s="14" t="s">
        <v>8388</v>
      </c>
      <c r="B13" s="10">
        <v>4</v>
      </c>
      <c r="C13" s="10">
        <v>34</v>
      </c>
      <c r="D13" s="10">
        <v>59</v>
      </c>
      <c r="E13" s="10">
        <v>97</v>
      </c>
    </row>
    <row r="14" spans="1:5" x14ac:dyDescent="0.3">
      <c r="A14" s="14" t="s">
        <v>8389</v>
      </c>
      <c r="B14" s="10"/>
      <c r="C14" s="10">
        <v>50</v>
      </c>
      <c r="D14" s="10">
        <v>65</v>
      </c>
      <c r="E14" s="10">
        <v>115</v>
      </c>
    </row>
    <row r="15" spans="1:5" x14ac:dyDescent="0.3">
      <c r="A15" s="14" t="s">
        <v>8390</v>
      </c>
      <c r="B15" s="10">
        <v>3</v>
      </c>
      <c r="C15" s="10">
        <v>31</v>
      </c>
      <c r="D15" s="10">
        <v>54</v>
      </c>
      <c r="E15" s="10">
        <v>88</v>
      </c>
    </row>
    <row r="16" spans="1:5" x14ac:dyDescent="0.3">
      <c r="A16" s="14" t="s">
        <v>8396</v>
      </c>
      <c r="B16" s="10">
        <v>3</v>
      </c>
      <c r="C16" s="10">
        <v>35</v>
      </c>
      <c r="D16" s="10">
        <v>37</v>
      </c>
      <c r="E16" s="10">
        <v>75</v>
      </c>
    </row>
    <row r="17" spans="1:5" x14ac:dyDescent="0.3">
      <c r="A17" s="14" t="s">
        <v>8327</v>
      </c>
      <c r="B17" s="10">
        <v>37</v>
      </c>
      <c r="C17" s="10">
        <v>493</v>
      </c>
      <c r="D17" s="10">
        <v>839</v>
      </c>
      <c r="E17" s="1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0DC26-C8E2-4EB2-A974-E2C2195789AD}">
  <dimension ref="A1:F6"/>
  <sheetViews>
    <sheetView workbookViewId="0">
      <selection activeCell="C6" sqref="C6"/>
    </sheetView>
  </sheetViews>
  <sheetFormatPr defaultRowHeight="14.4" x14ac:dyDescent="0.3"/>
  <cols>
    <col min="1" max="1" width="30.5546875" style="17" bestFit="1" customWidth="1"/>
    <col min="2" max="2" width="138.44140625" style="17" bestFit="1" customWidth="1"/>
    <col min="3" max="4" width="8.88671875" style="17"/>
    <col min="5" max="5" width="15.21875" style="17" bestFit="1" customWidth="1"/>
    <col min="6" max="16384" width="8.88671875" style="17"/>
  </cols>
  <sheetData>
    <row r="1" spans="1:6" x14ac:dyDescent="0.3">
      <c r="A1" s="17" t="s">
        <v>8397</v>
      </c>
      <c r="B1" s="17" t="s">
        <v>8398</v>
      </c>
      <c r="C1" s="18" t="s">
        <v>8306</v>
      </c>
      <c r="D1" s="18" t="s">
        <v>8399</v>
      </c>
      <c r="E1" s="17" t="s">
        <v>8400</v>
      </c>
      <c r="F1" s="17" t="s">
        <v>8401</v>
      </c>
    </row>
    <row r="2" spans="1:6" x14ac:dyDescent="0.3">
      <c r="A2" s="17" t="s">
        <v>3473</v>
      </c>
      <c r="B2" s="19" t="str">
        <f>VLOOKUP(A2, [1]Kickstarter!B:E, 2, FALSE)</f>
        <v>Help us get actor-writer Ian Bonar's debut play - a hilarious, heartbreaking story of grief and loss - to the 2016 Edinburgh Fringe.</v>
      </c>
      <c r="C2" s="20">
        <f>VLOOKUP(A2, [1]Kickstarter!B:E, 3, FALSE)</f>
        <v>2000</v>
      </c>
      <c r="D2" s="20">
        <f>VLOOKUP(A2, [1]Kickstarter!B:E, 4, FALSE)</f>
        <v>2020</v>
      </c>
      <c r="E2" s="17">
        <f>VLOOKUP(A2, [1]Kickstarter!B:P, 15, FALSE)</f>
        <v>51.79</v>
      </c>
      <c r="F2" s="17">
        <f>VLOOKUP(A2, [1]Kickstarter!B:P, 11, FALSE)</f>
        <v>39</v>
      </c>
    </row>
    <row r="3" spans="1:6" x14ac:dyDescent="0.3">
      <c r="A3" s="17" t="s">
        <v>3616</v>
      </c>
      <c r="B3" s="19" t="str">
        <f>VLOOKUP(A3, [1]Kickstarter!B:E, 2, FALSE)</f>
        <v>The play yet to be described as "A surefire Edinburgh Fringe Festival Cult Hit". Coming to the Underbelly, Edinburgh, 5th-30th August.</v>
      </c>
      <c r="C3" s="20">
        <f>VLOOKUP(A3, [1]Kickstarter!B:E, 3, FALSE)</f>
        <v>2000</v>
      </c>
      <c r="D3" s="20">
        <f>VLOOKUP(A3, [1]Kickstarter!B:E, 4, FALSE)</f>
        <v>2020</v>
      </c>
      <c r="E3" s="17">
        <f>VLOOKUP(A3, [1]Kickstarter!B:P, 15, FALSE)</f>
        <v>36.07</v>
      </c>
      <c r="F3" s="17">
        <f>VLOOKUP(A3, [1]Kickstarter!B:P, 11, FALSE)</f>
        <v>56</v>
      </c>
    </row>
    <row r="4" spans="1:6" x14ac:dyDescent="0.3">
      <c r="A4" s="17" t="s">
        <v>3178</v>
      </c>
      <c r="B4" s="19" t="str">
        <f>VLOOKUP(A4, [1]Kickstarter!B:E, 2, FALSE)</f>
        <v>Cutting Off Kate Bush is a one-woman show written &amp; performed by Lucy Benson-Brown, premiering at the Edinburgh Fringe Festival 2014</v>
      </c>
      <c r="C4" s="20">
        <f>VLOOKUP(A4, [1]Kickstarter!B:E, 3, FALSE)</f>
        <v>1500</v>
      </c>
      <c r="D4" s="20">
        <f>VLOOKUP(A4, [1]Kickstarter!B:E, 4, FALSE)</f>
        <v>2576</v>
      </c>
      <c r="E4" s="17">
        <f>VLOOKUP(A4, [1]Kickstarter!B:P, 15, FALSE)</f>
        <v>33.03</v>
      </c>
      <c r="F4" s="17">
        <f>VLOOKUP(A4, [1]Kickstarter!B:P, 11, FALSE)</f>
        <v>78</v>
      </c>
    </row>
    <row r="5" spans="1:6" x14ac:dyDescent="0.3">
      <c r="A5" s="17" t="s">
        <v>3329</v>
      </c>
      <c r="B5" s="19" t="str">
        <f>VLOOKUP(A5, [1]Kickstarter!B:E, 2, FALSE)</f>
        <v>Jestia and Raedon is a brand new romantic comedy play going to the Edinburgh Fringe Festival this summer.</v>
      </c>
      <c r="C5" s="20">
        <f>VLOOKUP(A5, [1]Kickstarter!B:E, 3, FALSE)</f>
        <v>1000</v>
      </c>
      <c r="D5" s="20">
        <f>VLOOKUP(A5, [1]Kickstarter!B:E, 4, FALSE)</f>
        <v>1168</v>
      </c>
      <c r="E5" s="17">
        <f>VLOOKUP(A5, [1]Kickstarter!B:P, 15, FALSE)</f>
        <v>44.92</v>
      </c>
      <c r="F5" s="17">
        <f>VLOOKUP(A5, [1]Kickstarter!B:P, 11, FALSE)</f>
        <v>26</v>
      </c>
    </row>
    <row r="6" spans="1:6" x14ac:dyDescent="0.3">
      <c r="A6" s="17" t="s">
        <v>8402</v>
      </c>
      <c r="B6" s="19" t="e">
        <f>VLOOKUP(A6, [1]Kickstarter!B:E, 2, FALSE)</f>
        <v>#N/A</v>
      </c>
      <c r="C6" s="20" t="e">
        <f>VLOOKUP(A6, [1]Kickstarter!B:E, 3, FALSE)</f>
        <v>#N/A</v>
      </c>
      <c r="D6" s="20" t="e">
        <f>VLOOKUP(A6, [1]Kickstarter!B:E, 4, FALSE)</f>
        <v>#N/A</v>
      </c>
      <c r="E6" s="17" t="e">
        <f>VLOOKUP(A6, [1]Kickstarter!B:P, 15, FALSE)</f>
        <v>#N/A</v>
      </c>
      <c r="F6" s="17" t="e">
        <f>VLOOKUP(A6, [1]Kickstarter!B:P, 11, FALSE)</f>
        <v>#N/A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25414-3898-4BB8-BB07-E0C79C6D0007}">
  <dimension ref="A1:F8"/>
  <sheetViews>
    <sheetView topLeftCell="A22" workbookViewId="0">
      <selection activeCell="B20" sqref="B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t="s">
        <v>8222</v>
      </c>
      <c r="B1" t="s">
        <v>8223</v>
      </c>
    </row>
    <row r="3" spans="1:6" x14ac:dyDescent="0.3">
      <c r="A3" t="s">
        <v>8329</v>
      </c>
      <c r="B3" t="s">
        <v>8328</v>
      </c>
    </row>
    <row r="4" spans="1:6" x14ac:dyDescent="0.3">
      <c r="A4" t="s">
        <v>8326</v>
      </c>
      <c r="B4" t="s">
        <v>8219</v>
      </c>
      <c r="C4" t="s">
        <v>8220</v>
      </c>
      <c r="D4" t="s">
        <v>8221</v>
      </c>
      <c r="E4" t="s">
        <v>8218</v>
      </c>
      <c r="F4" t="s">
        <v>8327</v>
      </c>
    </row>
    <row r="5" spans="1:6" x14ac:dyDescent="0.3">
      <c r="A5" s="21" t="s">
        <v>8282</v>
      </c>
      <c r="B5">
        <v>15</v>
      </c>
      <c r="C5">
        <v>101</v>
      </c>
      <c r="F5">
        <v>116</v>
      </c>
    </row>
    <row r="6" spans="1:6" x14ac:dyDescent="0.3">
      <c r="A6" s="21" t="s">
        <v>8297</v>
      </c>
      <c r="C6">
        <v>14</v>
      </c>
      <c r="F6">
        <v>14</v>
      </c>
    </row>
    <row r="7" spans="1:6" x14ac:dyDescent="0.3">
      <c r="A7" s="21" t="s">
        <v>8296</v>
      </c>
      <c r="D7">
        <v>4</v>
      </c>
      <c r="E7">
        <v>34</v>
      </c>
      <c r="F7">
        <v>38</v>
      </c>
    </row>
    <row r="8" spans="1:6" x14ac:dyDescent="0.3">
      <c r="A8" s="21" t="s">
        <v>8327</v>
      </c>
      <c r="B8">
        <v>15</v>
      </c>
      <c r="C8">
        <v>115</v>
      </c>
      <c r="D8">
        <v>4</v>
      </c>
      <c r="E8">
        <v>34</v>
      </c>
      <c r="F8">
        <v>168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Goals</vt:lpstr>
      <vt:lpstr>Outcomes Based on Launch Date</vt:lpstr>
      <vt:lpstr>Edinburgh Research</vt:lpstr>
      <vt:lpstr>Parent Category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sami</cp:lastModifiedBy>
  <dcterms:created xsi:type="dcterms:W3CDTF">2017-04-20T15:17:24Z</dcterms:created>
  <dcterms:modified xsi:type="dcterms:W3CDTF">2020-04-23T15:00:10Z</dcterms:modified>
</cp:coreProperties>
</file>