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iogo\Desktop\DataScience\The-Data-Science-Course-Complete-Data-Science-Bootcamp-2024\Section 19 - Inferential Stats Practical\"/>
    </mc:Choice>
  </mc:AlternateContent>
  <bookViews>
    <workbookView xWindow="0" yWindow="0" windowWidth="28800" windowHeight="11730" activeTab="2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R27" i="10" l="1"/>
  <c r="AR26" i="10"/>
  <c r="AR25" i="10"/>
  <c r="AR24" i="10"/>
  <c r="AR23" i="10"/>
  <c r="AR22" i="10"/>
  <c r="AR21" i="10"/>
  <c r="AR20" i="10"/>
  <c r="AR19" i="10"/>
  <c r="AR18" i="10"/>
  <c r="AR17" i="10"/>
  <c r="AR16" i="10"/>
  <c r="AR15" i="10"/>
  <c r="AR14" i="10"/>
  <c r="AR13" i="10"/>
  <c r="AR12" i="10"/>
  <c r="AR11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L27" i="10"/>
  <c r="AL26" i="10"/>
  <c r="AL25" i="10"/>
  <c r="AL24" i="10"/>
  <c r="AL23" i="10"/>
  <c r="AL22" i="10"/>
  <c r="AL21" i="10"/>
  <c r="AL20" i="10"/>
  <c r="AL19" i="10"/>
  <c r="AL18" i="10"/>
  <c r="AL17" i="10"/>
  <c r="AL16" i="10"/>
  <c r="AL15" i="10"/>
  <c r="AL14" i="10"/>
  <c r="AL13" i="10"/>
  <c r="AL12" i="10"/>
  <c r="AL11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I27" i="10"/>
  <c r="AI26" i="10"/>
  <c r="AI25" i="10"/>
  <c r="AI24" i="10"/>
  <c r="AI23" i="10"/>
  <c r="AI22" i="10"/>
  <c r="AI21" i="10"/>
  <c r="AI20" i="10"/>
  <c r="AI19" i="10"/>
  <c r="AI18" i="10"/>
  <c r="AI17" i="10"/>
  <c r="AI16" i="10"/>
  <c r="AI15" i="10"/>
  <c r="AI14" i="10"/>
  <c r="AI13" i="10"/>
  <c r="AI12" i="10"/>
  <c r="AI11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D26" i="12"/>
  <c r="U27" i="12"/>
  <c r="V27" i="12"/>
  <c r="X27" i="12"/>
  <c r="D27" i="12"/>
  <c r="AF20" i="12"/>
  <c r="AI20" i="12" s="1"/>
  <c r="AK20" i="12" s="1"/>
  <c r="AN25" i="12"/>
  <c r="AN24" i="12"/>
  <c r="AN23" i="12"/>
  <c r="AN22" i="12"/>
  <c r="AN21" i="12"/>
  <c r="AN19" i="12"/>
  <c r="AN18" i="12"/>
  <c r="AN17" i="12"/>
  <c r="AN16" i="12"/>
  <c r="AN15" i="12"/>
  <c r="AN14" i="12"/>
  <c r="AN13" i="12"/>
  <c r="AM25" i="12"/>
  <c r="AM24" i="12"/>
  <c r="AM23" i="12"/>
  <c r="AM22" i="12"/>
  <c r="AM21" i="12"/>
  <c r="AM19" i="12"/>
  <c r="AM18" i="12"/>
  <c r="AM17" i="12"/>
  <c r="AM16" i="12"/>
  <c r="AM15" i="12"/>
  <c r="AM14" i="12"/>
  <c r="AM13" i="12"/>
  <c r="AK25" i="12"/>
  <c r="AK24" i="12"/>
  <c r="AK23" i="12"/>
  <c r="AK22" i="12"/>
  <c r="AK21" i="12"/>
  <c r="AK19" i="12"/>
  <c r="AK18" i="12"/>
  <c r="AK17" i="12"/>
  <c r="AK16" i="12"/>
  <c r="AK15" i="12"/>
  <c r="AK14" i="12"/>
  <c r="AK13" i="12"/>
  <c r="AN20" i="12" l="1"/>
  <c r="AM20" i="12"/>
  <c r="AF14" i="12" l="1"/>
  <c r="AI25" i="12" l="1"/>
  <c r="AI24" i="12"/>
  <c r="AI23" i="12"/>
  <c r="AI22" i="12"/>
  <c r="AI21" i="12"/>
  <c r="AI19" i="12"/>
  <c r="AI18" i="12"/>
  <c r="AI17" i="12"/>
  <c r="AI16" i="12"/>
  <c r="AI15" i="12"/>
  <c r="AI14" i="12"/>
  <c r="AI13" i="12"/>
  <c r="AF24" i="12"/>
  <c r="AG25" i="12"/>
  <c r="AG27" i="12"/>
  <c r="AG28" i="12" s="1"/>
  <c r="AG26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F27" i="12"/>
  <c r="AF26" i="12"/>
  <c r="AI26" i="12" s="1"/>
  <c r="AK26" i="12" s="1"/>
  <c r="AF25" i="12"/>
  <c r="AF23" i="12"/>
  <c r="AF22" i="12"/>
  <c r="AF21" i="12"/>
  <c r="AF19" i="12"/>
  <c r="AF18" i="12"/>
  <c r="AF17" i="12"/>
  <c r="AF16" i="12"/>
  <c r="AF15" i="12"/>
  <c r="AF13" i="12"/>
  <c r="AD15" i="12"/>
  <c r="AD14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3" i="12"/>
  <c r="AC14" i="12"/>
  <c r="AC27" i="12"/>
  <c r="AC26" i="12"/>
  <c r="AC25" i="12"/>
  <c r="AC24" i="12"/>
  <c r="AC23" i="12"/>
  <c r="AC22" i="12"/>
  <c r="AC21" i="12"/>
  <c r="AC20" i="12"/>
  <c r="AC19" i="12"/>
  <c r="AC18" i="12"/>
  <c r="AC17" i="12"/>
  <c r="AC16" i="12"/>
  <c r="AC15" i="12"/>
  <c r="AC13" i="12"/>
  <c r="AC28" i="12" l="1"/>
  <c r="AF28" i="12"/>
  <c r="AM26" i="12"/>
  <c r="AN26" i="12"/>
  <c r="AI27" i="12"/>
  <c r="AK27" i="12" s="1"/>
  <c r="AK28" i="12" s="1"/>
  <c r="AD28" i="12"/>
  <c r="AA27" i="12"/>
  <c r="Z27" i="12"/>
  <c r="Y27" i="12"/>
  <c r="W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C27" i="12"/>
  <c r="N26" i="12"/>
  <c r="M26" i="12"/>
  <c r="L26" i="12"/>
  <c r="K26" i="12"/>
  <c r="J26" i="12"/>
  <c r="I26" i="12"/>
  <c r="H26" i="12"/>
  <c r="G26" i="12"/>
  <c r="F26" i="12"/>
  <c r="E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AI28" i="12" l="1"/>
  <c r="AN27" i="12"/>
  <c r="AM27" i="12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<sst xmlns="http://schemas.openxmlformats.org/spreadsheetml/2006/main" count="44990" uniqueCount="98">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</sst>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6EFCE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rgb="FF00206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4" borderId="0" applyNumberFormat="0" applyBorder="0" applyAlignment="0" applyProtection="0"/>
  </cellStyleXfs>
  <cellXfs count="62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2" fillId="2" borderId="9" xfId="0" applyNumberFormat="1" applyFont="1" applyFill="1" applyBorder="1"/>
    <xf numFmtId="2" fontId="9" fillId="4" borderId="0" xfId="3" applyNumberFormat="1"/>
    <xf numFmtId="0" fontId="2" fillId="2" borderId="9" xfId="0" applyFont="1" applyFill="1" applyBorder="1"/>
    <xf numFmtId="2" fontId="2" fillId="2" borderId="10" xfId="0" applyNumberFormat="1" applyFont="1" applyFill="1" applyBorder="1"/>
    <xf numFmtId="2" fontId="2" fillId="2" borderId="11" xfId="0" applyNumberFormat="1" applyFont="1" applyFill="1" applyBorder="1"/>
    <xf numFmtId="2" fontId="2" fillId="2" borderId="12" xfId="0" applyNumberFormat="1" applyFont="1" applyFill="1" applyBorder="1"/>
  </cellXfs>
  <cellStyles count="4">
    <cellStyle name="Currency" xfId="1" builtinId="4"/>
    <cellStyle name="Good" xfId="3" builtinId="26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371475</xdr:colOff>
      <xdr:row>27</xdr:row>
      <xdr:rowOff>95251</xdr:rowOff>
    </xdr:from>
    <xdr:to>
      <xdr:col>43</xdr:col>
      <xdr:colOff>1162050</xdr:colOff>
      <xdr:row>33</xdr:row>
      <xdr:rowOff>19051</xdr:rowOff>
    </xdr:to>
    <xdr:sp macro="" textlink="">
      <xdr:nvSpPr>
        <xdr:cNvPr id="2" name="TextBox 1"/>
        <xdr:cNvSpPr txBox="1"/>
      </xdr:nvSpPr>
      <xdr:spPr>
        <a:xfrm>
          <a:off x="12801600" y="4381501"/>
          <a:ext cx="3800475" cy="87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It seems that by using only</a:t>
          </a:r>
          <a:r>
            <a:rPr lang="pt-PT" sz="1100" baseline="0"/>
            <a:t> 1</a:t>
          </a:r>
          <a:r>
            <a:rPr lang="pt-PT" sz="1100"/>
            <a:t> year instead</a:t>
          </a:r>
          <a:r>
            <a:rPr lang="pt-PT" sz="1100" baseline="0"/>
            <a:t> of 2 we overestimated the number of shoes, this is probably due to the fact that during the lesson we analyzed 2016 wich was a better year than 2015 in sales.</a:t>
          </a:r>
          <a:endParaRPr lang="pt-PT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104775</xdr:colOff>
      <xdr:row>11</xdr:row>
      <xdr:rowOff>161925</xdr:rowOff>
    </xdr:from>
    <xdr:to>
      <xdr:col>44</xdr:col>
      <xdr:colOff>457200</xdr:colOff>
      <xdr:row>27</xdr:row>
      <xdr:rowOff>9525</xdr:rowOff>
    </xdr:to>
    <xdr:sp macro="" textlink="">
      <xdr:nvSpPr>
        <xdr:cNvPr id="2" name="TextBox 1"/>
        <xdr:cNvSpPr txBox="1"/>
      </xdr:nvSpPr>
      <xdr:spPr>
        <a:xfrm>
          <a:off x="11325225" y="1962150"/>
          <a:ext cx="1857375" cy="2362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Only for a single shoe size is</a:t>
          </a:r>
          <a:r>
            <a:rPr lang="pt-PT" sz="1100" baseline="0"/>
            <a:t> the GER1 shop outperforming GER2, since the confidence interval is positive on both values, but overall they are preety balanced.</a:t>
          </a:r>
          <a:endParaRPr lang="pt-P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x14ac:dyDescent="0.25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25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x14ac:dyDescent="0.25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25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25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x14ac:dyDescent="0.25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x14ac:dyDescent="0.25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x14ac:dyDescent="0.25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x14ac:dyDescent="0.25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25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25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25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25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25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25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25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25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25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25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25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25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25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25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25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25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25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25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25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25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25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25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25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25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25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25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25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25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25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25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25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25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25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25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25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25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25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25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25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25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25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25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25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25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25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25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25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25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25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25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25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25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25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25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25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25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25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25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25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25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25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25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25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25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25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25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25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25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25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25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25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25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25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25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25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25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25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25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25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25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25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25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25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25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25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25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25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25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25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25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25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25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25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25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25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25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25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25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25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25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25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25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25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25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25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25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25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25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25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25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25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25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25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25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25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25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25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25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25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25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25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25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25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25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25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25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25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25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25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25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25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25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25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25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25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25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25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25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25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25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25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25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25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25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25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25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25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25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25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25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25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25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25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25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25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25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25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25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25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25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25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25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25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25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25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25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25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25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25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25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25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25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25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25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25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25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25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25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25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25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25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25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25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25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25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25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25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25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25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25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25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25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25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25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25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25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25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25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25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25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25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25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25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25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25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25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25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25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25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25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25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25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25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25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25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25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25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25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25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25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25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25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25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25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25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25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25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25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25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25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25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25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25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25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25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25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25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25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25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25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25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25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25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25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25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25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25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25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25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25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25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25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25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25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25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25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25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25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25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25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25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25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25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25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25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25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25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25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25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25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25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25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25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25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25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25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25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25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25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25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25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25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25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25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25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25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25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25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25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25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25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25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25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25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25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25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25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25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25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25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25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25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25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25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25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25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25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25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25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25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25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25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25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25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25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25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25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25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25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25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25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25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25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25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25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25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25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25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25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25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25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25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25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25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25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25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25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25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25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25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25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25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25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25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25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25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25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25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25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25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25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25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25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25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25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25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25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25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25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25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25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25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25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25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25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25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25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25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25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25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25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25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25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25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25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25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25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25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25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25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25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25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25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25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25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25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25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25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25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25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25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25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25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25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25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25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25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25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25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25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25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25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25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25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25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25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25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25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25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25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25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25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25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25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25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25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25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25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25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25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25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25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25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25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25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25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25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25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25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25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25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25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25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25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25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25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25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25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25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25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25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25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25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25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25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25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25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25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25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25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25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25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25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25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25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25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25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25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25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25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25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25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25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25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25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25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25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25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25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25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25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25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25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25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25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25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25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25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25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25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25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25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25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25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25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25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25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25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25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25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25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25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25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25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25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25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25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25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25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25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25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25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25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25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25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25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25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25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25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25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25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25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25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25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25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25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25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25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25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25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25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25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25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25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25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25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25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25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25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25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25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25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25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25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25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25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25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25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25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25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25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25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25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25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25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25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25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25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25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25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25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25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25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25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25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25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25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25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25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25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25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25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25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25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25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25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25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25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25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25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25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25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25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25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25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25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25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25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25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25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25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25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25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25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25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25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25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25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25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25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25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25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25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25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25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25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25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25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25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25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25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25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25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25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25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25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25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25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25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25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25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25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25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25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25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25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25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25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25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25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25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25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25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25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25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25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25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25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25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25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25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25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25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25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25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25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25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25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25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25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25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25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25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25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25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25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25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25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25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25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25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25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25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25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25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25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25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25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25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25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25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25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25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25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25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25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25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25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25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25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25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25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25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25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25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25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25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25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25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25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25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25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25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25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25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25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25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25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25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25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25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25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25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25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25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25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25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25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25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25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25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25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25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25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25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25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25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25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25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25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25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25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25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25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25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25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25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25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25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25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25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25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25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25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25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25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25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25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25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25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25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25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25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25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25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25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25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25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25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25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25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25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25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25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25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25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25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25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25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25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25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25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25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25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25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25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25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25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25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25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25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25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25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25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25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25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25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25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25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25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25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25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25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25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25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25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25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25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25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25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25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25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25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25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25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25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25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25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25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25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25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25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25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25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25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25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25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25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25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25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25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25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25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25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25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25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25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25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25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25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25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25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25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25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25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25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25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25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25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25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25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25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25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25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25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25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25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25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25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25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25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25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25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25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25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25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25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25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25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25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25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25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25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25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25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25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25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25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25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25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25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25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25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25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25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25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25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25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25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25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25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25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25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25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25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25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25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25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25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25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25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25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25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25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25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25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25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25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25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25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25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25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25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25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25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25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25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25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25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25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25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25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25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25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25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25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25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25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25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25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25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25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25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25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25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25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25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25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25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25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25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25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25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25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25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25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25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25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25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25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25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25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25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25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25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25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25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25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25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25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25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25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25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25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25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25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25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25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25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25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25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25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25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25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25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25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25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25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25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25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25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25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25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25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25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25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25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25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25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25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25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25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25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25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25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25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25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25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25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25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25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25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25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25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25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25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25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25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25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25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25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25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25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25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25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25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25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25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25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25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25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25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25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25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25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25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25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25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25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25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25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25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25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25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25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25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25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25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25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25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25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25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25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25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25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25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25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25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25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25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25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25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25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25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25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25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25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25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25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25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25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25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25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25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25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25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25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25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25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25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25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25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25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25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25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25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25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25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25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25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25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25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25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25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25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25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25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25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25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25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25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25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25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25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25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25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25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25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25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25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25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25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25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25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25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25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25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25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25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25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25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25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25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25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25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25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25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25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25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25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25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25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25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25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25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25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25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25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25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25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25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25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25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25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25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25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25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25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25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25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25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25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25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25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25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25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25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25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25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25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25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25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25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25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25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25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25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25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25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25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25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25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25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25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25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25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25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25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25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25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25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25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25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25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25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25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25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25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25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25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25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25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25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25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25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25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25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25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25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25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25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25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25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25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25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25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25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25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25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25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25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25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25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25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25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25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25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25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25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25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25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25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25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25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25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25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25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25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25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25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25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25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25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25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25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25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25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25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25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25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25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25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25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25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25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25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25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25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25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25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25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25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25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25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25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25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25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25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25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25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25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25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25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25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25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25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25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25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25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25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25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25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25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25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25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25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25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25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25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25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25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25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25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25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25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25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25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25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25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25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25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25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25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25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25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25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25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25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25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25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25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25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25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25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25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25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25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25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25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25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25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25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25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25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25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25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25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25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25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25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25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25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25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25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25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25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25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25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25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25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25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25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25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25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25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25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25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25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25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25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25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25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25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25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25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25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25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25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25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25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25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25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25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25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25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25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25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25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25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25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25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25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25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25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25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25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25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25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25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25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25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25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25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25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25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25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25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25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25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25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25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25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25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25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25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25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25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25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25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25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25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25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25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25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25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25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25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25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25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25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25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25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25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25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25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25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25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25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25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25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25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25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25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25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25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25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25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25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25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25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25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25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25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25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25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25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25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25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25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25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25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25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25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25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25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25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25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25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25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25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25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25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25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25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25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25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25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25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25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25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25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25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25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25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25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25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25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25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25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25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25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25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25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25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25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25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25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25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25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25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25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25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25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25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25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25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25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25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25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25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25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25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25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25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25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25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25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25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25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25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25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25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25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25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25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25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25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25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25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25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25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25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25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25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25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25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25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25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25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25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25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25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25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25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25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25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25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25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25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25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25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25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25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25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25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25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25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25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25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25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25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25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25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25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25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25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25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25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25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25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25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25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25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25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25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25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25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25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25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25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25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25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25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25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25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25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25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25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25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25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25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25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25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25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25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25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25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25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25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25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25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25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25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25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25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25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25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25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25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25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25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25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25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25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25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25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25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25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25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25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25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25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25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25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25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25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25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25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25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25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25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25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25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25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25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25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25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25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25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25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25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25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25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25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25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25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25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25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25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25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25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25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25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25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25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25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25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25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25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25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25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25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25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25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25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25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25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25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25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25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25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25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25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25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25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25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25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25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25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25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25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25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25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25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25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25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25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25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25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25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25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25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25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25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25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25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25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25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25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25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25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25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25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25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25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25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25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25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25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25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25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25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25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25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25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25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25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25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25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25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25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25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25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25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25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25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25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25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25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25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25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25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25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25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25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25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25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25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25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25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25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25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25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25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25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25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25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25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25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25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25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25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25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25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25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25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25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25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25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25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25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25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25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25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25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25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25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25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25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25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25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25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25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25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25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25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25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25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25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25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25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25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25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25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25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25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25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25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25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25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25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25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25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25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25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25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25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25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25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25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25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25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25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25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25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25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25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25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25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25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25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25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25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25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25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25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25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25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25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25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25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25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25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25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25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25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25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25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25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25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25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25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25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25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25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25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25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25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25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25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25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25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25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25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25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25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25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25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25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25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25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25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25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25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25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25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25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25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25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25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25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25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25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25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25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25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25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25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25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25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25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25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25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25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25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25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25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25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25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25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25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25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25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25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25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25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25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25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25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25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25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25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25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25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25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25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25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25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25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25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25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25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25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25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25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25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25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25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25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25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25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25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25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25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25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25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25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25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25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25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25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25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25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25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25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25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25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25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25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25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25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25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25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25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25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25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25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25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25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25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25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25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25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25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25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25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25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25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25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25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25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25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25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25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25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25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25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25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25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25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25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25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25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25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25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25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25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25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25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25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25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25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25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25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25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25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25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25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25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25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25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25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25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25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25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25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25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25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25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25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25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25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25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25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25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25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25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25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25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25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25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25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25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25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25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25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25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25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25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25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25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25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25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25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25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25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25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25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25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25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25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25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25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25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25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25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25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25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25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25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25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25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25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25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25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25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25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25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25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25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25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25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25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25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25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25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25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25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25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25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25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25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25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25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25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25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25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25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25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25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25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25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25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25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25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25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25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25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25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25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25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25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25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25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25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25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25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25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25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25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25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25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25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25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25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25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25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25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25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25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25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25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25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25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25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25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25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25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25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25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25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25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25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25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25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25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25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25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25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25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25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25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25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25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25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25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25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25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25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25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25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25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25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25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25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25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25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25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25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25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25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25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25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25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25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25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25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25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25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25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25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25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25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25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25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25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25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25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25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25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25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25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25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25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25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25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25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25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25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25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25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25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25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25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25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25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25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25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25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25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25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25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25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25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25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25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25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25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25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25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25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25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25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25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25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25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25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25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25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25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25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25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25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25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25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25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25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25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25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25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25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25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25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25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25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25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25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25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25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25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25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25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25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25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25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25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25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25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25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25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25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25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25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25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25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25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25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25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25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25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25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25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25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25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25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25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25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25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25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25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25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25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25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25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25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25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25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25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25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25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25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25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25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25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25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25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25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25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25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25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25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25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25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25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25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25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25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25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25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25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25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25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25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25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25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25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25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25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25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25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25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25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25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25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25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25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25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25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25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25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25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25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25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25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25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25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25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25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25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25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25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25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25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25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25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25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25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25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25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25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25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25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25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25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25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25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25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25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25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25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25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25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25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25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25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25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25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25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25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25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25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25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25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25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25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25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25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25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25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25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25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25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25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25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25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25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25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25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25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25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25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25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25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25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25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25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25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25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25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25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25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25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25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25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25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25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25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25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25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25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25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25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25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25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25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25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25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25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25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25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25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25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25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25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25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25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25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25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25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25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25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25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25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25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25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25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25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25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25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25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25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25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25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25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25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25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25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25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25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25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25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25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25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25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25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25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25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25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25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25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25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25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25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25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25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25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25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25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25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25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25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25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25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25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25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25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25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25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25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25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25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25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25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25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25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25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25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25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25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25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25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25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25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25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25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25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25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25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25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25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25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25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25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25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25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25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25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25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25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25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25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25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25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25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25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25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25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25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25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25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25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25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25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25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25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25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25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25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25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25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25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25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25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25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25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25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25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25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25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25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25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25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25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25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25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25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25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25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25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25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25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25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25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25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25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25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25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25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25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25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25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25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25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25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25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25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25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25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25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25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25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25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25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25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25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25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25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25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25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25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25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25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25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25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25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25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25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25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25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25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25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25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25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25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25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25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25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25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25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25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25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25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25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25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25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25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25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25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25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25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25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25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25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25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25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25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25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25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25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25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25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25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25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25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25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25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25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25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25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25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25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25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25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25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25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25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25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25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25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25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25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25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25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25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25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25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25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25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25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25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25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25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25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25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25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25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25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25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25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25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25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25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25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25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25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25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25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25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25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25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25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25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25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25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25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25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25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25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25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25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25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25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25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25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25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25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25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25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25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25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25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25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25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25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25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25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25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25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25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25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25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25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25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25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25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25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25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25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25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25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25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25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25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25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25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25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25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25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25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25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25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25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25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25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25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25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25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25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25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25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25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25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25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25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25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25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25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25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25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25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25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25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25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25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25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25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25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25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25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25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25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25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25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25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25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25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25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25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25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25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25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25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25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25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25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25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25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25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25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25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25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25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25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25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25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25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25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25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25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25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25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25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25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25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25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25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25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25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25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25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25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25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25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25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25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25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25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25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25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25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25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25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25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25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25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25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25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25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25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25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25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25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25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25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25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25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25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25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25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25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25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25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25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25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25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25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25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25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25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25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25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25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25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25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25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25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25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25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25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25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25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25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25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25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25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25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25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25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25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25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25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25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25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25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25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25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25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25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25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25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25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25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25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25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25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25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25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25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25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25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25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25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25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25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25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25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25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25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25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25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25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25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25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25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25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25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25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25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25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25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25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25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25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25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25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25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25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25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25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25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25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25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25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25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25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25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25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25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25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25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25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25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25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25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25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25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25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25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25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25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25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25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25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25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25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25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25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25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25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25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25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25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25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25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25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25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25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25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25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25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25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25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25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25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25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25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25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25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25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25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25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25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25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25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25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25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25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25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25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25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25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25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25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25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25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25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25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25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25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25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25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25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25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25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25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25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25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25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25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25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25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25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25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25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25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25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25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25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25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25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25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25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25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25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25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25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25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25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25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25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25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25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25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25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25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25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25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25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25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25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25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25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25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25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25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25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25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25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25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25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25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25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25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25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25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25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25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25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25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25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25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25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25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25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25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25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25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25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25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25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25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25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25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25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25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25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25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25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25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25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25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25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25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25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25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25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25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25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25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25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25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25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25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25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25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25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25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25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25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25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25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25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25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25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25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25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25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25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25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25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25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25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25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25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25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25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25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25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25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25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25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25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25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25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25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25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25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25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25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25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25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25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25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25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25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25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25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25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25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25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25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25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25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25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25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25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25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25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25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25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25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25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25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25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25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25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25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25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25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25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25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25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25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25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25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25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25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25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25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25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25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25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25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25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25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25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25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25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25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25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25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25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25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25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25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25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25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25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25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25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25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25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25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25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25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25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25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25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25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25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25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25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25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25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25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25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25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25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25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25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25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25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25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25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25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25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25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25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25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25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25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25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25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25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25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25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25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25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25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25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25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25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25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25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25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25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25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25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25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25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25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25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25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25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25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25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25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25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25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25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25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25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25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25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25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25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25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25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25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25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25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25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25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25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25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25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25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25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25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25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25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25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25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25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25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25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25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25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25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25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25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25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25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25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25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25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25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25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25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25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25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25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25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25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25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25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25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25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25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25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25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25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25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25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25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25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25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25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25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25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25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25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25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25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25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25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25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25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25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25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25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25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25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25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25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25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25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25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25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25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25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25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25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25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25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25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25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25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25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25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25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25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25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25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25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25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25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25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25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25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25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25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25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25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25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25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25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25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25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25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25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25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25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25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25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25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25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25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25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25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25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25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25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25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25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25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25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25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25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25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25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25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25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25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25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25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25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25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25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25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25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25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25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25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25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25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25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25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25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25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25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25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25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25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25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25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25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25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25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25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25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25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25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25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25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25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25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25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25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25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25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25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25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25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25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25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25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25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25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25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25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25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25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25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25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25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25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25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25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25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25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25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25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25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25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25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25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25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25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25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25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25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25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25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25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25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25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25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25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25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25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25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25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25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25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25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25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25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25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25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25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25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25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25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25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25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25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25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25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25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25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25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25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25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25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25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25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25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25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25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25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25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25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25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25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25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25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25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25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25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25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25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25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25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25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25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25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25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25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25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25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25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25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25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25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25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25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25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25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25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25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25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25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25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25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25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25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25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25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25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25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25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25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25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25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25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25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25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25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25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25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25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25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25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25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25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25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25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25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25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25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25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25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25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25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25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25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25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25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25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25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25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25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25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25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25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25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25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25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25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25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25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25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25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25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25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25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25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25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25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25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25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25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25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25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25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25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25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25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25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25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25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25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25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25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25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25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25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25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25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25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25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25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25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25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25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25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25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25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25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25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25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25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25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25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25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25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25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25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25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25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25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25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25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25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25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25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25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25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25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25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25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25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25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25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25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25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25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25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25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25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25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25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25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25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25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25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25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25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25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25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25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25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25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25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25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25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25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25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25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25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25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25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25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25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25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25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25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25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25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25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25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25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25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25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25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25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25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25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25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25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25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25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25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25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25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25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25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25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25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25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25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25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25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25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25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25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25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25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25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25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25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25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25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25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25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25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25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25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25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25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25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25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25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25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25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25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25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25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25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25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25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25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25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25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25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25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25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25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25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25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25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25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25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25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25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25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25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25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25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25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25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25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25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25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25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25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25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25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25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25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25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25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25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25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25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25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25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25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25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25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25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25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25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25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25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25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25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25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25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25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25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25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25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25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25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25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25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25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25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25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25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25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25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25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25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25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25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25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25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25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25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25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25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25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25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25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25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25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25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25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25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25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25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25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25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25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25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25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25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25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25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25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25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25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25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25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25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25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25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25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25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25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25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25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25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25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25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25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25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25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25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25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25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25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25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25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25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25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25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25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25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25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25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25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25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25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25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25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25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25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25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25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25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25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25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25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25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25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25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25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25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25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25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25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25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25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25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25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25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25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25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25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25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25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25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25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25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25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25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25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25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25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25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25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25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25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25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25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25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25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25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25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25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25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25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25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25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25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25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25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25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25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25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25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25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25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25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25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25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25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25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25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25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25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25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25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25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25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25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25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25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25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25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25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25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25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25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25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25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25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25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25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25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25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25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25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25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25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25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25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25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25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25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25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25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25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25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25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25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25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25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25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25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25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25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25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25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25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25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25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25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25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25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25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25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25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25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25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25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25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25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25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25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25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25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25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25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25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25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25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25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25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25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25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25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25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25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25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25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25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25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25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25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25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25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25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25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25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25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25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25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25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25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25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25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25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25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25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25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25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25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25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25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25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25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25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25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25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25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25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25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25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25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25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25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25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25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25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25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25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25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25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25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25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25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25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25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25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25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25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25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25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25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25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25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25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25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25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25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25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25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25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25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25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25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25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25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25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25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25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25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25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25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25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25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25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25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25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25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25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25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25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25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25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25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25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25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25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25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25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25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25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25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25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25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25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25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25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25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25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25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25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25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25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25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25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25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25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25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25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25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25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25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25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25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25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25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25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25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25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25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25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25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25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25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25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25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25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25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25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25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25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25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25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25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25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25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25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25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25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25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25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25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25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25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25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25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25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25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25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25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25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25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25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25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25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25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25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25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25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25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25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25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25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25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25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25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25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25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25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25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25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25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25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25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25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25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25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25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25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25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25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25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25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25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25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25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25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25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25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25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25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25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25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25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25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25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25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25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25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25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25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25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25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25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25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25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25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25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25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25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25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25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25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25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25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25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25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25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25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25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25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25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25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25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25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25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25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25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25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25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25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25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25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25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25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25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25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25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25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25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25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25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25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25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25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25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25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25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25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25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25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25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25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25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25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25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25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25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25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25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25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25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25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25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25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25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25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25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25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25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25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25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25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25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25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25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25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25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25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25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25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25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25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25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25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25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25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25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25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25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25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25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25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25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25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25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25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25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25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25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25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25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25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25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25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25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25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25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25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25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25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25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25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25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25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25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25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25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25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25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25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25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25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25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25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25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25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25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25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25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25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25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25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25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25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25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25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25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25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25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25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25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25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25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25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25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25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25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25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25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25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25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25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25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25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25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25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25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25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25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25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25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25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25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25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25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25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25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25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25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25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25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25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25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25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25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25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25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25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25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25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25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25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25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25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25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25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25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25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25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25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25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25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25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25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25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25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25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25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25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25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25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25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25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25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25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25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25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25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25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25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25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25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25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25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25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25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25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25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25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25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25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25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25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25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25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25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25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25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25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25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25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25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25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25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25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25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25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25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25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25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25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25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25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25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25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25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25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25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25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25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25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25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25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25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25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25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25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25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25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25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25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25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25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25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25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25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25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25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25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25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25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25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25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25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25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25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25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25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25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25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25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25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25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25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25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25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25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25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25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25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25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25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25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25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25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25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25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25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25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25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25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25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25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25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25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25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25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25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25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25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25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25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25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25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25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25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25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25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25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25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25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25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25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25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25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25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25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25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25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25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25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25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25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25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25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25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25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25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25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25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25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25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25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25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25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25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25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25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25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25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25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25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25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25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25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25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25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25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25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25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25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25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25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25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25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25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25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25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25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25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25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25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25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25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25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25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25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25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25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25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25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25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25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25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25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25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25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25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25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25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25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25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25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25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25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25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25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25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25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25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25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25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25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25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25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25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25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25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25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25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25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25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25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25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25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25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25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25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25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25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25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25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25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25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25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25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25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25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25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25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25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25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25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25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25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25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25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25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25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25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25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25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25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25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25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25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25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25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25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25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25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25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25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25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25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25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25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25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25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25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25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25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25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25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25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25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25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25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25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25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25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25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25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25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25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25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25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25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25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25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25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25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25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25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25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25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25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25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25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25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25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25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25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25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25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25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25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25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25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25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25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25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25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25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25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25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25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25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25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25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25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25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25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25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25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25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25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25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25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25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25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25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25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25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25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25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25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25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25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25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25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25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25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25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25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25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25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25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25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25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25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25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25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25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25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25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25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25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25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25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25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25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25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25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25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25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25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25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25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25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25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25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25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25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25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25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25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25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25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25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25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25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25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25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25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25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25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25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25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25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25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25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25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25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25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25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25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25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25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25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25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25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25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25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25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25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25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25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25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25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25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25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25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25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25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25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25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25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25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25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25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25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25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25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25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25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25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25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25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25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25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25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25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25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25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25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25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25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25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25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25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25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25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25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25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25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25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25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25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25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25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25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25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25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25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25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25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25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25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25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25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25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25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25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25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25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25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25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25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25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25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25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25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25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25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25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25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25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25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25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25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25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25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25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25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25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25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25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25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25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25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25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25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25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25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25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25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25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25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25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25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25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25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25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25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25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25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25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25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25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25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25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25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25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25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25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25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25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25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25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25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25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25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25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25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25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25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25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25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25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25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25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25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25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25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25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25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25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25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25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25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25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25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25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25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25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25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25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25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25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25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25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25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25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25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25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25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25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25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25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25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25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25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25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25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25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25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25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25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25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25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25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25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25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25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25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25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25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25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25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25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25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25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25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25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25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25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25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25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25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25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25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25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25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25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25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25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25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25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25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25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25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25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25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25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25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25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25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25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25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25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25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25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25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25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25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25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25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25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25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25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25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25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25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25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25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25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25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25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25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25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25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25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25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25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25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25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25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25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25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25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25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25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25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25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25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25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25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25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25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25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25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25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25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25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25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25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25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25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25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25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25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25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25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25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25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25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25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25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25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25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25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25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25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25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25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25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25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25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25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25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25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25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25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25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25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25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25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25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25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25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25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25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25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25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25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25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25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25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25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25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25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25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25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25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25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25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25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25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25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25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25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25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25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25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25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25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25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25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25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25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25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25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25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25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25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25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25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25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25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25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25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25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25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25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25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25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25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25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25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25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25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25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25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25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25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25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25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25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25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25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25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25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25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25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25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25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25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25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25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25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25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25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25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25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25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25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25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25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25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25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25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25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25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25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25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25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25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25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25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25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25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25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25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25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25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25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25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25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25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25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25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25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25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25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25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25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25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25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25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25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25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25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25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25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25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25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25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25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25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25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25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25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25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25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25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25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25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25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25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25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25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25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25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25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25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25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25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25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25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25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25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25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25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25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25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25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25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25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25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25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25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25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25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25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25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25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25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25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25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25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25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25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25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25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25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25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25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25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25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25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25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25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25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25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25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25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25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25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25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25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25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25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25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25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25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25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25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25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25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25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25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25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25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25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25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25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25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25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25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25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25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25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25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25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25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25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25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25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25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25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25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25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25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25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25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25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25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25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25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25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25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25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25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25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25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25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25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25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25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25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25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25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25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25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25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25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25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25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25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25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25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25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25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25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25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25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25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25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25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25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25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25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25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25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25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25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25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25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25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25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25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25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25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25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25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25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25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25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25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25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25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25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25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25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25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25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25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25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25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25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25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25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25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25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25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25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25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25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25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25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25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25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25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25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25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25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25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25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25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25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25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25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25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25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25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25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25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25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25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25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25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25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25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25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25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25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25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25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25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25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25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25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25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25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25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25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25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25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25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25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25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25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25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25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25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25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25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25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25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25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25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25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25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25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25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25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25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25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25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25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25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25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25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25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25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25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25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25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25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25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25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25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25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25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25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25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25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25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25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25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25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25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25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25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25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25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25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25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25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25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25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25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25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25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25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25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25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25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25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25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25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25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25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25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25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25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25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25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25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25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25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25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25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25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25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25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25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25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25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25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25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25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25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25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25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25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25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25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25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25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25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25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25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25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25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25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25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25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25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25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25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25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25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25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25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25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25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25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25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25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25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25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25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25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25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25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25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25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25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25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25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25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25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25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25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25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25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25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25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25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25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25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25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25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25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25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25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25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25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25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25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25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25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25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25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25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25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25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25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25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25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25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25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25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25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25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25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25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25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25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25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25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25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25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25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25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25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25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25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25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25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25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25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25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25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25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25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25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25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25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25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25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25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25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25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25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25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25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25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25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25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25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25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25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25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25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25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25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25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25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25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25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25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25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25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25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25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25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25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25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25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25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25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25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25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25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25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25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25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25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25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25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25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25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25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25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25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25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25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25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25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25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25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25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25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25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25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25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25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25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25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25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25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25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25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25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25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25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25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25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25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25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25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25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25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25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25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25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25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25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25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25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25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25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25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25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25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25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25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25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25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25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25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25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25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25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25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25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25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25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25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25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25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25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25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25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25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25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25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25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25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25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25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25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25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25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25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25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25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25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25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25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25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25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25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25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25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25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25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25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25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25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25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25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25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25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25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25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25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25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25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25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25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25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25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25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25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25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25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25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25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25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25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25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25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25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25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25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25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25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25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25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25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25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25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25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25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25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25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25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25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25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25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25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25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25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25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25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25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25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25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25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25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25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25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25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25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25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25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25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25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25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25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25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25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25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25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25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25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25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25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25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25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25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25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25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25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25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25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25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25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25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25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25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25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25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25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25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25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25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25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25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25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25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25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25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25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25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25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25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25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25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25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25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25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25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25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25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25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25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25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25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25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25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25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25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25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25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25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25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25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25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25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25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25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25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25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25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25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25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25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25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25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25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25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25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25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25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25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25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25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25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25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25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25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25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25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25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25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25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25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25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25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25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25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25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25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25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25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25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25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25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25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25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25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25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25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25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25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25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25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25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25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25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25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25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25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25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25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25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25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25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25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25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25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25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25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25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25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25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25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25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25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25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25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25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25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25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25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25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25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25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25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25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25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25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25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25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25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25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25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25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25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25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25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25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25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25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25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25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25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25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25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25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25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25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25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25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25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25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25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25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25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25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25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25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25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25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25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25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25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25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25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25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25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25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25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25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25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25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25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25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25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25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25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25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25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25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25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25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25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25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25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25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25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25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25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25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25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25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25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25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25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25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25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25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25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25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25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25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25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25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25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25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25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25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25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25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25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25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25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25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25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25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25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25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25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25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25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25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25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25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25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25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25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25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25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25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25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25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25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25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25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25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25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25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25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25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25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25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25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25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25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25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25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25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25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25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25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25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25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25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25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25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25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25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25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25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25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25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25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25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25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25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25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25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25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25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25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25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25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25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25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25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25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25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25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25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25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25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25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25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25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25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25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25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25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25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25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25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25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25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25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25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25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25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25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25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25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25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25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25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25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25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25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25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25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25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25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25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25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25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25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25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25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25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25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25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25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25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25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25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25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25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25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25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25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25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25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25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25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25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25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25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25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25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25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25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25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25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25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25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25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25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25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25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25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25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25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25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25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25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25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25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25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25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25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25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25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25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25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25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25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25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25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25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25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25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25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25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25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25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25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25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25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25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25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25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25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25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25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25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25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25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25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25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25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25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25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25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25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25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25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25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25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25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25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25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25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25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25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25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25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25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25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25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25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25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25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25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25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25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25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25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25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25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25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25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25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25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25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25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25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25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25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25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25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25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25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25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25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25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25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25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25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25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25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25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25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25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25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25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25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25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25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25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25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25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25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25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25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25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25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25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25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25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25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25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25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25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25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25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25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25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25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25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25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25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25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25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25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25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25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25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25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25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25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25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25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25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25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25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25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25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25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25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25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25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25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25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25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25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25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25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25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25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25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25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25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25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25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25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25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25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25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25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25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25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25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25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25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25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25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25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25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25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25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25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25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25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25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25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25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25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25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25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25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25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25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25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25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25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25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25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25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25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25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25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25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25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25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25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25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25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25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25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25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25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25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25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25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25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25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25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25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25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25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25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25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25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25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25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25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25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25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25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25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25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25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25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25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25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25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25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25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25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25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25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25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25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25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25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25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25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25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25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25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25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25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25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25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25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25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25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25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25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25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25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25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25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25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25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25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25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25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25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25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25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25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25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25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25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25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25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25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25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25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25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25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25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25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25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25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25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25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25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25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25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25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25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25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25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25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25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25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25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25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25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25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25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25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25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25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25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25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25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25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25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25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25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25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25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25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25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25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25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25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25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25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25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25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25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25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25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25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25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25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25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25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25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25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25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25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25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25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25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25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25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25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25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25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25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25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25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25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25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25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25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25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25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25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25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25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25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25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25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25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25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25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25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25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25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25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25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25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25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25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25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25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25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25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25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25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25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25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25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25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25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25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25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25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25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25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25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25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25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25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25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25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25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25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25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25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25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25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25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25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25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25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25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25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25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25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25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25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25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25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25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25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25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25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25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25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25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25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25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25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25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25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25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25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25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25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25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25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25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25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25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25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25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25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25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25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25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25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25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25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25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25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25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25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25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25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25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25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25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25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25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25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25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25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25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25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25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25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25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25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25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25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25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25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25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25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25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25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25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25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25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25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25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25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25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25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25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25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25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25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25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25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25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25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25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25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25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25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25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25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25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25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25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25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25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25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25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25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25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25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25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25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25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25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25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25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25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25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25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25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25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25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25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25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25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25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25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25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25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25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25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25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25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25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25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25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25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25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25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25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25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25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25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25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25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25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25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25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25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25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25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25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25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25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25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25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25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25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25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25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25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25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25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25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25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25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25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25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25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25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25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25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25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25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25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25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25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25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25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25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25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25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25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25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25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25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25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25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25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25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25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25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25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25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25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25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25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25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25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25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25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25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25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25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25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25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25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25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25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25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25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25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25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25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25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25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25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25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25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25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25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25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25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25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25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25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25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25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25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25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25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25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25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25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25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25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25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25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25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25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25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25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25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25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25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25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25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25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25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25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25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25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25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25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25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25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25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25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25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25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25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25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25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25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25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25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25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25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25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25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25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25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25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25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25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25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25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25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25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25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25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25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25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25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25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25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25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25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25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25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25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25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25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25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25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25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25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25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25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25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25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25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25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25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25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25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25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25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25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25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25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25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25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25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25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25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25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25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25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25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25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25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25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25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25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25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25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25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25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25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25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25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25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25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25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25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25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25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25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25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25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25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25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25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25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25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25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25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25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25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25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25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25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25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25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25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25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25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25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25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25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25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25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25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25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25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25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25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25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25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25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25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25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25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25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25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25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25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25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25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25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25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25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25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25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25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25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25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25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25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25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25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25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25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25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25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25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25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25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25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25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25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25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25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25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25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25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25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25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25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25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25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25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25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25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25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25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25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25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25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25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25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25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25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25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25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25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25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25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25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25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25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25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25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25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25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25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25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25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25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25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25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25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25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25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25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25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25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25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25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25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25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25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25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25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25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25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25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25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25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25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25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25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25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25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25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25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25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25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25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25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25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25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25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25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25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25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25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25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25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25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25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25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25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25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25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25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25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25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25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25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25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25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25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25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25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25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25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25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25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25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25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25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25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25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25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25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25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25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25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25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25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25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25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25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25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25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25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25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25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25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25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25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25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25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25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25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25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25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25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25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25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25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25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25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25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25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25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25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25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25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25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25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25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25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25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25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25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25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25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25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25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25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25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25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25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25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25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25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25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25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25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25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25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25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25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25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25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25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25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25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25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25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25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25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25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25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25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25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25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25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25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25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25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25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25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25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25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25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25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25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25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25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25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25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25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25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25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25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25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25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25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25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25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25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25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25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25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25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25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25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25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25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25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25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25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25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25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25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25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25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25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25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25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25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25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25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25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25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25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25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25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25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25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25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25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25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25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25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25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25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25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25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25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25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25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25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25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25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25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25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25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25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25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25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25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25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25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25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25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25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25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25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25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25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25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25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25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25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25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25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25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25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25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25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25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25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25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25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25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25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25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25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25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25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25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25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25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25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25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25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25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25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25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25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25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25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25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25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25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25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25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25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25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25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25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25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25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25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25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25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25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25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25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25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25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25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25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25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25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25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25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25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25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25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25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25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25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25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25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25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25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25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25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25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25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25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25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25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25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25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25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25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25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25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25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25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25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25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25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25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25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25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25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25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25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25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25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25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25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25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25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25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25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25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25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25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25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25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25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25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25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25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25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25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25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25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25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25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25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25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25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25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25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25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25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25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25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25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25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25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25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25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25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25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25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25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25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25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25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25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25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25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25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25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25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25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25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25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25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25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25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25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25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25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25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25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25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25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25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25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25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25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25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25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25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25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25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25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25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25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25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25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25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25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25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25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25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25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25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25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25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25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25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25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25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25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25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25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25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25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25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25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25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25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25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25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25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25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25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25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25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25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25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25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25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25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25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25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25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25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25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25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25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25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25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25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25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25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25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25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25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25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25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25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25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25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25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25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25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25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25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25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25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25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25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25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25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25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25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25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25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25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25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25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25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25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25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25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25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25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25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25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25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25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25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25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25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25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25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25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25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25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25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25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25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25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25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25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25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25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25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25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25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25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25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25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25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25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25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25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25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25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25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25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25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25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25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25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25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25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25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25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25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25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25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25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25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25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25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25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25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25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25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25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25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25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25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25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25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25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25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25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25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25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25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25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25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25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25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25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25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25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25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25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25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25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25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25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25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25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25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25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25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25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25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25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25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25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25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25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25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25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25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25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25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25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25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25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25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25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25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25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25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25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25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25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25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25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25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25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25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25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25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25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25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25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25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25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25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25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25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25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25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25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25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25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25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25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25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25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25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25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25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25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25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25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25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25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25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25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25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25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25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25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25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25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25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25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25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25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25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25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25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25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25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25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25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25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25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25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25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25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25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25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25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25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25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25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25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25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25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25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25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25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25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25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25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25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25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25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25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25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25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25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25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25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25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25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25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25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25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25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25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25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25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25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25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25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25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25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25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25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25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25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25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25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25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25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25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25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25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25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25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25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25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25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25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25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25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25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25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25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25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25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25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25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25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25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25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25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25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25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25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25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25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25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25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25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25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25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25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25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25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25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25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25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25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25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25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25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25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25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25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25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25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25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25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25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25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25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25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25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25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25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25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25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25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25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25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25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25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25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25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25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25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25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25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25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25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25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25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25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25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25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25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25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25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25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25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25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25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25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25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25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25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25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25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25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25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25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25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25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25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25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25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25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25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25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25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25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25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25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25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25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25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25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25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25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25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25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25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25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25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25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25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25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25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25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25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25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25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25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25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25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25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25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25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25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25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25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25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25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25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25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25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25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25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25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25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25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25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25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25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25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25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25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25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25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25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25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25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25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25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25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25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25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25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25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25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25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25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25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25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25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25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25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25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25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25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25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25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25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25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25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25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25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25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25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25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25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25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25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25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25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25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25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25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25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25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25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25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25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25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25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25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25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25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25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25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25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25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25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25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25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25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25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25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25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25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25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25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25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25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25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25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25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25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25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25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25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25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25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25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25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25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25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25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25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25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25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25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25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25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25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25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25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25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25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25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25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25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25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25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25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25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25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25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25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25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25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25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25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25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25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25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25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25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25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25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25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25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25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25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25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25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25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25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25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25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25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25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25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25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25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25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25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25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25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25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25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25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25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25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25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25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25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25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25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25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25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25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25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25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25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25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25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25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25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25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25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25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25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25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25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25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25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25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25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25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25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25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25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25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25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25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25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25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25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25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25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25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25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25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25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25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25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25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25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25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25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25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25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25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25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25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25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25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25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25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25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25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25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25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25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25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25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25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25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25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25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25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25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25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25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25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25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25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25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25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25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25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25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25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25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25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25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25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25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25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25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25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25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25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25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25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25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25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25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25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25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25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25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25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25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25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25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25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25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25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25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25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25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25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25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25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25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25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25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25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25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25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25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25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25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25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25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25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25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25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25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25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25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25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25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25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25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25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25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25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25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25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25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25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25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25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25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25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25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25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25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25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25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25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25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25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25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25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25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25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25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25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25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25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25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25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25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25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25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25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25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25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25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25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25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25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25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25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25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25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25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25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25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25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25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25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25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25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25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25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25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25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25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25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25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25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25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25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25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25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25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25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25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25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25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25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25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25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25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25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25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25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25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25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25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25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25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25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25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25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25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25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25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25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25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25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25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25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25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25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25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25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25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25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25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25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25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25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25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25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25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25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25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25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25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25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25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25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25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25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25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25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25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25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25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25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25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25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25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25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25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25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25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25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25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25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25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25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25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25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25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25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25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25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25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25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25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25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25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25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25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25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25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25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25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25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25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25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25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25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25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25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25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25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25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25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25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25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25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25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25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25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25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25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25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25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25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25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25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25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25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25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25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25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25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25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25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25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25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25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25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25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25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25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25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25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25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25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25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25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25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25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25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25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25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25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25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25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25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25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25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25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25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25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25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25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25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25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25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25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25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25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25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25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25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25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25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25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25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25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25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25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25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25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25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25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25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25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25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25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25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25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25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25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25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25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25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25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25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25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25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25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25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25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25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25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25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25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25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25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25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25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25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25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25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25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25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25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25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25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25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25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25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25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25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25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25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25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25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25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25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25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25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25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25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25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25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25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25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25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25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25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25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25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25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25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25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25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25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25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25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25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25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25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25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25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25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25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25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25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25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25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25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25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25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25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25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25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25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25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25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25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25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25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25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25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25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25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25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25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25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25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25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25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25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25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25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25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25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25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25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25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25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25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25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25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25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25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25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25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25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25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25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25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25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25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25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25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25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25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25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25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25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25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25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25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25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25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25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25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25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25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25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25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25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25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25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25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25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25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25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25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25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25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25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25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25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25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25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25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25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25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25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25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25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25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25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25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25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25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25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25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25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25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25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25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25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25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25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25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25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25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25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25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25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25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25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25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25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25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25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25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25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25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25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25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25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25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25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25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25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25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25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25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25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25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25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25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25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25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25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25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25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25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25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25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25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25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25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25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25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25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25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25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25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25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25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25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25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25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25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25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25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25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25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25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25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25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25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25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25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25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25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25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25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25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25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25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25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25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25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25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25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25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25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25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25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25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25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25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25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25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25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25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25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25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25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25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25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25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25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25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25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25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25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25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25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25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25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25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25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25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25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25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25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25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25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25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25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25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25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25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25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25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25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25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25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25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25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25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25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25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25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25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25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25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25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25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25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25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25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25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25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25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25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25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25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25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25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25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25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25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25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25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25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25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25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25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25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25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25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25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25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25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25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25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25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25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25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25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25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25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25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25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25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25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25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25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25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25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25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25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25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25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25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25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25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25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25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25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25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25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25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25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25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25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25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25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25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25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25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25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25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25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25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25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25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25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25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25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25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25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25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25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25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25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25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25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25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25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25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25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25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25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25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25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25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25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25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25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25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25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25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25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25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25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25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25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25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25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25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25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25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25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25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25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25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25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25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25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25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25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25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25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25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25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25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25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25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25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25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25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25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25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25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25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25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25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25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25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25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25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25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25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25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25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25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25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25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25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25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25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25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25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25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25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25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25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25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25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25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25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25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25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25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25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25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25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25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25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25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25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25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25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25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25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25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25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25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25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25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25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25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25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25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25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25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25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25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25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25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25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25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25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25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25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25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25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25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25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25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25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25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25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25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25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25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25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25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25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25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25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25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25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25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25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25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25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25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25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25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25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25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25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25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25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25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25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25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25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25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25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25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25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25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25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25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25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25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25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25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25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25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25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25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25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25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25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25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25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25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25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25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25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25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25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25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25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25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25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25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25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25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25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25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25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25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25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25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25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25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25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25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25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25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25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25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25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25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25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25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25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25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25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25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25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25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25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25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25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25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25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25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25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25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25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25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25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25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25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25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25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25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25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25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25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25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25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25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25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25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25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25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25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25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25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25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25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25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25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25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25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25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25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25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25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25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25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25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25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25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25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25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25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25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25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25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25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25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25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25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25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25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25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25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25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25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25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25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25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25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25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25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25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25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25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25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25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25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25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25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25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25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25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25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25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25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25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25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25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25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25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25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25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25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25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25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25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25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25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25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25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25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25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25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25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25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25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25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25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25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25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25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25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25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25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25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25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25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25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25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25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25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25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25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25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25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25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25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25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25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25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25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25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25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25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25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25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25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25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25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25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25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25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25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25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25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25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25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25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25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25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25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25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25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25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25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25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25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25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25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25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25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25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25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25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25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25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25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25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25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25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25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25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25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25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25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25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25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25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25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25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25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25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25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25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25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25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25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25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25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25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25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25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25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25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25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25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25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25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25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25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25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25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25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25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25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25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25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25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25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25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25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25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25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25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25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25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25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25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25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25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25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25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25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25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25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25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25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25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25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25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25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25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25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25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25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25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25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25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25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25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25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25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25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25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25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25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25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25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25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25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25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25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25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25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25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25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25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25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25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25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25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25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25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25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25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25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25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25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25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25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25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25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25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25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25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25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25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25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25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25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25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25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25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25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25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25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25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25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25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25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25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25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25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25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25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25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25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25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25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25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25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25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25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25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25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25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25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25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25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25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25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25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25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25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25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25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25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25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25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25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25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25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25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25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25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25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25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25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25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25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25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25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25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25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25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25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25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25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25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25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25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25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25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25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25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25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25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25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25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25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25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25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25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25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25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25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25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25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25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25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25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25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25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25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25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25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25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25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25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25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25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25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25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25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25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25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25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25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25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25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25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25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25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25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25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25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25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25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25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25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25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25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25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25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25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25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25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25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25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25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25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25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25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25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25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25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25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25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25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25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25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25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25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25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25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25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25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25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25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25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25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25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25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25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25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25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25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25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25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25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25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25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25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25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25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25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25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25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25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25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25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25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25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25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25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25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25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25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25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25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25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25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25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25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25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25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25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25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25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25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25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25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25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25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25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25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25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25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25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25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25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25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25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25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25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25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25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25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25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25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25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25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25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25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25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25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25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25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25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25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25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25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25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25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25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25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25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25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25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25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25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25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25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25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25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25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25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25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25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25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25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25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25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25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25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25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25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25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25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25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25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25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25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25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25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25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25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25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25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25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25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25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25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25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25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25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25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25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25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25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25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25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25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25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25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25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25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25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25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25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25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25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25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25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25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25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25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25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25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25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25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25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25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25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25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25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25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25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25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25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25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25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25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25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25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25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25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25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25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25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25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25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25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25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25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25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25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25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25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25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25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25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25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25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25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25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25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25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25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25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25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25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25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25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25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25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25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25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25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25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25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25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25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25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25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25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25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25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25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25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25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25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25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25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25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25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25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25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25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25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25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25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25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25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25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25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25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25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25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25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25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25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25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25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25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25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25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25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25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25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25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25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25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25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25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25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25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25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25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25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25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25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25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25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25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25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25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25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25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25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25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25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25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25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25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25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25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25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25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25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25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25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25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25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25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25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25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25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25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25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25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25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25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25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25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25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25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25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25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25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25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25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25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25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25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25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25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25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25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25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25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25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25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25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25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25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25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25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25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25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25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25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25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25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25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25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25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25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25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25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25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25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25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25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25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25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25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25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25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25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25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25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25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25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25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25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25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25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25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25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25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25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25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25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25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25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25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25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25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25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25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25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25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25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25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25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25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25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25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25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25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25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25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25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25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25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25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25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25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25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25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25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25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25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25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25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25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25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25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25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25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25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25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25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25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25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25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25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25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25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25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25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25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25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25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25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25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25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25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25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25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25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25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25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25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25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25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25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25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25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25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25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25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25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25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25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25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25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25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25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25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25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25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25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25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25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25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25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25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25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25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25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25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25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25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25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25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25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25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25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25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25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25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25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25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25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25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25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25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25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25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25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25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25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25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25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25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25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25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25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25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25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25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25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25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25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25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25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25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25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25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25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25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25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25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25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25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25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25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25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25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25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25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25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25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25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25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25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25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25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25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25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25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25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25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25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25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25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25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25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25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25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25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25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25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25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25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25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25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25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25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25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25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25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25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25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25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25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25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25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25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25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25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25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25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25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25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25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25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25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25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25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25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25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25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25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25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25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25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25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25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25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25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25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25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25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25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25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25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25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25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25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25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25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25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25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25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25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25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25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25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25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25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25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25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25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25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25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25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25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25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25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25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25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25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25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25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25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25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25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25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25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25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25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25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25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25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25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25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25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25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25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25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25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25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25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25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25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25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25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25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25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25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25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25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25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25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25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25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25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25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25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25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25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25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25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25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25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25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25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25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25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25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25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25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25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25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25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25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25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25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25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25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25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25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25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25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25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25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25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25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25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25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25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25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25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25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25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25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25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25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25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25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25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25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25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25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25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25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25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25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25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25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25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25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25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25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25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25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25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25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25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25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25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25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25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25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25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25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25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25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25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25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25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25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25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25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25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25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25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25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25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25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25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25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25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25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25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25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25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25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25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25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25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25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25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25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25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25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25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25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25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25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25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25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25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25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25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25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25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25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25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25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25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25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25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25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25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25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25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25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25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25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25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25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25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25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25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25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25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25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25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25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25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25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25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25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25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25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25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25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25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25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25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25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25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25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25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25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25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25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25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25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25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25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25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25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25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25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25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25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25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25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25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25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25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25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25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25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25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25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25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25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25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25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25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25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25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25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25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25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25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25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25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25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25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25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25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25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25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25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25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25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25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25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25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25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25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25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25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25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25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25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25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25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25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25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25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25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25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25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25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25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25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25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25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25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25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25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25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25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25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25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25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25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25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25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25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25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25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25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25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25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25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25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25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25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25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25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25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25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25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25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25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25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25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25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25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25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25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25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25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25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25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25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25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25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25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25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25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25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25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25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25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25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25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25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25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25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25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25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25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25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25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25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25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25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25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25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25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25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25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25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25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25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25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25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25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25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25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25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25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25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25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25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25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25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25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25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25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25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25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25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25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25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25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25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25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25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25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25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25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25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25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25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25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25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25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25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25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25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25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25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25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25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25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25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25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25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25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25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25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25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25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25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25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25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25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25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25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25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25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25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25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25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25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25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25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25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25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25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25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25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25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25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25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25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25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25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25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25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25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25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25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25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25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25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25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25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25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25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25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25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25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25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25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25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25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25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25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25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25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25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25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25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25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25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25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25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25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25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25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25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25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25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25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25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25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25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25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25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25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25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25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25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25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25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25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25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25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25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25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25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25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25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25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25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25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25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25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25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25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25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25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25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25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25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25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25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25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25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25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25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25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25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25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25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25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25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25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25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25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25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25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25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25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25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25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25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25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25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25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25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25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25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25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25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25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25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25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25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25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25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25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25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25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25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25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25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25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25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25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25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25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25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25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25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25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25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25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25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25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25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25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25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25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25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25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25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25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25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25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25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25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25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25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25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25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25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25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25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25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25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25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25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25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25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25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25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25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25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25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25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25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25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25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25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25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25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25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25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25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25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25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25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25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25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25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25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25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25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25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25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25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25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25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25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25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25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25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25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25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25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25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25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25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25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25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25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25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25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25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25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25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25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25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25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25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25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25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25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25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25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25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25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25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25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25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25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25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25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25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25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25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25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25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25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25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25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25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25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25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25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25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25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25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25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25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25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25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25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25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25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25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25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25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25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25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25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25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25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25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25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25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25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25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25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25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25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25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25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25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25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25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25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25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25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25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25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25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25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25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25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25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25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25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25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25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25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25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25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25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25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25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25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25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25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25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25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25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25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25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25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25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25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25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25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25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25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25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25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25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25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25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25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25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25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25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25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25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25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25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25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25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25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25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25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25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25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25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25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25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25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25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25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25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25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25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25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25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25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25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25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25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25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25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25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25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25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25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25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25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25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25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25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25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25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25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25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25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25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25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25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25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25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25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25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25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25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25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25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25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25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25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25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25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25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25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25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25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25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25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25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25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25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25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25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25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25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25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25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25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25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25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25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25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25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25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25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25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25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25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25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25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25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25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25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25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25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25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25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25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25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25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25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25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25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25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25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25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25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25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25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25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25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25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25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25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25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25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25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25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25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25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25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25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25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25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25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25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25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25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25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25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25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25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25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25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25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25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25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25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25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25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25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25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25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25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25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25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25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25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25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25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25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25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25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25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25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25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25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25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25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25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25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25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25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25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25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25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25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25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25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25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25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25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25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25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25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25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25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25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25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25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25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25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25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25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25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25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25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25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25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25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25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25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25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25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25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25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25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25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25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25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25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25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25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25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25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25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25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25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25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25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25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25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25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25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25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25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25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25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25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25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25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25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25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25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25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25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25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25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25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25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25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25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25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25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25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25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25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25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25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25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25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25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25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25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25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25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25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25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25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25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25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25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25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25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25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25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25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25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25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25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25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25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25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25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25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25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25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25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25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25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25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25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25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25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25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25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25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25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25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25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25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25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25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25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25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25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25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25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25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25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25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25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25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25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25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25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25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25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25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25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25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25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25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25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25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25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25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25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25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25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25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25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25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25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25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25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25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25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25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25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25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25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25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25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25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25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25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25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25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25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25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25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25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25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25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25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25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25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25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25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25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25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25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25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25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25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25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25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25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25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25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25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25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25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25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25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25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25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25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25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25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25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25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25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25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25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25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25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25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25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25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25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25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25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25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25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25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25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25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25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25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25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25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25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25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25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25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25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25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25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25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25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25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25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25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25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25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25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25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25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25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25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25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25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25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25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25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25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25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25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25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25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25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25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25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25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25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25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25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25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25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25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25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25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25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25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25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25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25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25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25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25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25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25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25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25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25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25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25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25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25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25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25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25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25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25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25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25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25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25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25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25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25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25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25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25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25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25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25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25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25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25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25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25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25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25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25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25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25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25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25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25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25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25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25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25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25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25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25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25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25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25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25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25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25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25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25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25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25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25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25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25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25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25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25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25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25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25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25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25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25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25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25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25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25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25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25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25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25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25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25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25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25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25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25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25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25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25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25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25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25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25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25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25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25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25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25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25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25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25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25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25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25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25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25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25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25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25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25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25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25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25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25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25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25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25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25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25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25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25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25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25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25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25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25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25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25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25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25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25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25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25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25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25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25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25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25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25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25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25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25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25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25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25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25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25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25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25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25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25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25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25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25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25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25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25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25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25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25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25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25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25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25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25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25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25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25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25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25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25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25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25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25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25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25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25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25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25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25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25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25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25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25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25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25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25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25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25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25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25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25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25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25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25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25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25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25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25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25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25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25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25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25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25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25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25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25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25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25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25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25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25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25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25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25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25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25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25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25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25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25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25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25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25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25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25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25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25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25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25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25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25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25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25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25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25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25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25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25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25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25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25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25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25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25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25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25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25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25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25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25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25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25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25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25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25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25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25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25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25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25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25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25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25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25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25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25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25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25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25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25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25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25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25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25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25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25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25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25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25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25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25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25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25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25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25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25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25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25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25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25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25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25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25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25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25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25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25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25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25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25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25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25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25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25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25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25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25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25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25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25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25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25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25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25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25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25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25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25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25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25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25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25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25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25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25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25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25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25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25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25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25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25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25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25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25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25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25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25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25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25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25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25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25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25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25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25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25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25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25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25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25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25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25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25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25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25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25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25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25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25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25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25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25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25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25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25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25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25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25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25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25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25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25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25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25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25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25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25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25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25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25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25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25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25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25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25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25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25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25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25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25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25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25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25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25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25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25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25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25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25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25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25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25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25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25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25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25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25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25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25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25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25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25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25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25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25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25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25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25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25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25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25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25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25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25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25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25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25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25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25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25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25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25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25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25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25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25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25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25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25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25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25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25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25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25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25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25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25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25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25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25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25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25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25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25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25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25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25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25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25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25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25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25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25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25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25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25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25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25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25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25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25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25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25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25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25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25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25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25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25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25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25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25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25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25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25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25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25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25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25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25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25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25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25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25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25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25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25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25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25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25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25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25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25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25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25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25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25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25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25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25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25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25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25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25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25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25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25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25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25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25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25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25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25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25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25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25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25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25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25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25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25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25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25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25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25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25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25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25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25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25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25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25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25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25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25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25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25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25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25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25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25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25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25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25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25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25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25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25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25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25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25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25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25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25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25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25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25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25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25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25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25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25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25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25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25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25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25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25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25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25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25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25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25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25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25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25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25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25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25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25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25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25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25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25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25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25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25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25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25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25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25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25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25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25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25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25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25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25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25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25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25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25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25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25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25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25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25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25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25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25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25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25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25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25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25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25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25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25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25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25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25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25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25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25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25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25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25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25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25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25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25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25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25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25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25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25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25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25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25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25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25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25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25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25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25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25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25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25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25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25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25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25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25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25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25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25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25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25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25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25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25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25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25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25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25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25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25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25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25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25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25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25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25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25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25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25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25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25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25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25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25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25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25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25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25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25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25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25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25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25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25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25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25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25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25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25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25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25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25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25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25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25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25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25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25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25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25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25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25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25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25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25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25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25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25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25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25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25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25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25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25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25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25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25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25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25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25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25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25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25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25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25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25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25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25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25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25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25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25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25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25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25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25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25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25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25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25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25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25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25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25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25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25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25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25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25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25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25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25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25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25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25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25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25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25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25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25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25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25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25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25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25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25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25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25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25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25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25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25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25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25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25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25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25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25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25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25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25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25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25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25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25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25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25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25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25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25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25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25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25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25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25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25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25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25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25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25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25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25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25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25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25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25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25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25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25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25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25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25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25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25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25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25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25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25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25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25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25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25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25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25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25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25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25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25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25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25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25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25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25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25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25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25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25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25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25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25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25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25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25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25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25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25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25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25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25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25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25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25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25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25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25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25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25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25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25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25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25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25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25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25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25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25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25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25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25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25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25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25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25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25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25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25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25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25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25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25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25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25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25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25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25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25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25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25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25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25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25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25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25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25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25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25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25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25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25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25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25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25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25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25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25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25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25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25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25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25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25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25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25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25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25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25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25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25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25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25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25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25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25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25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25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25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25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25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25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25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25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25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25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25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25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25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25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25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25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25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25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25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25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25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25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25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25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25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25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25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25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25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25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25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25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25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25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25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25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25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25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25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25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25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25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25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25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25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25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25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25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25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25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25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25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25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25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25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25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25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25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25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25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25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25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25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25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25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25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25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25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25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25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25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25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25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25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25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25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25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25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25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25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25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25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25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25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25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25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25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25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25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25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25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25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25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25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25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25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25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25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25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25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25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25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25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25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25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25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25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25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25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25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25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25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25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25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25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25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25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25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25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25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25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25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25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25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25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25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25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25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25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25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25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25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25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25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25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25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25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25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25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25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25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25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25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25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25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25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25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25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25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25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25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25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25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25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25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25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25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25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25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25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25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25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25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25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25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25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25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25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25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25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25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25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25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25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25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25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25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25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25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25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25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25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25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25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25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25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25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25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25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25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25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25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25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25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25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25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25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25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25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25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25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25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25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25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25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25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25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25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25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25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25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25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25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25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25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25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25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25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25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25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25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25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25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25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25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25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25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25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25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25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25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25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25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25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25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25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25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25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25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25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25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25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25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25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25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25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25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25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25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25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25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25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25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25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25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25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25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25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25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25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25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25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25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25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25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25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25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25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25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25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25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25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25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25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25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25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25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25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25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25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25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25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25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25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25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25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25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25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25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25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25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25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25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25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25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25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25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25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25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25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25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25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25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25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25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25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25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25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25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25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25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25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25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25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25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25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25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25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25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25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25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25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25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25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25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25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25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25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25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25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25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25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25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25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25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25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25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25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25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25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25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25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25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25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25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25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25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25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25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25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25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25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25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25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25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25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25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25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25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25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25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25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25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25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25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25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25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25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25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25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25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25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25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25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25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25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25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25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25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25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25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25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25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25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25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25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25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25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25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25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25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25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25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25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25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25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25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25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25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25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25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25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25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25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25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25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25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25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25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25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25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25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25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25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25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25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25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25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25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25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25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25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25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25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25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25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25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25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25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25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25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25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25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25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25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25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25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25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25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25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25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25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25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25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25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25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25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25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25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25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25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25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25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25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25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25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25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25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25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25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25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25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25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25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25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25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25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25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25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25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25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25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25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25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25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25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25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25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25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25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25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25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25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25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25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25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25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25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25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25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25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25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25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25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25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25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25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25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25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25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25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25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25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25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25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25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25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25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25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25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25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25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25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25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25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25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25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25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25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25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25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25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25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25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25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25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25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25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25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25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25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25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25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25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25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25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25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25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25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25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25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25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25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25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25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25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25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25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25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25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25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25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25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25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25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25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25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25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25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25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25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25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25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25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25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25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25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25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25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25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25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25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25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25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25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25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25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25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25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25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25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25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25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25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25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25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25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25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25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25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25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25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25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25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25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25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25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25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25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25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25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25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25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25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25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25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25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25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25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25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25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25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25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25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25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25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25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25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25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25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25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25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25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25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25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25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25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25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25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25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25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25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25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25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25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25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25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25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25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25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25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25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25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25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25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25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25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25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25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25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25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25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25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25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25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25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25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25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25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25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25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25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25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25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25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25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25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25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25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25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25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25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25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25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25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25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25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25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25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25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25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25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25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25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25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25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25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25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25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25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25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25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25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25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25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25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25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25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25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25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25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25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25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25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25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25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25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25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25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25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25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25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25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25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25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25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25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25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25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25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25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25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25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25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25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25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25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25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25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25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25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25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25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25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25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25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25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25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25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25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25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25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25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25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25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25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25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25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25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25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25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25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25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25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25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25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25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25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25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25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25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25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25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25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25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25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25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25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25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25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25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25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25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25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25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25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25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25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25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25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25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25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25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25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25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25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25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25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25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25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25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25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25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25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25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25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25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25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25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25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25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25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25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25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25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25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25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25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25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25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25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25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25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25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25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25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25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25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25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25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25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25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25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25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25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25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25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25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25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25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25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25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25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25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25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25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25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25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25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25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25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25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25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25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25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25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25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25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25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25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25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25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25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25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25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25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25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25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25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25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25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25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25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25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25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25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25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25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25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25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25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25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25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25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25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25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25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25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25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25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25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25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25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25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25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25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25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25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25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25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25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25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25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25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25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25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25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25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25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25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25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25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25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25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25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25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25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25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25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25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25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25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25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25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25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25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25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25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25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25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25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25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25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25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25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25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25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25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25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25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25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25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25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25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25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25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25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25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25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25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25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25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25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25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25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25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25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25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25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25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25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25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25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25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25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25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25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25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25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25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25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25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25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25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25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25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25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25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25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25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25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25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25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25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25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25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25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25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25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25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25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25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25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25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25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25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25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25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25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25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25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25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25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25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25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25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25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25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25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25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25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25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25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25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25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25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25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25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25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25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25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25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25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25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25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25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25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25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25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25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25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25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25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25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25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25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25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25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25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25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25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25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25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25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25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25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25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25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25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25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25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25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25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25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25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25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25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25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25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25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25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25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25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25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25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25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25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25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25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25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25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25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25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25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25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25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25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25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25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25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25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25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25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25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25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25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25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25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25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25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25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25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25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25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25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25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25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25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25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25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25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25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25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25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25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25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25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25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25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25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25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25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25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25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25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25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25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25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25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25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25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25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25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25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25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25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25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25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25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25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25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25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25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25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25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25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25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25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25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25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25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25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25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25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25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25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25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25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25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25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25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25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25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25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25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25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25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25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25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25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25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25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25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25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25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25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25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25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25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25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25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25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25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25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25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25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25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25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25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25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25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25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25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25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25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25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25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25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25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25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25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25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25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25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25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25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25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25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25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25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25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25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25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25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25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25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25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25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25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25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25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25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25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25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25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25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25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25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25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25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25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25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25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25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25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25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25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25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25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25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25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25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25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25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25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25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25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25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25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25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25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25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25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25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25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25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25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25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25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25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25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25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25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25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25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25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25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25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25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25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25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25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25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25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25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25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25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25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25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25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25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25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25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25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25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25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25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25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25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25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25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25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25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25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25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25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25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25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25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25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25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25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25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25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25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25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25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25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25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25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25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25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25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25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25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25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25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25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25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25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25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25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25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25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25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25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25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25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25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25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25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25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25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25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25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25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25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25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25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25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25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25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25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25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25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25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25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25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25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25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25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25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25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25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25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25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25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25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25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25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25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25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25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25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25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25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25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25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25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25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25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25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25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25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25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25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25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25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25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25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25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25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25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25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25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25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25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25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25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25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25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25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25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25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25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25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25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25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25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25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25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25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25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25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25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25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25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25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25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25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25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25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25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25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25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25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25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25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25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25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25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25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25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25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25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25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25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25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25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25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25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25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25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25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25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25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25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25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25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25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25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25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25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25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25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25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25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25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25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25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25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25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25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25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25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25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25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25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25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25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25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25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25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25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25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25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25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25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25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25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25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25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25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25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25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25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25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25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25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25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25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25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25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25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25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25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25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25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25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25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25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25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25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25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25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25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25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25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25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25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25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25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25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25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25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25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25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25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25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25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25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25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25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25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25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25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25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25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25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25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25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25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25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25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25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25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25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25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25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25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25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25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25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25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25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25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25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25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25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25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25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25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25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25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25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25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25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25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25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25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25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25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25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25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25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25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25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25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25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25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25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25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25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25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25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25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25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25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25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25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25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25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25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25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25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25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25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25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25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25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25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25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25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25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25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25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25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25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25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25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25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25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25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25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25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25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25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25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25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25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25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25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25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25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25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25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25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25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25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25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25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25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25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25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25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25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25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25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25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25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25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25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25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25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25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25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25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25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25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25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25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25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25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25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25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25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25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25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25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25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25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25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25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25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25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25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25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25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25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25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25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25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25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25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25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25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25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25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25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25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25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25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25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25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25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25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25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25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25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25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25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25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25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25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25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25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25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25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25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25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25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25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25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25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25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25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25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25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25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25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25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25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25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25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25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25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25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25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25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25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25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25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25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25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25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25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25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25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25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25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25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25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25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25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25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25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25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25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25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25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25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25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25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25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25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25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25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25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25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25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25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25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25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25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25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25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25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25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25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25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25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25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25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25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25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25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25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25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25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25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25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25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25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25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25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25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25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25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25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25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25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25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25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25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25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25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25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25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25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25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25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25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25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25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25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25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25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25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25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25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25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25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25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25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25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25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25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25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25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25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25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25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25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25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25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25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25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25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25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25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25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25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25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25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25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25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25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25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25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25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25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25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25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25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25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25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25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25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25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25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25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25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25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25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25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25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25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25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25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25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25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25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25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25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25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25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25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25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25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25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25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25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25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25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25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25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25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25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25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25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25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25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25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25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25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25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25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25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25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25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25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25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25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25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25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25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25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25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25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25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25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25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25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25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25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25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25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25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25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25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25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25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25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25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25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25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25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25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25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25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25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25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25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25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25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25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25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25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25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25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25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25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25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25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25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25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25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25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25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25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25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25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25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25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25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25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25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25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25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25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25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25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25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25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25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25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25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25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25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25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25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25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25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25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25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25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25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25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25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25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25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25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25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25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25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25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25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25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25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25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25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25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25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25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25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25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25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25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25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25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25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25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25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25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25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25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25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25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25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25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25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25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25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25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25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25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25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25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25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25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25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25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25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25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25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25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25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25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25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25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25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25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25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25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25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25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25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25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25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25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25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25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25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25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25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25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25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25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25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25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25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25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25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25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25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25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25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25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25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25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25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25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25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25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25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25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25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25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25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25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25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25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25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25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25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25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25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25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25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25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25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25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25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25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25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25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25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25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25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25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25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25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25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25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25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25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25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25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25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25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25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25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25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25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25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25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25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25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25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25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25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25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25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25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25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25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25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25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25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25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25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25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25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25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25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25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25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25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25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25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25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25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25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25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25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25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25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25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25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25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25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25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25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25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25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25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25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25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25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25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25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25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25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25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25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25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25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25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25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25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25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25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25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25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25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25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25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25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25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25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25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25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25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25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25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25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25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25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25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25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25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25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25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25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25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25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25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25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25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25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25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25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25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25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25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25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25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25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25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25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25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25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25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25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25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25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25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25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25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25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25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25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25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25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25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25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25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25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25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25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25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25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25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25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25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25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25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25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25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25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25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25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25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25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25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25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25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25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25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25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25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25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25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25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25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25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25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25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25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25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25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25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25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25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25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25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25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25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25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25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25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25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25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25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25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25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25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25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25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25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25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25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25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25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25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25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25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25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25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25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25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25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25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25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25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25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25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25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25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25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25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25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25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25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25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25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25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25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25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25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25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25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25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25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25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25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25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25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25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25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25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25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25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25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25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25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25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25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25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25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25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25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25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25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25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25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25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25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25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25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25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25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25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25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25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25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25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25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25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25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25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25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25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25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25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25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25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25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25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25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25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25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25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25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25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25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25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25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25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25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25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25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25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25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25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25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25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25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25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25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25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25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25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25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25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25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25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25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25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25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25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25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25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25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25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25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25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25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25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25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25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25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25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25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25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25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25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25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25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25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25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25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25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25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25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25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25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25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25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25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25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25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25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25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25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25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25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25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25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25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25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25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25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25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25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25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25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25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25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25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25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25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25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25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25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25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25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25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25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25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25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25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25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25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25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25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25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25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25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25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25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25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25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25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25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25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25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25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25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25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25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25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25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25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25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25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25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25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25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25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25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25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25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25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25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25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25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25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25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25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25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25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25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25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25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25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25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25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25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25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25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25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25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25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25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25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25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25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25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25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25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25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25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25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25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25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25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25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25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25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25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25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25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25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25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25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25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25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25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25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25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25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25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25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25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25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25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25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25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25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25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25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25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25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25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25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25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25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25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25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25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25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25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25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25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25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25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25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25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25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25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25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25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25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25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25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25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25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25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25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25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25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25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25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25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25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25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25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25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25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25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25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25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25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25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25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25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25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25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25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25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25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25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25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25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25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25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25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25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25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25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25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25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25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25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25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25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25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25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25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25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25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25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25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25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25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25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25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25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25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25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25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25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25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25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25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25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25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25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25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25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25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25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25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25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25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25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25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25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25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25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25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25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25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25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25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25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25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25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25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25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25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25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25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25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25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25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25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25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25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25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25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25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25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25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25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25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25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25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25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25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25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25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25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25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25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25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25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25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25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25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25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25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25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25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25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25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25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25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25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25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25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25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25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25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25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25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25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25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25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25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25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25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25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25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25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25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25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25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25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25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25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25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25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25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25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25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25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25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25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25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25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25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25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25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25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25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25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25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25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25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25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25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25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25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25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25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25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25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25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25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25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25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25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25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25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25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25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25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25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25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25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25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25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25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25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25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25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25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25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25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25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25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25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25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25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25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25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25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25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25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25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25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25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25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25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25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25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25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25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25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25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25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25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25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25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25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25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25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25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25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25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25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25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25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25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25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25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25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25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25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25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25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25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25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25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25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25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25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25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25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25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25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25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25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25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25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25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25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25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25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25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25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25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25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25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25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25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25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25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25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25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25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25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25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25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25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25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25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25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25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25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25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25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25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25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25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25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25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25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25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25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25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25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25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25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25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25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25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25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25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25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25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25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25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25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25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25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25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25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25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25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25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25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25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25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25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25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25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25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25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25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25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25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25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25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25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25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25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25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25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25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25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25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25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25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25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25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25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25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25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25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25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25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25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25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25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25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25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25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25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25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25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25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25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25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25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25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25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25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25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25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25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25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25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25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25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25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25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25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25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25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25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25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25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25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25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25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25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25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25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25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25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25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25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25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25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25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25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25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25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25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25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25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25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25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25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25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25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25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25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25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25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25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25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25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25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25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25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25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25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25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25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25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25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25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25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25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25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25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25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25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25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25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25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25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25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25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25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25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25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25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25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25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25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25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25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25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25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25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25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25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25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25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25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25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25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25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25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25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25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25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25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25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25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25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25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25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25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25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25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25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25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25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25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25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25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25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25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25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25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25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25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25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25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25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25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25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25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25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25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25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25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25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25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25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25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25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25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25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25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25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25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25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25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25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25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25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25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25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25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25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25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25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25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25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25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25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25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25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25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25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25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25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25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25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25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25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25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25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25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25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25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25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25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25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25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25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25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25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25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25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25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25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25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25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25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25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25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25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25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25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25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25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25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25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25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25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25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25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25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25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25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25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25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25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25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25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25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25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25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25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25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25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25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25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25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25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25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25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25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25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25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25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25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25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25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25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25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25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25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25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25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25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25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25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25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25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25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25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25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25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25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25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25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25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25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25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25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25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25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25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25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25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25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25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25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25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25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25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25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25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25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25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25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25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25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25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25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25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25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25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25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25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25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25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25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25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25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25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25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25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25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25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25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25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25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25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25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25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25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25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25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25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25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25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25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25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25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25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25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25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25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25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25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25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25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25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25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25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25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25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25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25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25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25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25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25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25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25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25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25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25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25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25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25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25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25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25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25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25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25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25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25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25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25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25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25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25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25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25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25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25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25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25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25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25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25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2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2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2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tabSelected="1" zoomScaleNormal="100" workbookViewId="0">
      <selection activeCell="AT39" sqref="AT3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6" t="s">
        <v>69</v>
      </c>
    </row>
    <row r="3" spans="2:48" x14ac:dyDescent="0.2">
      <c r="B3" s="36"/>
    </row>
    <row r="4" spans="2:48" ht="12.75" x14ac:dyDescent="0.2">
      <c r="B4" s="36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6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0" t="s">
        <v>66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P9" s="48" t="s">
        <v>65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C9" s="43" t="s">
        <v>68</v>
      </c>
      <c r="AE9" s="43" t="s">
        <v>82</v>
      </c>
      <c r="AG9" s="43" t="s">
        <v>72</v>
      </c>
      <c r="AI9" s="49" t="s">
        <v>79</v>
      </c>
      <c r="AJ9" s="49"/>
      <c r="AL9" s="53" t="s">
        <v>85</v>
      </c>
      <c r="AN9" s="47" t="s">
        <v>86</v>
      </c>
      <c r="AP9" s="47" t="s">
        <v>88</v>
      </c>
      <c r="AR9" s="44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8" t="s">
        <v>71</v>
      </c>
      <c r="AE10" s="38" t="s">
        <v>71</v>
      </c>
      <c r="AG10" s="38" t="s">
        <v>71</v>
      </c>
      <c r="AH10" s="24"/>
      <c r="AI10" s="51" t="s">
        <v>71</v>
      </c>
      <c r="AJ10" s="52"/>
      <c r="AL10" s="53"/>
      <c r="AN10" s="47"/>
      <c r="AP10" s="47"/>
      <c r="AR10" s="44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 xml:space="preserve"> _xlfn.STDEV.S(C11:AA11)/SQRT(COUNT(C11:AA11))</f>
        <v>0.39317854974639238</v>
      </c>
      <c r="AG11" s="6">
        <f>$AJ$32*AE11</f>
        <v>0.81348641942528577</v>
      </c>
      <c r="AH11" s="24"/>
      <c r="AI11" s="6">
        <f>$AC11-$AG11</f>
        <v>1.3531802472413808</v>
      </c>
      <c r="AJ11" s="59">
        <f>$AC11+$AG11</f>
        <v>2.9801530860919523</v>
      </c>
      <c r="AL11" s="41">
        <f>ROUND(AJ11, 0)</f>
        <v>3</v>
      </c>
      <c r="AN11" s="45">
        <f>ROUNDUP(AJ11, 0)</f>
        <v>3</v>
      </c>
      <c r="AP11" s="45">
        <v>4</v>
      </c>
      <c r="AR11" s="45">
        <f>AP11-AN11</f>
        <v>1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 xml:space="preserve"> _xlfn.STDEV.S(C12:AA12)/SQRT(COUNT(C12:AA12))</f>
        <v>0.34005896050296558</v>
      </c>
      <c r="AG12" s="6">
        <f t="shared" ref="AG12:AG27" si="2">$AJ$32*AE12</f>
        <v>0.70358198928063576</v>
      </c>
      <c r="AH12" s="24"/>
      <c r="AI12" s="6">
        <f t="shared" ref="AI12:AI27" si="3">$AC12-$AG12</f>
        <v>0.8797513440526975</v>
      </c>
      <c r="AJ12" s="60">
        <f t="shared" ref="AJ12:AJ27" si="4">$AC12+$AG12</f>
        <v>2.2869153226139689</v>
      </c>
      <c r="AL12" s="41">
        <f t="shared" ref="AL12:AL27" si="5">ROUND(AJ12, 0)</f>
        <v>2</v>
      </c>
      <c r="AN12" s="45">
        <f t="shared" ref="AN12:AN27" si="6">ROUNDUP(AJ12, 0)</f>
        <v>3</v>
      </c>
      <c r="AP12" s="45">
        <v>3</v>
      </c>
      <c r="AR12" s="45">
        <f t="shared" ref="AR12:AR27" si="7">AP12-AN12</f>
        <v>0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60">
        <f t="shared" si="4"/>
        <v>2.034154362365924</v>
      </c>
      <c r="AL13" s="41">
        <f t="shared" si="5"/>
        <v>2</v>
      </c>
      <c r="AN13" s="45">
        <f t="shared" si="6"/>
        <v>3</v>
      </c>
      <c r="AP13" s="45">
        <v>3</v>
      </c>
      <c r="AR13" s="45">
        <f t="shared" si="7"/>
        <v>0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60">
        <f t="shared" si="4"/>
        <v>3.1840977949101705</v>
      </c>
      <c r="AL14" s="41">
        <f t="shared" si="5"/>
        <v>3</v>
      </c>
      <c r="AN14" s="45">
        <f t="shared" si="6"/>
        <v>4</v>
      </c>
      <c r="AP14" s="45">
        <v>5</v>
      </c>
      <c r="AR14" s="45">
        <f t="shared" si="7"/>
        <v>1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60">
        <f t="shared" si="4"/>
        <v>6.030685324161448</v>
      </c>
      <c r="AL15" s="41">
        <f t="shared" si="5"/>
        <v>6</v>
      </c>
      <c r="AN15" s="45">
        <f t="shared" si="6"/>
        <v>7</v>
      </c>
      <c r="AP15" s="45">
        <v>8</v>
      </c>
      <c r="AR15" s="45">
        <f t="shared" si="7"/>
        <v>1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60">
        <f t="shared" si="4"/>
        <v>9.829560760743087</v>
      </c>
      <c r="AL16" s="41">
        <f t="shared" si="5"/>
        <v>10</v>
      </c>
      <c r="AN16" s="45">
        <f t="shared" si="6"/>
        <v>10</v>
      </c>
      <c r="AP16" s="45">
        <v>13</v>
      </c>
      <c r="AR16" s="45">
        <f t="shared" si="7"/>
        <v>3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60">
        <f t="shared" si="4"/>
        <v>18.944699181504586</v>
      </c>
      <c r="AL17" s="41">
        <f t="shared" si="5"/>
        <v>19</v>
      </c>
      <c r="AN17" s="45">
        <f t="shared" si="6"/>
        <v>19</v>
      </c>
      <c r="AP17" s="45">
        <v>23</v>
      </c>
      <c r="AR17" s="45">
        <f t="shared" si="7"/>
        <v>4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60">
        <f t="shared" si="4"/>
        <v>29.237484482268375</v>
      </c>
      <c r="AL18" s="41">
        <f t="shared" si="5"/>
        <v>29</v>
      </c>
      <c r="AN18" s="45">
        <f t="shared" si="6"/>
        <v>30</v>
      </c>
      <c r="AP18" s="45">
        <v>36</v>
      </c>
      <c r="AR18" s="45">
        <f t="shared" si="7"/>
        <v>6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60">
        <f t="shared" si="4"/>
        <v>21.534298364903034</v>
      </c>
      <c r="AL19" s="41">
        <f t="shared" si="5"/>
        <v>22</v>
      </c>
      <c r="AN19" s="45">
        <f t="shared" si="6"/>
        <v>22</v>
      </c>
      <c r="AP19" s="45">
        <v>26</v>
      </c>
      <c r="AR19" s="45">
        <f t="shared" si="7"/>
        <v>4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60">
        <f t="shared" si="4"/>
        <v>17.069921104796123</v>
      </c>
      <c r="AL20" s="41">
        <f t="shared" si="5"/>
        <v>17</v>
      </c>
      <c r="AN20" s="45">
        <f t="shared" si="6"/>
        <v>18</v>
      </c>
      <c r="AP20" s="45">
        <v>21</v>
      </c>
      <c r="AR20" s="45">
        <f t="shared" si="7"/>
        <v>3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60">
        <f t="shared" si="4"/>
        <v>9.0308299864675732</v>
      </c>
      <c r="AL21" s="41">
        <f t="shared" si="5"/>
        <v>9</v>
      </c>
      <c r="AN21" s="45">
        <f t="shared" si="6"/>
        <v>10</v>
      </c>
      <c r="AP21" s="45">
        <v>12</v>
      </c>
      <c r="AR21" s="45">
        <f t="shared" si="7"/>
        <v>2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60">
        <f t="shared" si="4"/>
        <v>6.5386425631046734</v>
      </c>
      <c r="AL22" s="41">
        <f t="shared" si="5"/>
        <v>7</v>
      </c>
      <c r="AN22" s="45">
        <f t="shared" si="6"/>
        <v>7</v>
      </c>
      <c r="AP22" s="45">
        <v>8</v>
      </c>
      <c r="AR22" s="45">
        <f t="shared" si="7"/>
        <v>1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60">
        <f t="shared" si="4"/>
        <v>4.2838073383224415</v>
      </c>
      <c r="AL23" s="41">
        <f t="shared" si="5"/>
        <v>4</v>
      </c>
      <c r="AN23" s="45">
        <f t="shared" si="6"/>
        <v>5</v>
      </c>
      <c r="AP23" s="45">
        <v>6</v>
      </c>
      <c r="AR23" s="45">
        <f t="shared" si="7"/>
        <v>1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60">
        <f t="shared" si="4"/>
        <v>1.7364024009200536</v>
      </c>
      <c r="AL24" s="41">
        <f t="shared" si="5"/>
        <v>2</v>
      </c>
      <c r="AN24" s="45">
        <f t="shared" si="6"/>
        <v>2</v>
      </c>
      <c r="AP24" s="45">
        <v>2</v>
      </c>
      <c r="AR24" s="45">
        <f t="shared" si="7"/>
        <v>0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60">
        <f t="shared" si="4"/>
        <v>2.5745086036035971</v>
      </c>
      <c r="AL25" s="41">
        <f t="shared" si="5"/>
        <v>3</v>
      </c>
      <c r="AN25" s="45">
        <f t="shared" si="6"/>
        <v>3</v>
      </c>
      <c r="AP25" s="45">
        <v>4</v>
      </c>
      <c r="AR25" s="45">
        <f t="shared" si="7"/>
        <v>1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60">
        <f t="shared" si="4"/>
        <v>0.93508363523360716</v>
      </c>
      <c r="AL26" s="41">
        <f t="shared" si="5"/>
        <v>1</v>
      </c>
      <c r="AN26" s="45">
        <f t="shared" si="6"/>
        <v>1</v>
      </c>
      <c r="AP26" s="45">
        <v>1</v>
      </c>
      <c r="AR26" s="45">
        <f t="shared" si="7"/>
        <v>0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61">
        <f t="shared" si="4"/>
        <v>0</v>
      </c>
      <c r="AL27" s="41">
        <f t="shared" si="5"/>
        <v>0</v>
      </c>
      <c r="AN27" s="45">
        <f t="shared" si="6"/>
        <v>0</v>
      </c>
      <c r="AP27" s="46">
        <v>0</v>
      </c>
      <c r="AR27" s="45">
        <f t="shared" si="7"/>
        <v>0</v>
      </c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  <c r="AC28" s="58"/>
      <c r="AE28" s="58"/>
      <c r="AG28" s="58"/>
      <c r="AI28" s="58"/>
      <c r="AJ28" s="58"/>
      <c r="AL28" s="58"/>
      <c r="AN28" s="58"/>
      <c r="AP28" s="58"/>
      <c r="AR28" s="58"/>
    </row>
    <row r="29" spans="2:44" x14ac:dyDescent="0.2">
      <c r="K29" s="3"/>
      <c r="L29" s="3"/>
      <c r="M29" s="3"/>
      <c r="N29" s="3"/>
    </row>
    <row r="30" spans="2:44" ht="12.75" thickBot="1" x14ac:dyDescent="0.25">
      <c r="AJ30" s="38" t="s">
        <v>71</v>
      </c>
    </row>
    <row r="31" spans="2:44" x14ac:dyDescent="0.2">
      <c r="AI31" s="36" t="s">
        <v>73</v>
      </c>
      <c r="AJ31" s="1">
        <v>24</v>
      </c>
    </row>
    <row r="32" spans="2:44" ht="13.5" x14ac:dyDescent="0.25">
      <c r="AI32" s="39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zoomScaleNormal="100" workbookViewId="0">
      <selection activeCell="AT37" sqref="AT3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.42578125" style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6" t="s">
        <v>69</v>
      </c>
    </row>
    <row r="4" spans="2:44" x14ac:dyDescent="0.2">
      <c r="B4" s="36" t="s">
        <v>92</v>
      </c>
    </row>
    <row r="6" spans="2:44" ht="12.75" x14ac:dyDescent="0.2">
      <c r="B6" s="5"/>
      <c r="AL6" s="36"/>
    </row>
    <row r="7" spans="2:44" x14ac:dyDescent="0.2">
      <c r="AL7" s="36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7"/>
      <c r="AP8" s="37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7"/>
      <c r="AP9" s="37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0" t="s">
        <v>76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P11" s="50" t="s">
        <v>77</v>
      </c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C11" s="48" t="s">
        <v>68</v>
      </c>
      <c r="AD11" s="49"/>
      <c r="AF11" s="48" t="s">
        <v>70</v>
      </c>
      <c r="AG11" s="49"/>
      <c r="AI11" s="47" t="s">
        <v>78</v>
      </c>
      <c r="AK11" s="47" t="s">
        <v>72</v>
      </c>
      <c r="AM11" s="55" t="s">
        <v>94</v>
      </c>
      <c r="AN11" s="55"/>
      <c r="AO11" s="40"/>
      <c r="AP11" s="40"/>
      <c r="AQ11" s="40"/>
      <c r="AR11" s="40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3"/>
      <c r="AJ12" s="3"/>
      <c r="AK12" s="47"/>
      <c r="AL12" s="3"/>
      <c r="AM12" s="55"/>
      <c r="AN12" s="55"/>
      <c r="AO12" s="54"/>
      <c r="AP12" s="54"/>
      <c r="AQ12" s="54"/>
      <c r="AR12" s="54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AVERAGE($C13:$N13)</f>
        <v>0</v>
      </c>
      <c r="AD13" s="6">
        <f>AVERAGE($P13:$AA13)</f>
        <v>0</v>
      </c>
      <c r="AF13" s="6">
        <f>_xlfn.VAR.S($C13:$N13)</f>
        <v>0</v>
      </c>
      <c r="AG13" s="6">
        <f>_xlfn.VAR.S($P13:$AA13)</f>
        <v>0</v>
      </c>
      <c r="AH13" s="1" t="s">
        <v>97</v>
      </c>
      <c r="AI13" s="6">
        <f>( ($AM$31-1)*AF13 + ($AN$31-1)*AG13 ) / ($AM$31 + $AN$31 - 2)</f>
        <v>0</v>
      </c>
      <c r="AJ13" s="3"/>
      <c r="AK13" s="37">
        <f>$AN$32*SQRT(AI13/$AM$31+AI13/$AN$31)</f>
        <v>0</v>
      </c>
      <c r="AL13" s="3"/>
      <c r="AM13" s="6">
        <f>AC13-AD13-AK13</f>
        <v>0</v>
      </c>
      <c r="AN13" s="6">
        <f>AC13-AD13+AK13</f>
        <v>0</v>
      </c>
      <c r="AO13" s="37"/>
      <c r="AP13" s="37"/>
      <c r="AQ13" s="37"/>
      <c r="AR13" s="37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>AVERAGE($C14:$N14)</f>
        <v>0.41666666666666669</v>
      </c>
      <c r="AD14" s="6">
        <f>AVERAGE($P14:$AA14)</f>
        <v>8.3333333333333329E-2</v>
      </c>
      <c r="AF14" s="6">
        <f>_xlfn.VAR.S($C14:$N14)</f>
        <v>0.81060606060606055</v>
      </c>
      <c r="AG14" s="6">
        <f t="shared" ref="AG14:AG27" si="0">_xlfn.VAR.S($P14:$AA14)</f>
        <v>8.3333333333333329E-2</v>
      </c>
      <c r="AI14" s="6">
        <f t="shared" ref="AI14:AI27" si="1">( ($AM$31-1)*AF14 + ($AN$31-1)*AG14 ) / ($AM$31 + $AN$31 - 2)</f>
        <v>0.44696969696969691</v>
      </c>
      <c r="AJ14" s="3"/>
      <c r="AK14" s="37">
        <f t="shared" ref="AK14:AK27" si="2">$AN$32*SQRT(AI14/$AM$31+AI14/$AN$31)</f>
        <v>0.4686339095302603</v>
      </c>
      <c r="AL14" s="3"/>
      <c r="AM14" s="6">
        <f t="shared" ref="AM14:AM27" si="3">AC14-AD14-AK14</f>
        <v>-0.13530057619692692</v>
      </c>
      <c r="AN14" s="6">
        <f t="shared" ref="AN14:AN27" si="4">AC14-AD14+AK14</f>
        <v>0.80196724286359367</v>
      </c>
      <c r="AO14" s="37"/>
      <c r="AP14" s="37"/>
      <c r="AQ14" s="37"/>
      <c r="AR14" s="37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ref="AC14:AC27" si="5">AVERAGE($C15:$N15)</f>
        <v>0.16666666666666666</v>
      </c>
      <c r="AD15" s="6">
        <f>AVERAGE($P15:$AA15)</f>
        <v>0.16666666666666666</v>
      </c>
      <c r="AF15" s="6">
        <f t="shared" ref="AF14:AF27" si="6">_xlfn.VAR.S($C15:$N15)</f>
        <v>0.33333333333333331</v>
      </c>
      <c r="AG15" s="6">
        <f t="shared" si="0"/>
        <v>0.33333333333333331</v>
      </c>
      <c r="AI15" s="6">
        <f t="shared" si="1"/>
        <v>0.33333333333333331</v>
      </c>
      <c r="AJ15" s="3"/>
      <c r="AK15" s="37">
        <f t="shared" si="2"/>
        <v>0.40470078109910074</v>
      </c>
      <c r="AL15" s="3"/>
      <c r="AM15" s="6">
        <f t="shared" si="3"/>
        <v>-0.40470078109910074</v>
      </c>
      <c r="AN15" s="6">
        <f t="shared" si="4"/>
        <v>0.40470078109910074</v>
      </c>
      <c r="AO15" s="37"/>
      <c r="AP15" s="37"/>
      <c r="AQ15" s="37"/>
      <c r="AR15" s="37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5"/>
        <v>8.3333333333333329E-2</v>
      </c>
      <c r="AD16" s="6">
        <f t="shared" ref="AD14:AD27" si="7">AVERAGE($P16:$AA16)</f>
        <v>0.33333333333333331</v>
      </c>
      <c r="AF16" s="6">
        <f t="shared" si="6"/>
        <v>8.3333333333333329E-2</v>
      </c>
      <c r="AG16" s="6">
        <f t="shared" si="0"/>
        <v>0.42424242424242425</v>
      </c>
      <c r="AI16" s="6">
        <f t="shared" si="1"/>
        <v>0.25378787878787884</v>
      </c>
      <c r="AJ16" s="3"/>
      <c r="AK16" s="37">
        <f t="shared" si="2"/>
        <v>0.3531263356996282</v>
      </c>
      <c r="AL16" s="3"/>
      <c r="AM16" s="6">
        <f t="shared" si="3"/>
        <v>-0.60312633569962815</v>
      </c>
      <c r="AN16" s="6">
        <f t="shared" si="4"/>
        <v>0.1031263356996282</v>
      </c>
      <c r="AO16" s="37"/>
      <c r="AP16" s="37"/>
      <c r="AQ16" s="37"/>
      <c r="AR16" s="37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5"/>
        <v>0.16666666666666666</v>
      </c>
      <c r="AD17" s="6">
        <f t="shared" si="7"/>
        <v>0.58333333333333337</v>
      </c>
      <c r="AF17" s="6">
        <f t="shared" si="6"/>
        <v>0.33333333333333331</v>
      </c>
      <c r="AG17" s="6">
        <f t="shared" si="0"/>
        <v>0.99242424242424254</v>
      </c>
      <c r="AI17" s="6">
        <f t="shared" si="1"/>
        <v>0.66287878787878796</v>
      </c>
      <c r="AJ17" s="3"/>
      <c r="AK17" s="37">
        <f t="shared" si="2"/>
        <v>0.57070507019516192</v>
      </c>
      <c r="AL17" s="3"/>
      <c r="AM17" s="6">
        <f t="shared" si="3"/>
        <v>-0.98737173686182866</v>
      </c>
      <c r="AN17" s="6">
        <f t="shared" si="4"/>
        <v>0.15403840352849518</v>
      </c>
      <c r="AO17" s="37"/>
      <c r="AP17" s="37"/>
      <c r="AQ17" s="37"/>
      <c r="AR17" s="37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5"/>
        <v>1.8333333333333333</v>
      </c>
      <c r="AD18" s="6">
        <f t="shared" si="7"/>
        <v>1.25</v>
      </c>
      <c r="AF18" s="6">
        <f t="shared" si="6"/>
        <v>1.6060606060606057</v>
      </c>
      <c r="AG18" s="6">
        <f t="shared" si="0"/>
        <v>0.93181818181818177</v>
      </c>
      <c r="AI18" s="6">
        <f t="shared" si="1"/>
        <v>1.2689393939393938</v>
      </c>
      <c r="AJ18" s="3"/>
      <c r="AK18" s="37">
        <f t="shared" si="2"/>
        <v>0.78961449126977934</v>
      </c>
      <c r="AL18" s="3"/>
      <c r="AM18" s="6">
        <f t="shared" si="3"/>
        <v>-0.20628115793644608</v>
      </c>
      <c r="AN18" s="6">
        <f t="shared" si="4"/>
        <v>1.3729478246031126</v>
      </c>
      <c r="AO18" s="37"/>
      <c r="AP18" s="37"/>
      <c r="AQ18" s="37"/>
      <c r="AR18" s="37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5"/>
        <v>1.25</v>
      </c>
      <c r="AD19" s="6">
        <f t="shared" si="7"/>
        <v>1.5833333333333333</v>
      </c>
      <c r="AF19" s="6">
        <f t="shared" si="6"/>
        <v>2.0227272727272729</v>
      </c>
      <c r="AG19" s="6">
        <f t="shared" si="0"/>
        <v>2.2651515151515151</v>
      </c>
      <c r="AI19" s="6">
        <f t="shared" si="1"/>
        <v>2.143939393939394</v>
      </c>
      <c r="AJ19" s="3"/>
      <c r="AK19" s="37">
        <f t="shared" si="2"/>
        <v>1.0263628455164215</v>
      </c>
      <c r="AL19" s="3"/>
      <c r="AM19" s="6">
        <f t="shared" si="3"/>
        <v>-1.3596961788497548</v>
      </c>
      <c r="AN19" s="6">
        <f t="shared" si="4"/>
        <v>0.69302951218308828</v>
      </c>
      <c r="AO19" s="37"/>
      <c r="AP19" s="37"/>
      <c r="AQ19" s="37"/>
      <c r="AR19" s="37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5"/>
        <v>3.25</v>
      </c>
      <c r="AD20" s="6">
        <f t="shared" si="7"/>
        <v>5.333333333333333</v>
      </c>
      <c r="AF20" s="6">
        <f t="shared" si="6"/>
        <v>4.9318181818181817</v>
      </c>
      <c r="AG20" s="6">
        <f t="shared" si="0"/>
        <v>16.060606060606062</v>
      </c>
      <c r="AI20" s="6">
        <f t="shared" si="1"/>
        <v>10.496212121212123</v>
      </c>
      <c r="AJ20" s="3"/>
      <c r="AK20" s="37">
        <f t="shared" si="2"/>
        <v>2.2709677634660563</v>
      </c>
      <c r="AL20" s="3"/>
      <c r="AM20" s="6">
        <f t="shared" si="3"/>
        <v>-4.3543010967993894</v>
      </c>
      <c r="AN20" s="6">
        <f t="shared" si="4"/>
        <v>0.1876344301327233</v>
      </c>
      <c r="AO20" s="37"/>
      <c r="AP20" s="37"/>
      <c r="AQ20" s="37"/>
      <c r="AR20" s="37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5"/>
        <v>6.083333333333333</v>
      </c>
      <c r="AD21" s="6">
        <f t="shared" si="7"/>
        <v>7.333333333333333</v>
      </c>
      <c r="AF21" s="6">
        <f t="shared" si="6"/>
        <v>12.265151515151517</v>
      </c>
      <c r="AG21" s="6">
        <f t="shared" si="0"/>
        <v>12.242424242424239</v>
      </c>
      <c r="AI21" s="6">
        <f t="shared" si="1"/>
        <v>12.253787878787877</v>
      </c>
      <c r="AJ21" s="3"/>
      <c r="AK21" s="37">
        <f t="shared" si="2"/>
        <v>2.4537473808370427</v>
      </c>
      <c r="AL21" s="3"/>
      <c r="AM21" s="6">
        <f t="shared" si="3"/>
        <v>-3.7037473808370427</v>
      </c>
      <c r="AN21" s="6">
        <f t="shared" si="4"/>
        <v>1.2037473808370427</v>
      </c>
      <c r="AO21" s="37"/>
      <c r="AP21" s="37"/>
      <c r="AQ21" s="37"/>
      <c r="AR21" s="37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5"/>
        <v>8.0833333333333339</v>
      </c>
      <c r="AD22" s="6">
        <f t="shared" si="7"/>
        <v>6.666666666666667</v>
      </c>
      <c r="AF22" s="6">
        <f t="shared" si="6"/>
        <v>7.7196969696969662</v>
      </c>
      <c r="AG22" s="6">
        <f t="shared" si="0"/>
        <v>4.9696969696969662</v>
      </c>
      <c r="AI22" s="6">
        <f t="shared" si="1"/>
        <v>6.3446969696969662</v>
      </c>
      <c r="AJ22" s="3"/>
      <c r="AK22" s="37">
        <f t="shared" si="2"/>
        <v>1.7656316784981401</v>
      </c>
      <c r="AL22" s="3"/>
      <c r="AM22" s="6">
        <f t="shared" si="3"/>
        <v>-0.3489650118314731</v>
      </c>
      <c r="AN22" s="6">
        <f t="shared" si="4"/>
        <v>3.1822983451648073</v>
      </c>
      <c r="AO22" s="37"/>
      <c r="AP22" s="37"/>
      <c r="AQ22" s="37"/>
      <c r="AR22" s="37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5"/>
        <v>3.1666666666666665</v>
      </c>
      <c r="AD23" s="6">
        <f t="shared" si="7"/>
        <v>3.25</v>
      </c>
      <c r="AF23" s="6">
        <f t="shared" si="6"/>
        <v>5.0606060606060614</v>
      </c>
      <c r="AG23" s="6">
        <f t="shared" si="0"/>
        <v>6.5681818181818183</v>
      </c>
      <c r="AI23" s="6">
        <f t="shared" si="1"/>
        <v>5.8143939393939403</v>
      </c>
      <c r="AJ23" s="3"/>
      <c r="AK23" s="37">
        <f t="shared" si="2"/>
        <v>1.6902342448308727</v>
      </c>
      <c r="AL23" s="3"/>
      <c r="AM23" s="6">
        <f t="shared" si="3"/>
        <v>-1.7735675781642062</v>
      </c>
      <c r="AN23" s="6">
        <f t="shared" si="4"/>
        <v>1.6069009114975392</v>
      </c>
      <c r="AO23" s="37"/>
      <c r="AP23" s="37"/>
      <c r="AQ23" s="37"/>
      <c r="AR23" s="37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5"/>
        <v>2.5</v>
      </c>
      <c r="AD24" s="6">
        <f t="shared" si="7"/>
        <v>1.9166666666666667</v>
      </c>
      <c r="AF24" s="6">
        <f>_xlfn.VAR.S($C24:$N24)</f>
        <v>1.5454545454545454</v>
      </c>
      <c r="AG24" s="6">
        <f t="shared" si="0"/>
        <v>3.7196969696969693</v>
      </c>
      <c r="AI24" s="6">
        <f t="shared" si="1"/>
        <v>2.6325757575757573</v>
      </c>
      <c r="AJ24" s="3"/>
      <c r="AK24" s="37">
        <f t="shared" si="2"/>
        <v>1.1373263700873024</v>
      </c>
      <c r="AL24" s="3"/>
      <c r="AM24" s="6">
        <f t="shared" si="3"/>
        <v>-0.55399303675396916</v>
      </c>
      <c r="AN24" s="6">
        <f t="shared" si="4"/>
        <v>1.7206597034206357</v>
      </c>
      <c r="AO24" s="37"/>
      <c r="AP24" s="37"/>
      <c r="AQ24" s="37"/>
      <c r="AR24" s="37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5"/>
        <v>0.83333333333333337</v>
      </c>
      <c r="AD25" s="6">
        <f t="shared" si="7"/>
        <v>0.75</v>
      </c>
      <c r="AF25" s="6">
        <f t="shared" si="6"/>
        <v>0.69696969696969691</v>
      </c>
      <c r="AG25" s="6">
        <f>_xlfn.VAR.S($P25:$AA25)</f>
        <v>1.1136363636363635</v>
      </c>
      <c r="AI25" s="6">
        <f t="shared" si="1"/>
        <v>0.90530303030303017</v>
      </c>
      <c r="AJ25" s="3"/>
      <c r="AK25" s="37">
        <f t="shared" si="2"/>
        <v>0.66694751234049277</v>
      </c>
      <c r="AL25" s="3"/>
      <c r="AM25" s="6">
        <f t="shared" si="3"/>
        <v>-0.58361417900715939</v>
      </c>
      <c r="AN25" s="6">
        <f t="shared" si="4"/>
        <v>0.75028084567382614</v>
      </c>
      <c r="AO25" s="37"/>
      <c r="AP25" s="37"/>
      <c r="AQ25" s="37"/>
      <c r="AR25" s="37"/>
    </row>
    <row r="26" spans="2:44" ht="15" x14ac:dyDescent="0.2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5"/>
        <v>1.25</v>
      </c>
      <c r="AD26" s="6">
        <f t="shared" si="7"/>
        <v>0.5</v>
      </c>
      <c r="AF26" s="6">
        <f t="shared" si="6"/>
        <v>1.6590909090909092</v>
      </c>
      <c r="AG26" s="6">
        <f t="shared" si="0"/>
        <v>0.63636363636363635</v>
      </c>
      <c r="AI26" s="6">
        <f t="shared" si="1"/>
        <v>1.1477272727272727</v>
      </c>
      <c r="AJ26" s="3"/>
      <c r="AK26" s="37">
        <f t="shared" si="2"/>
        <v>0.75095518593846788</v>
      </c>
      <c r="AL26" s="3"/>
      <c r="AM26" s="57">
        <f t="shared" si="3"/>
        <v>-9.5518593846788402E-4</v>
      </c>
      <c r="AN26" s="57">
        <f t="shared" si="4"/>
        <v>1.500955185938468</v>
      </c>
      <c r="AO26" s="37"/>
      <c r="AP26" s="37"/>
      <c r="AQ26" s="37"/>
      <c r="AR26" s="37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5"/>
        <v>0.16666666666666666</v>
      </c>
      <c r="AD27" s="6">
        <f t="shared" si="7"/>
        <v>0.5</v>
      </c>
      <c r="AF27" s="6">
        <f t="shared" si="6"/>
        <v>0.33333333333333331</v>
      </c>
      <c r="AG27" s="6">
        <f t="shared" si="0"/>
        <v>2.0909090909090908</v>
      </c>
      <c r="AI27" s="6">
        <f t="shared" si="1"/>
        <v>1.2121212121212122</v>
      </c>
      <c r="AJ27" s="3"/>
      <c r="AK27" s="37">
        <f t="shared" si="2"/>
        <v>0.7717341092329244</v>
      </c>
      <c r="AL27" s="3"/>
      <c r="AM27" s="6">
        <f t="shared" si="3"/>
        <v>-1.1050674425662579</v>
      </c>
      <c r="AN27" s="6">
        <f t="shared" si="4"/>
        <v>0.43840077589959103</v>
      </c>
      <c r="AO27" s="37"/>
      <c r="AP27" s="37"/>
      <c r="AQ27" s="37"/>
      <c r="AR27" s="37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56">
        <f>SUM(AC13:AC27)</f>
        <v>29.250000000000004</v>
      </c>
      <c r="AD28" s="56">
        <f>SUM(AD13:AD27)</f>
        <v>30.25</v>
      </c>
      <c r="AF28" s="56">
        <f>SUM(AF13:AF27)</f>
        <v>39.401515151515149</v>
      </c>
      <c r="AG28" s="56">
        <f>SUM(AG13:AG27)</f>
        <v>52.43181818181818</v>
      </c>
      <c r="AI28" s="56">
        <f>SUM(AI13:AI27)</f>
        <v>45.916666666666664</v>
      </c>
      <c r="AK28" s="56">
        <f>SUM(AK13:AK27)</f>
        <v>15.12068767854165</v>
      </c>
      <c r="AM28" s="42"/>
      <c r="AN28" s="42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8" t="s">
        <v>34</v>
      </c>
      <c r="AN30" s="38" t="s">
        <v>35</v>
      </c>
    </row>
    <row r="31" spans="2:44" x14ac:dyDescent="0.2">
      <c r="AL31" s="36" t="s">
        <v>73</v>
      </c>
      <c r="AM31" s="1">
        <v>12</v>
      </c>
      <c r="AN31" s="1">
        <v>12</v>
      </c>
    </row>
    <row r="32" spans="2:44" ht="13.5" x14ac:dyDescent="0.25">
      <c r="AL32" s="36"/>
      <c r="AM32" s="26" t="s">
        <v>95</v>
      </c>
      <c r="AN32" s="37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Diogo</cp:lastModifiedBy>
  <dcterms:created xsi:type="dcterms:W3CDTF">2017-07-31T12:57:06Z</dcterms:created>
  <dcterms:modified xsi:type="dcterms:W3CDTF">2024-01-30T23:11:30Z</dcterms:modified>
</cp:coreProperties>
</file>