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C40" i="1"/>
  <c r="B40" i="1"/>
  <c r="D39" i="1"/>
  <c r="C39" i="1"/>
  <c r="B39" i="1"/>
  <c r="D38" i="1"/>
  <c r="C38" i="1"/>
  <c r="B38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11" i="1"/>
  <c r="N12" i="1"/>
  <c r="N13" i="1"/>
  <c r="N14" i="1"/>
  <c r="N15" i="1"/>
  <c r="N10" i="1"/>
  <c r="M11" i="1"/>
  <c r="M12" i="1"/>
  <c r="M13" i="1"/>
  <c r="M14" i="1"/>
  <c r="M15" i="1"/>
  <c r="M10" i="1"/>
  <c r="L11" i="1"/>
  <c r="L12" i="1"/>
  <c r="L13" i="1"/>
  <c r="L14" i="1"/>
  <c r="L15" i="1"/>
  <c r="L10" i="1"/>
  <c r="I32" i="1"/>
  <c r="H32" i="1"/>
  <c r="I31" i="1"/>
  <c r="H31" i="1"/>
  <c r="I30" i="1"/>
  <c r="H30" i="1"/>
  <c r="I29" i="1"/>
  <c r="H29" i="1"/>
  <c r="I28" i="1"/>
  <c r="H28" i="1"/>
  <c r="I27" i="1"/>
  <c r="H27" i="1"/>
  <c r="I11" i="1"/>
  <c r="I12" i="1"/>
  <c r="I13" i="1"/>
  <c r="I14" i="1"/>
  <c r="I15" i="1"/>
  <c r="I10" i="1"/>
  <c r="H11" i="1"/>
  <c r="H12" i="1"/>
  <c r="H13" i="1"/>
  <c r="H14" i="1"/>
  <c r="H15" i="1"/>
  <c r="H10" i="1"/>
  <c r="I24" i="1"/>
  <c r="I23" i="1"/>
  <c r="I22" i="1"/>
  <c r="I21" i="1"/>
  <c r="I20" i="1"/>
  <c r="I19" i="1"/>
  <c r="H24" i="1"/>
  <c r="H23" i="1"/>
  <c r="H22" i="1"/>
  <c r="H21" i="1"/>
  <c r="H20" i="1"/>
  <c r="H19" i="1"/>
  <c r="I3" i="1"/>
  <c r="I4" i="1"/>
  <c r="I5" i="1"/>
  <c r="I6" i="1"/>
  <c r="I7" i="1"/>
  <c r="I2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<sst xmlns="http://schemas.openxmlformats.org/spreadsheetml/2006/main" count="61" uniqueCount="24">
  <si>
    <t>jezebel</t>
  </si>
  <si>
    <t>homfuel</t>
  </si>
  <si>
    <t>pincell</t>
  </si>
  <si>
    <t>flibe</t>
  </si>
  <si>
    <t>sodiumpin</t>
  </si>
  <si>
    <t>assembly</t>
  </si>
  <si>
    <t>serp</t>
  </si>
  <si>
    <t>mcnp</t>
  </si>
  <si>
    <t>warp</t>
  </si>
  <si>
    <t>ds</t>
  </si>
  <si>
    <t>dm</t>
  </si>
  <si>
    <t>TITAN, runtime</t>
  </si>
  <si>
    <t>TITAN, keff</t>
  </si>
  <si>
    <t>K20 runtime</t>
  </si>
  <si>
    <t>K20 keff</t>
  </si>
  <si>
    <t>power</t>
  </si>
  <si>
    <t>usd</t>
  </si>
  <si>
    <t>watt</t>
  </si>
  <si>
    <t>cpu</t>
  </si>
  <si>
    <t>watts</t>
  </si>
  <si>
    <t>cost</t>
  </si>
  <si>
    <t>nps</t>
  </si>
  <si>
    <t>total cycles</t>
  </si>
  <si>
    <t>titan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</si>
</sst>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6" workbookViewId="0">
      <selection activeCell="D40" sqref="D40"/>
    </sheetView>
  </sheetViews>
  <sheetFormatPr baseColWidth="10" defaultRowHeight="15" x14ac:dyDescent="0"/>
  <sheetData>
    <row r="1" spans="1:14">
      <c r="A1" t="s">
        <v>12</v>
      </c>
      <c r="B1" t="s">
        <v>6</v>
      </c>
      <c r="D1" t="s">
        <v>7</v>
      </c>
      <c r="F1" t="s">
        <v>8</v>
      </c>
      <c r="H1" t="s">
        <v>9</v>
      </c>
      <c r="I1" t="s">
        <v>10</v>
      </c>
      <c r="J1" t="s">
        <v>22</v>
      </c>
      <c r="K1" t="s">
        <v>21</v>
      </c>
      <c r="L1" t="s">
        <v>15</v>
      </c>
    </row>
    <row r="2" spans="1:14">
      <c r="A2" t="s">
        <v>0</v>
      </c>
      <c r="B2">
        <v>1.0000500000000001</v>
      </c>
      <c r="C2" s="1">
        <v>7.7000000000000001E-5</v>
      </c>
      <c r="D2">
        <v>0.99995000000000001</v>
      </c>
      <c r="E2">
        <v>5.0000000000000002E-5</v>
      </c>
      <c r="F2">
        <v>0.99977099999999997</v>
      </c>
      <c r="G2" s="1">
        <v>9.5759831300000004E-5</v>
      </c>
      <c r="H2">
        <f>(F2-B2)*100000</f>
        <v>-27.900000000014025</v>
      </c>
      <c r="I2">
        <f>(F2-D2)*100000</f>
        <v>-17.900000000004024</v>
      </c>
    </row>
    <row r="3" spans="1:14">
      <c r="A3" t="s">
        <v>1</v>
      </c>
      <c r="B3">
        <v>0.59338500000000005</v>
      </c>
      <c r="C3" s="1">
        <v>9.7999999999999997E-5</v>
      </c>
      <c r="D3">
        <v>0.59272999999999998</v>
      </c>
      <c r="E3">
        <v>3.0000000000000001E-5</v>
      </c>
      <c r="F3">
        <v>0.59229500000000002</v>
      </c>
      <c r="G3" s="1">
        <v>9.5759831300000004E-5</v>
      </c>
      <c r="H3">
        <f t="shared" ref="H3:H7" si="0">(F3-B3)*100000</f>
        <v>-109.00000000000354</v>
      </c>
      <c r="I3">
        <f t="shared" ref="I3:I7" si="1">(F3-D3)*100000</f>
        <v>-43.499999999996319</v>
      </c>
    </row>
    <row r="4" spans="1:14">
      <c r="A4" t="s">
        <v>2</v>
      </c>
      <c r="B4">
        <v>0.27540100000000001</v>
      </c>
      <c r="C4">
        <v>4.4999999999999999E-4</v>
      </c>
      <c r="D4">
        <v>0.27517000000000003</v>
      </c>
      <c r="E4">
        <v>3.0000000000000001E-5</v>
      </c>
      <c r="F4">
        <v>0.27410600000000002</v>
      </c>
      <c r="G4" s="1">
        <v>9.5759831300000004E-5</v>
      </c>
      <c r="H4">
        <f t="shared" si="0"/>
        <v>-129.49999999999906</v>
      </c>
      <c r="I4">
        <f t="shared" si="1"/>
        <v>-106.40000000000094</v>
      </c>
    </row>
    <row r="5" spans="1:14">
      <c r="A5" t="s">
        <v>3</v>
      </c>
      <c r="B5">
        <v>0.88048999999999999</v>
      </c>
      <c r="C5" s="1">
        <v>6.9999999999999994E-5</v>
      </c>
      <c r="D5">
        <v>0.88085999999999998</v>
      </c>
      <c r="E5">
        <v>2.0000000000000002E-5</v>
      </c>
      <c r="F5">
        <v>0.87570099999999995</v>
      </c>
      <c r="G5" s="1">
        <v>9.5759831300000004E-5</v>
      </c>
      <c r="H5">
        <f t="shared" si="0"/>
        <v>-478.9000000000043</v>
      </c>
      <c r="I5">
        <f t="shared" si="1"/>
        <v>-515.90000000000248</v>
      </c>
    </row>
    <row r="6" spans="1:14">
      <c r="A6" t="s">
        <v>4</v>
      </c>
      <c r="B6">
        <v>1.0986800000000001</v>
      </c>
      <c r="C6" s="1">
        <v>6.3999999999999997E-5</v>
      </c>
      <c r="D6">
        <v>1.1009899999999999</v>
      </c>
      <c r="E6">
        <v>2.0000000000000002E-5</v>
      </c>
      <c r="F6">
        <v>1.096884</v>
      </c>
      <c r="G6" s="1">
        <v>9.5759831300000004E-5</v>
      </c>
      <c r="H6">
        <f t="shared" si="0"/>
        <v>-179.6000000000131</v>
      </c>
      <c r="I6">
        <f t="shared" si="1"/>
        <v>-410.59999999999428</v>
      </c>
    </row>
    <row r="7" spans="1:14">
      <c r="A7" t="s">
        <v>5</v>
      </c>
      <c r="B7">
        <v>1.0757000000000001</v>
      </c>
      <c r="C7" s="1">
        <v>6.2000000000000003E-5</v>
      </c>
      <c r="D7">
        <v>0.88634000000000002</v>
      </c>
      <c r="E7">
        <v>4.0000000000000003E-5</v>
      </c>
      <c r="F7">
        <v>1.0740259999999999</v>
      </c>
      <c r="G7" s="1">
        <v>7.8187578799999996E-5</v>
      </c>
      <c r="H7">
        <f t="shared" si="0"/>
        <v>-167.40000000001754</v>
      </c>
      <c r="I7">
        <f t="shared" si="1"/>
        <v>18768.599999999991</v>
      </c>
    </row>
    <row r="9" spans="1:14">
      <c r="A9" t="s">
        <v>11</v>
      </c>
      <c r="B9" t="s">
        <v>6</v>
      </c>
      <c r="D9" t="s">
        <v>7</v>
      </c>
      <c r="F9" t="s">
        <v>8</v>
      </c>
      <c r="H9" t="s">
        <v>9</v>
      </c>
      <c r="I9" t="s">
        <v>10</v>
      </c>
    </row>
    <row r="10" spans="1:14">
      <c r="A10" t="s">
        <v>0</v>
      </c>
      <c r="B10">
        <v>10.34</v>
      </c>
      <c r="D10">
        <v>37.200000000000003</v>
      </c>
      <c r="F10">
        <v>4.5999999999999996</v>
      </c>
      <c r="H10">
        <f t="shared" ref="H10:H15" si="2">B10/F10</f>
        <v>2.2478260869565219</v>
      </c>
      <c r="I10">
        <f>D10/F10</f>
        <v>8.0869565217391308</v>
      </c>
      <c r="J10">
        <v>60</v>
      </c>
      <c r="K10" s="1">
        <v>9500000</v>
      </c>
      <c r="L10" s="2">
        <f>J10*K10/(B10*60)</f>
        <v>918762.08897485491</v>
      </c>
      <c r="M10" s="2">
        <f>J10*K10/(60*D10)</f>
        <v>255376.34408602151</v>
      </c>
      <c r="N10" s="2">
        <f>J10*K10/(60*F10)</f>
        <v>2065217.3913043479</v>
      </c>
    </row>
    <row r="11" spans="1:14">
      <c r="A11" t="s">
        <v>1</v>
      </c>
      <c r="B11">
        <v>57.84</v>
      </c>
      <c r="D11">
        <v>133.37</v>
      </c>
      <c r="F11">
        <v>10.93</v>
      </c>
      <c r="H11">
        <f t="shared" si="2"/>
        <v>5.2918572735590121</v>
      </c>
      <c r="I11">
        <f t="shared" ref="I11:I15" si="3">D11/F11</f>
        <v>12.202195791399818</v>
      </c>
      <c r="J11">
        <v>60</v>
      </c>
      <c r="K11" s="1">
        <v>9500000</v>
      </c>
      <c r="L11" s="2">
        <f t="shared" ref="L11:N15" si="4">J11*K11/(B11*60)</f>
        <v>164246.19640387275</v>
      </c>
      <c r="M11" s="2">
        <f t="shared" ref="M11:M15" si="5">J11*K11/(60*D11)</f>
        <v>71230.411636799879</v>
      </c>
      <c r="N11" s="2">
        <f t="shared" ref="N11:N15" si="6">J11*K11/(60*F11)</f>
        <v>869167.42909423611</v>
      </c>
    </row>
    <row r="12" spans="1:14">
      <c r="A12" t="s">
        <v>2</v>
      </c>
      <c r="B12">
        <v>198.57</v>
      </c>
      <c r="D12">
        <v>177.38</v>
      </c>
      <c r="F12">
        <v>30.43</v>
      </c>
      <c r="H12">
        <f t="shared" si="2"/>
        <v>6.5254682878738084</v>
      </c>
      <c r="I12">
        <f t="shared" si="3"/>
        <v>5.8291160039434766</v>
      </c>
      <c r="J12">
        <v>60</v>
      </c>
      <c r="K12" s="1">
        <v>9500000</v>
      </c>
      <c r="L12" s="2">
        <f t="shared" si="4"/>
        <v>47842.070806264797</v>
      </c>
      <c r="M12" s="2">
        <f t="shared" si="5"/>
        <v>53557.334536024355</v>
      </c>
      <c r="N12" s="2">
        <f t="shared" si="6"/>
        <v>312191.91587249428</v>
      </c>
    </row>
    <row r="13" spans="1:14">
      <c r="A13" t="s">
        <v>3</v>
      </c>
      <c r="B13">
        <v>114.65</v>
      </c>
      <c r="D13">
        <v>416.76666666666603</v>
      </c>
      <c r="F13">
        <v>31.99</v>
      </c>
      <c r="H13">
        <f t="shared" si="2"/>
        <v>3.5839324788996567</v>
      </c>
      <c r="I13">
        <f t="shared" si="3"/>
        <v>13.028029592580996</v>
      </c>
      <c r="J13">
        <v>60</v>
      </c>
      <c r="K13" s="1">
        <v>9500000</v>
      </c>
      <c r="L13" s="2">
        <f t="shared" si="4"/>
        <v>82860.880941997384</v>
      </c>
      <c r="M13" s="2">
        <f t="shared" si="5"/>
        <v>22794.529312964925</v>
      </c>
      <c r="N13" s="2">
        <f t="shared" si="6"/>
        <v>296967.80243826198</v>
      </c>
    </row>
    <row r="14" spans="1:14">
      <c r="A14" t="s">
        <v>4</v>
      </c>
      <c r="B14">
        <v>185.78</v>
      </c>
      <c r="D14">
        <v>494.3</v>
      </c>
      <c r="F14">
        <v>73.73</v>
      </c>
      <c r="H14">
        <f t="shared" si="2"/>
        <v>2.5197341651973417</v>
      </c>
      <c r="I14">
        <f t="shared" si="3"/>
        <v>6.7041909670419093</v>
      </c>
      <c r="J14">
        <v>60</v>
      </c>
      <c r="K14" s="1">
        <v>8500000</v>
      </c>
      <c r="L14" s="2">
        <f t="shared" si="4"/>
        <v>45753.041231564217</v>
      </c>
      <c r="M14" s="2">
        <f t="shared" si="5"/>
        <v>17196.034796682176</v>
      </c>
      <c r="N14" s="2">
        <f t="shared" si="6"/>
        <v>115285.50115285501</v>
      </c>
    </row>
    <row r="15" spans="1:14">
      <c r="A15" t="s">
        <v>5</v>
      </c>
      <c r="B15">
        <v>122.43</v>
      </c>
      <c r="D15">
        <v>316.45</v>
      </c>
      <c r="F15">
        <v>41.55</v>
      </c>
      <c r="H15">
        <f t="shared" si="2"/>
        <v>2.9465703971119139</v>
      </c>
      <c r="I15">
        <f t="shared" si="3"/>
        <v>7.6161251504211798</v>
      </c>
      <c r="J15">
        <v>60</v>
      </c>
      <c r="K15" s="1">
        <v>9500000</v>
      </c>
      <c r="L15" s="2">
        <f t="shared" si="4"/>
        <v>77595.360614228543</v>
      </c>
      <c r="M15" s="2">
        <f t="shared" si="5"/>
        <v>30020.540369726656</v>
      </c>
      <c r="N15" s="2">
        <f t="shared" si="6"/>
        <v>228640.1925391095</v>
      </c>
    </row>
    <row r="18" spans="1:14">
      <c r="A18" t="s">
        <v>14</v>
      </c>
      <c r="B18" t="s">
        <v>6</v>
      </c>
      <c r="D18" t="s">
        <v>7</v>
      </c>
      <c r="F18" t="s">
        <v>8</v>
      </c>
      <c r="H18" t="s">
        <v>9</v>
      </c>
      <c r="I18" t="s">
        <v>10</v>
      </c>
    </row>
    <row r="19" spans="1:14">
      <c r="A19" t="s">
        <v>0</v>
      </c>
      <c r="B19">
        <v>9.9978400000000001</v>
      </c>
      <c r="C19" s="1">
        <v>9.5000000000000005E-5</v>
      </c>
      <c r="D19">
        <v>0.99982000000000004</v>
      </c>
      <c r="E19">
        <v>5.0000000000000002E-5</v>
      </c>
      <c r="F19">
        <v>0.99977099999999997</v>
      </c>
      <c r="G19" s="1">
        <v>9.5759831300000004E-5</v>
      </c>
      <c r="H19">
        <f>(F19-B19)*100000</f>
        <v>-899806.90000000014</v>
      </c>
      <c r="I19">
        <f>(F19-D19)*100000</f>
        <v>-4.900000000007676</v>
      </c>
    </row>
    <row r="20" spans="1:14">
      <c r="A20" t="s">
        <v>1</v>
      </c>
      <c r="B20">
        <v>0.59340899999999996</v>
      </c>
      <c r="C20">
        <v>1.2E-4</v>
      </c>
      <c r="D20">
        <v>0.59277000000000002</v>
      </c>
      <c r="E20">
        <v>3.0000000000000001E-5</v>
      </c>
      <c r="F20">
        <v>0.59225899999999998</v>
      </c>
      <c r="G20" s="1">
        <v>1.3542485199999999E-4</v>
      </c>
      <c r="H20">
        <f t="shared" ref="H20:H24" si="7">(F20-B20)*100000</f>
        <v>-114.99999999999844</v>
      </c>
      <c r="I20">
        <f t="shared" ref="I20:I24" si="8">(F20-D20)*100000</f>
        <v>-51.100000000003917</v>
      </c>
    </row>
    <row r="21" spans="1:14">
      <c r="A21" t="s">
        <v>2</v>
      </c>
      <c r="D21">
        <v>0.27517000000000003</v>
      </c>
      <c r="E21">
        <v>3.0000000000000001E-5</v>
      </c>
      <c r="F21">
        <v>0.27416200000000002</v>
      </c>
      <c r="G21" s="1">
        <v>1.5637515800000001E-4</v>
      </c>
      <c r="H21">
        <f t="shared" si="7"/>
        <v>27416.2</v>
      </c>
      <c r="I21">
        <f t="shared" si="8"/>
        <v>-100.80000000000089</v>
      </c>
    </row>
    <row r="22" spans="1:14">
      <c r="A22" t="s">
        <v>3</v>
      </c>
      <c r="B22">
        <v>0.88048999999999999</v>
      </c>
      <c r="C22" s="1">
        <v>8.7000000000000001E-5</v>
      </c>
      <c r="D22">
        <v>0.88088</v>
      </c>
      <c r="E22">
        <v>2.0000000000000002E-5</v>
      </c>
      <c r="F22">
        <v>0.87572799999999995</v>
      </c>
      <c r="G22" s="1">
        <v>9.5759831300000004E-5</v>
      </c>
      <c r="H22">
        <f t="shared" si="7"/>
        <v>-476.20000000000442</v>
      </c>
      <c r="I22">
        <f t="shared" si="8"/>
        <v>-515.20000000000459</v>
      </c>
    </row>
    <row r="23" spans="1:14">
      <c r="A23" t="s">
        <v>4</v>
      </c>
      <c r="D23">
        <v>1.1009800000000001</v>
      </c>
      <c r="E23">
        <v>3.0000000000000001E-5</v>
      </c>
      <c r="F23">
        <v>1.0971089999999999</v>
      </c>
      <c r="G23" s="1">
        <v>5.5286964199999999E-5</v>
      </c>
      <c r="H23">
        <f t="shared" si="7"/>
        <v>109710.9</v>
      </c>
      <c r="I23">
        <f t="shared" si="8"/>
        <v>-387.10000000001799</v>
      </c>
    </row>
    <row r="24" spans="1:14">
      <c r="A24" t="s">
        <v>5</v>
      </c>
      <c r="B24">
        <v>1.0757399999999999</v>
      </c>
      <c r="C24" s="1">
        <v>7.2000000000000002E-5</v>
      </c>
      <c r="D24">
        <v>0.88636000000000004</v>
      </c>
      <c r="E24">
        <v>5.0000000000000002E-5</v>
      </c>
      <c r="F24">
        <v>1.0738829999999999</v>
      </c>
      <c r="G24" s="1">
        <v>1.1057392800000001E-4</v>
      </c>
      <c r="H24">
        <f t="shared" si="7"/>
        <v>-185.69999999999976</v>
      </c>
      <c r="I24">
        <f t="shared" si="8"/>
        <v>18752.299999999988</v>
      </c>
    </row>
    <row r="26" spans="1:14">
      <c r="A26" t="s">
        <v>13</v>
      </c>
      <c r="B26" t="s">
        <v>6</v>
      </c>
      <c r="D26" t="s">
        <v>7</v>
      </c>
      <c r="F26" t="s">
        <v>8</v>
      </c>
      <c r="H26" t="s">
        <v>9</v>
      </c>
      <c r="I26" t="s">
        <v>10</v>
      </c>
    </row>
    <row r="27" spans="1:14">
      <c r="A27" t="s">
        <v>0</v>
      </c>
      <c r="B27">
        <v>7.24</v>
      </c>
      <c r="D27">
        <v>30.566666666666599</v>
      </c>
      <c r="F27">
        <v>5.24</v>
      </c>
      <c r="H27">
        <f>B27/F27</f>
        <v>1.3816793893129771</v>
      </c>
      <c r="I27">
        <f>D27/F27</f>
        <v>5.8333333333333206</v>
      </c>
      <c r="J27">
        <v>60</v>
      </c>
      <c r="K27" s="1">
        <v>6500000</v>
      </c>
      <c r="L27" s="2">
        <f>J27*K27/(B27*60)</f>
        <v>897790.05524861871</v>
      </c>
      <c r="M27" s="2">
        <f>J27*K27/(60*D27)</f>
        <v>212649.94547437344</v>
      </c>
      <c r="N27" s="2">
        <f>J27*K27/(60*F27)</f>
        <v>1240458.0152671754</v>
      </c>
    </row>
    <row r="28" spans="1:14">
      <c r="A28" t="s">
        <v>1</v>
      </c>
      <c r="B28">
        <v>39.409999999999997</v>
      </c>
      <c r="D28">
        <v>98.4</v>
      </c>
      <c r="F28">
        <v>12.26</v>
      </c>
      <c r="H28">
        <f t="shared" ref="H28:H32" si="9">B28/F28</f>
        <v>3.2145187601957583</v>
      </c>
      <c r="I28">
        <f t="shared" ref="I28:I32" si="10">D28/F28</f>
        <v>8.0261011419249595</v>
      </c>
      <c r="J28">
        <v>60</v>
      </c>
      <c r="K28" s="1">
        <v>6500000</v>
      </c>
      <c r="L28" s="2">
        <f t="shared" ref="L28:L32" si="11">J28*K28/(B28*60)</f>
        <v>164932.75818320224</v>
      </c>
      <c r="M28" s="2">
        <f t="shared" ref="M28:M32" si="12">J28*K28/(60*D28)</f>
        <v>66056.91056910569</v>
      </c>
      <c r="N28" s="2">
        <f t="shared" ref="N28:N32" si="13">J28*K28/(60*F28)</f>
        <v>530179.44535073405</v>
      </c>
    </row>
    <row r="29" spans="1:14">
      <c r="A29" t="s">
        <v>2</v>
      </c>
      <c r="D29">
        <v>131.266666666666</v>
      </c>
      <c r="F29">
        <v>33.700000000000003</v>
      </c>
      <c r="H29">
        <f t="shared" si="9"/>
        <v>0</v>
      </c>
      <c r="I29">
        <f t="shared" si="10"/>
        <v>3.8951533135509195</v>
      </c>
      <c r="J29">
        <v>60</v>
      </c>
      <c r="K29" s="1">
        <v>6500000</v>
      </c>
      <c r="L29" s="2" t="e">
        <f t="shared" si="11"/>
        <v>#DIV/0!</v>
      </c>
      <c r="M29" s="2">
        <f t="shared" si="12"/>
        <v>49517.521584560942</v>
      </c>
      <c r="N29" s="2">
        <f t="shared" si="13"/>
        <v>192878.33827893174</v>
      </c>
    </row>
    <row r="30" spans="1:14">
      <c r="A30" t="s">
        <v>3</v>
      </c>
      <c r="B30">
        <v>79.16</v>
      </c>
      <c r="D30">
        <v>269.46666666666601</v>
      </c>
      <c r="F30">
        <v>32.03</v>
      </c>
      <c r="H30">
        <f t="shared" si="9"/>
        <v>2.4714330315329378</v>
      </c>
      <c r="I30">
        <f t="shared" si="10"/>
        <v>8.4129461962743051</v>
      </c>
      <c r="J30">
        <v>60</v>
      </c>
      <c r="K30" s="1">
        <v>6500000</v>
      </c>
      <c r="L30" s="2">
        <f t="shared" si="11"/>
        <v>82112.17786760992</v>
      </c>
      <c r="M30" s="2">
        <f t="shared" si="12"/>
        <v>24121.721919841722</v>
      </c>
      <c r="N30" s="2">
        <f t="shared" si="13"/>
        <v>202934.74867311894</v>
      </c>
    </row>
    <row r="31" spans="1:14">
      <c r="A31" t="s">
        <v>4</v>
      </c>
      <c r="D31">
        <v>320.39999999999998</v>
      </c>
      <c r="F31">
        <v>76.459999999999994</v>
      </c>
      <c r="H31">
        <f t="shared" si="9"/>
        <v>0</v>
      </c>
      <c r="I31">
        <f t="shared" si="10"/>
        <v>4.1904263667277011</v>
      </c>
      <c r="J31">
        <v>60</v>
      </c>
      <c r="K31" s="1">
        <v>6000000</v>
      </c>
      <c r="L31" s="2" t="e">
        <f t="shared" si="11"/>
        <v>#DIV/0!</v>
      </c>
      <c r="M31" s="2">
        <f t="shared" si="12"/>
        <v>18726.591760299627</v>
      </c>
      <c r="N31" s="2">
        <f t="shared" si="13"/>
        <v>78472.403871305272</v>
      </c>
    </row>
    <row r="32" spans="1:14">
      <c r="A32" t="s">
        <v>5</v>
      </c>
      <c r="B32">
        <v>77.099999999999994</v>
      </c>
      <c r="D32">
        <v>217.78333333333299</v>
      </c>
      <c r="F32">
        <v>42.8</v>
      </c>
      <c r="H32">
        <f t="shared" si="9"/>
        <v>1.8014018691588785</v>
      </c>
      <c r="I32">
        <f t="shared" si="10"/>
        <v>5.0883956386292759</v>
      </c>
      <c r="J32">
        <v>60</v>
      </c>
      <c r="K32" s="1">
        <v>6500000</v>
      </c>
      <c r="L32" s="2">
        <f t="shared" si="11"/>
        <v>84306.095979247737</v>
      </c>
      <c r="M32" s="2">
        <f t="shared" si="12"/>
        <v>29846.177393433885</v>
      </c>
      <c r="N32" s="2">
        <f t="shared" si="13"/>
        <v>151869.15887850468</v>
      </c>
    </row>
    <row r="36" spans="1:9">
      <c r="H36" t="s">
        <v>20</v>
      </c>
      <c r="I36" t="s">
        <v>19</v>
      </c>
    </row>
    <row r="37" spans="1:9">
      <c r="B37" t="s">
        <v>6</v>
      </c>
      <c r="C37" t="s">
        <v>7</v>
      </c>
      <c r="D37" t="s">
        <v>8</v>
      </c>
      <c r="G37" t="s">
        <v>18</v>
      </c>
      <c r="H37">
        <v>9310</v>
      </c>
      <c r="I37">
        <v>460</v>
      </c>
    </row>
    <row r="38" spans="1:9">
      <c r="A38" t="s">
        <v>15</v>
      </c>
      <c r="B38" s="2">
        <f>AVERAGE(L10:L15)</f>
        <v>222843.27316213041</v>
      </c>
      <c r="C38" s="2">
        <f>AVERAGE(M10:M15)</f>
        <v>75029.199123036597</v>
      </c>
      <c r="D38" s="2">
        <f>AVERAGE(N10:N15)</f>
        <v>647911.70540021744</v>
      </c>
      <c r="G38" t="s">
        <v>23</v>
      </c>
      <c r="H38">
        <v>1321</v>
      </c>
      <c r="I38">
        <v>250</v>
      </c>
    </row>
    <row r="39" spans="1:9">
      <c r="A39" t="s">
        <v>16</v>
      </c>
      <c r="B39" s="2">
        <f>B38/H37</f>
        <v>23.935904743515618</v>
      </c>
      <c r="C39" s="2">
        <f>C38/H37</f>
        <v>8.0589902387794403</v>
      </c>
      <c r="D39" s="2">
        <f>D38/H38</f>
        <v>490.47063239986181</v>
      </c>
    </row>
    <row r="40" spans="1:9">
      <c r="A40" t="s">
        <v>17</v>
      </c>
      <c r="B40" s="2">
        <f>B38/I37</f>
        <v>484.44189817854436</v>
      </c>
      <c r="C40" s="2">
        <f>C38/I37</f>
        <v>163.10695461529696</v>
      </c>
      <c r="D40" s="2">
        <f>D38/I38</f>
        <v>2591.6468216008698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Bergmann</dc:creator>
  <cp:lastModifiedBy>Ryan Bergmann</cp:lastModifiedBy>
  <dcterms:created xsi:type="dcterms:W3CDTF">2015-08-14T23:37:00Z</dcterms:created>
  <dcterms:modified xsi:type="dcterms:W3CDTF">2015-08-19T03:43:04Z</dcterms:modified>
</cp:coreProperties>
</file>