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xr:revisionPtr revIDLastSave="0" documentId="8_{5F923C93-B98A-4EDD-A82D-BA2F2109B78B}" xr6:coauthVersionLast="41" xr6:coauthVersionMax="41" xr10:uidLastSave="{00000000-0000-0000-0000-000000000000}"/>
  <bookViews>
    <workbookView xWindow="-26760" yWindow="4455" windowWidth="21600" windowHeight="6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56" i="3" l="1"/>
  <c r="L58" i="3" s="1"/>
  <c r="L59" i="3" s="1"/>
  <c r="H56" i="3"/>
  <c r="K56" i="3"/>
  <c r="D8" i="3"/>
  <c r="E8" i="3"/>
  <c r="B10" i="3"/>
  <c r="B11" i="3"/>
</calcChain>
</file>

<file path=xl/sharedStrings.xml><?xml version="1.0" encoding="utf-8"?>
<sst xmlns="http://schemas.openxmlformats.org/spreadsheetml/2006/main" count="571" uniqueCount="343">
  <si>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</si>
  <si>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</si>
  <si>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</si>
  <si>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</si>
  <si>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</si>
  <si>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</si>
  <si>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</si>
  <si>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</si>
  <si>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</si>
  <si>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</si>
  <si>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</si>
  <si>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</si>
  <si>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</si>
  <si>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</si>
  <si>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</si>
  <si>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</si>
  <si>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</si>
  <si>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</si>
  <si>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</si>
  <si>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</si>
  <si>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</si>
  <si>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</si>
  <si>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</si>
  <si>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</si>
  <si>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</si>
  <si>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</si>
  <si>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</si>
  <si>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</si>
  <si>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http://www.rollmech.com</t>
  </si>
  <si>
    <t>IoTProject_V1.1.PrjPcb</t>
  </si>
  <si>
    <t>COMM 5V - I/O 12V</t>
  </si>
  <si>
    <t>1/8/2020</t>
  </si>
  <si>
    <t>3:37:38 PM</t>
  </si>
  <si>
    <t>&lt;Parameter Title not found&gt;</t>
  </si>
  <si>
    <t>1</t>
  </si>
  <si>
    <t>&lt;none&gt;</t>
  </si>
  <si>
    <t>Category</t>
  </si>
  <si>
    <t>Ceramic Capacitors</t>
  </si>
  <si>
    <t>Diodes - Zener - Single</t>
  </si>
  <si>
    <t>TVS - Diodes</t>
  </si>
  <si>
    <t>LED Lighting - Color</t>
  </si>
  <si>
    <t>Fuses</t>
  </si>
  <si>
    <t>Barrel - Power Connectors</t>
  </si>
  <si>
    <t>Rectangular Connectors - Headers, Male Pins</t>
  </si>
  <si>
    <t>Rectangular Connectors - Headers, Receptacles, Female Sockets</t>
  </si>
  <si>
    <t>Transistors - FETs, MOSFETs - Single</t>
  </si>
  <si>
    <t>Transistors - Bipolar (BJT) - Single</t>
  </si>
  <si>
    <t>Optoisolators - Transistor, Photovoltaic Output</t>
  </si>
  <si>
    <t>Chip Resistor - Surface Mount</t>
  </si>
  <si>
    <t>Tactile Switches</t>
  </si>
  <si>
    <t>PMIC - Voltage Regulators - Linear</t>
  </si>
  <si>
    <t>Interface - Drivers, Receivers, Transceivers</t>
  </si>
  <si>
    <t>Memory</t>
  </si>
  <si>
    <t>Embedded - Microcontrollers</t>
  </si>
  <si>
    <t>Crystals</t>
  </si>
  <si>
    <t>Manufacturer 1</t>
  </si>
  <si>
    <t>TDK Corporation</t>
  </si>
  <si>
    <t>Taiyo Yuden</t>
  </si>
  <si>
    <t>TDK Corporation, TDK Corporation, Taiyo Yuden, Taiyo Yuden, Taiyo Yuden, Taiyo Yuden</t>
  </si>
  <si>
    <t>Murata Electronics North America</t>
  </si>
  <si>
    <t>Samsung Electro-Mechanics</t>
  </si>
  <si>
    <t>ON Semiconductor</t>
  </si>
  <si>
    <t>Littelfuse Inc.</t>
  </si>
  <si>
    <t>OSRAM Opto Semiconductors Inc.</t>
  </si>
  <si>
    <t>STMicroelectronics</t>
  </si>
  <si>
    <t>Vishay Beyschlag</t>
  </si>
  <si>
    <t>CUI Inc.</t>
  </si>
  <si>
    <t>Wurth Electronics Inc.</t>
  </si>
  <si>
    <t>Sullins Connector Solutions</t>
  </si>
  <si>
    <t>Vishay Siliconix</t>
  </si>
  <si>
    <t>Diodes Incorporated</t>
  </si>
  <si>
    <t>Toshiba Semiconductor and Storage</t>
  </si>
  <si>
    <t>Panasonic Electronic Components</t>
  </si>
  <si>
    <t>Vishay Dale</t>
  </si>
  <si>
    <t>TE Connectivity ALCOSWITCH Switches</t>
  </si>
  <si>
    <t>Infineon Technologies</t>
  </si>
  <si>
    <t>Texas Instruments</t>
  </si>
  <si>
    <t>ECS Inc.</t>
  </si>
  <si>
    <t>Manufacturer Part Number 1</t>
  </si>
  <si>
    <t>CGA3E3X5R1V105K080AB</t>
  </si>
  <si>
    <t>GMK107BJ104KAHT</t>
  </si>
  <si>
    <t>CGA4J1X5R1C106M125AC</t>
  </si>
  <si>
    <t>CGA3E2C0G1H4R7C080AA</t>
  </si>
  <si>
    <t>CGJ4C2C0G2A101J060AA</t>
  </si>
  <si>
    <t>CGA3E2X7R1H472K080AA</t>
  </si>
  <si>
    <t>CGA4J3X5R1A106K125AB</t>
  </si>
  <si>
    <t>CGA3E2X7R1E104K080AA, CGA3E2X7R1E104K080AA, GMK107BJ104KAHT, GMK107BJ104KAHT, GMK107BJ104KAHT, GMK107BJ104KAHT</t>
  </si>
  <si>
    <t>GCM1885C2A220FA16D</t>
  </si>
  <si>
    <t>CL21B103KC6WPNC</t>
  </si>
  <si>
    <t>GRT21BC8YA475KE13L</t>
  </si>
  <si>
    <t>SZBZX84C12LT1G</t>
  </si>
  <si>
    <t>SZP6SMB36CAT3G</t>
  </si>
  <si>
    <t>LR T67D-U1V2-1-1-20-R18-Z</t>
  </si>
  <si>
    <t>ESDCAN24-2BLY</t>
  </si>
  <si>
    <t>LP T67F-P1R2-35-1-20-R18-Z</t>
  </si>
  <si>
    <t>MFU0603FF01250P100</t>
  </si>
  <si>
    <t>PJ-002A</t>
  </si>
  <si>
    <t>61300311121</t>
  </si>
  <si>
    <t>PPTC021LFBN-RC</t>
  </si>
  <si>
    <t>PPTC041LFBN-RC</t>
  </si>
  <si>
    <t>PPTC061LFBN-RC</t>
  </si>
  <si>
    <t>PPTC161LFBN-RC</t>
  </si>
  <si>
    <t>66200311122</t>
  </si>
  <si>
    <t>SQJ457EP-T1_GE3</t>
  </si>
  <si>
    <t>MMBT2222A-7-F</t>
  </si>
  <si>
    <t>TLP2301(TPL,E</t>
  </si>
  <si>
    <t>ERJ-PA3J104V</t>
  </si>
  <si>
    <t>ERJ-6ENF54R9V</t>
  </si>
  <si>
    <t>ERJ-6ENF1400V</t>
  </si>
  <si>
    <t>CRCW08050000Z0EA</t>
  </si>
  <si>
    <t>CRCW080522R0JNEA</t>
  </si>
  <si>
    <t>CRCW080560R4FKEA</t>
  </si>
  <si>
    <t>ERJ-6ENF5601V</t>
  </si>
  <si>
    <t>ERJ-6ENF1001V</t>
  </si>
  <si>
    <t>ERJ-6ENF1002V</t>
  </si>
  <si>
    <t>ERJ-6ENF1000V</t>
  </si>
  <si>
    <t>FSMSMTR</t>
  </si>
  <si>
    <t>TLE4284DV33ATMA1</t>
  </si>
  <si>
    <t>TLE4284DV50ATMA1</t>
  </si>
  <si>
    <t>SN65HVD232QDRQ1</t>
  </si>
  <si>
    <t>M24M02-DWMN3TP/K</t>
  </si>
  <si>
    <t>STM32F072R8T6TR</t>
  </si>
  <si>
    <t>ECS-.327-6-34QCS-TR</t>
  </si>
  <si>
    <t>ECS-80-18-20BQ-DS</t>
  </si>
  <si>
    <t>Case/Package</t>
  </si>
  <si>
    <t>0603 (1608 Metric)</t>
  </si>
  <si>
    <t>0805 (2012 Metric)</t>
  </si>
  <si>
    <t>TO-236-3, SC-59, SOT-23-3</t>
  </si>
  <si>
    <t>DO-214AA, SMB</t>
  </si>
  <si>
    <t>2-SMD, J-Lead</t>
  </si>
  <si>
    <t>2-PLCC</t>
  </si>
  <si>
    <t>Jack</t>
  </si>
  <si>
    <t>3POS pitch 2.54mm</t>
  </si>
  <si>
    <t>2POS_2.54mmPitch</t>
  </si>
  <si>
    <t>4POS_2.54mmPitch</t>
  </si>
  <si>
    <t>6Pos_2.5mm_Pitch</t>
  </si>
  <si>
    <t>16Pos_2.5mm_Pitch</t>
  </si>
  <si>
    <t>3POS_3mmPitch</t>
  </si>
  <si>
    <t>PowerPAK® SO-8</t>
  </si>
  <si>
    <t>SOT-23-3</t>
  </si>
  <si>
    <t>6-SOIC (0.179", 4.55mm Width), 4 Leads</t>
  </si>
  <si>
    <t/>
  </si>
  <si>
    <t>TO-252-3, DPak (2 Leads + Tab), SC-63</t>
  </si>
  <si>
    <t>8-SOIC (0.154", 3.90mm Width)</t>
  </si>
  <si>
    <t>64-LQFP</t>
  </si>
  <si>
    <t>2-SMD, No Lead</t>
  </si>
  <si>
    <t>4-SMD, No Lead</t>
  </si>
  <si>
    <t>Description</t>
  </si>
  <si>
    <t>1UF 35V X5R 0603</t>
  </si>
  <si>
    <t>100nf 35V X5r 0603</t>
  </si>
  <si>
    <t>10UF 16V 0805</t>
  </si>
  <si>
    <t>CAP CER 4.7PF 50V C0G 0603</t>
  </si>
  <si>
    <t>CAP CER 100PF 100V C0G 0805</t>
  </si>
  <si>
    <t>CAP CER 4700PF 50V X7R 0603</t>
  </si>
  <si>
    <t>CAP CER 10UF 10V X5R 0805</t>
  </si>
  <si>
    <t>CAP CER 0.1UF 25V X7R 0603, CAP CER 0.1UF 25V X7R 0603, 100nf 35V X5r 0603, 100nf 35V X5r 0603, 100nf 35V X5r 0603, 100nf 35V X5r 0603</t>
  </si>
  <si>
    <t>22PF 100V C0G/NP0 0603</t>
  </si>
  <si>
    <t>10nF 100V X7R 0805</t>
  </si>
  <si>
    <t>CAP CER 4.7UF 35V X6S 0805</t>
  </si>
  <si>
    <t>DIODE ZENER 12V 250MW SOT23-3</t>
  </si>
  <si>
    <t>TVS DIODE 30.8V 49.9V SMB</t>
  </si>
  <si>
    <t>LED RED 626NM 2SMD</t>
  </si>
  <si>
    <t>TVS DIODE 24V 40V SOT23-3</t>
  </si>
  <si>
    <t>LED TOPLED GREEN 562NM 2PLCC</t>
  </si>
  <si>
    <t>FUSE 1.25A 32VDC 0603</t>
  </si>
  <si>
    <t>CONN PWR JACK 2X5.5MM SOLDER</t>
  </si>
  <si>
    <t>3POS 2.54MM</t>
  </si>
  <si>
    <t>2POS 0.1 TIN PCB 2.54mm Pitch</t>
  </si>
  <si>
    <t>4POS 0.1 TIN PCB 2.54mm Pitch</t>
  </si>
  <si>
    <t>6POS 0.1 TIN PCB 2.54mm Pitch</t>
  </si>
  <si>
    <t>16POS 0.1 TIN PCB 2.54mm Pitch</t>
  </si>
  <si>
    <t>3POS 3MM</t>
  </si>
  <si>
    <t>MOSFET P-CH 60V 36A POWERPAKSO-8</t>
  </si>
  <si>
    <t>TRANS NPN 40V 0.6A SMD SOT23-3</t>
  </si>
  <si>
    <t>OPTOISO 3.75KV TRANS 6-SO 4 LEAD</t>
  </si>
  <si>
    <t>100K 5% 1/4W 0603</t>
  </si>
  <si>
    <t>RES SMD 54.9 OHM 1% 1/8W 0805</t>
  </si>
  <si>
    <t>RES SMD 140 OHM 1% 1/8W 0805</t>
  </si>
  <si>
    <t>RES SMD 0 OHM JUMPER 1/8W 0805</t>
  </si>
  <si>
    <t>RES SMD 22 OHM 5% 1/8W 0805</t>
  </si>
  <si>
    <t>RES SMD 60.4 OHM 1% 1/8W 0805</t>
  </si>
  <si>
    <t>RES SMD 5.6K OHM 1% 1/8W 0805</t>
  </si>
  <si>
    <t>1K OHM 1% 1/8W 0805</t>
  </si>
  <si>
    <t>10K OHM 1% 1/8W 0805</t>
  </si>
  <si>
    <t>100 OHM 1% 1/8W 0805</t>
  </si>
  <si>
    <t>SWITCH TACTILE SPST-NO 0.05A 24V</t>
  </si>
  <si>
    <t>IC REG LINEAR 3.3V 1A TO252-3-11</t>
  </si>
  <si>
    <t>IC REG LINEAR 5V 1A TO252-3-11</t>
  </si>
  <si>
    <t>IC TXRX CAN 1MBPS 3.3V 8SOIC</t>
  </si>
  <si>
    <t>IC EEPROM 2M I2C 1MHZ 8SO</t>
  </si>
  <si>
    <t>IC MCU 32BIT 64KB FLASH 64LQFP</t>
  </si>
  <si>
    <t>CRYSTAL 32.768KHZ 6PF SMD</t>
  </si>
  <si>
    <t>CRYSTAL 8.0000MHZ 18PF SMD</t>
  </si>
  <si>
    <t>Quantity</t>
  </si>
  <si>
    <t>Supplier 1</t>
  </si>
  <si>
    <t>Digikey</t>
  </si>
  <si>
    <t>Supplier Part Number 1</t>
  </si>
  <si>
    <t>445-12484-1-ND</t>
  </si>
  <si>
    <t>587-3357-1-ND</t>
  </si>
  <si>
    <t>445-12654-1-ND</t>
  </si>
  <si>
    <t>445-5621-1-ND</t>
  </si>
  <si>
    <t>445-9158-1-ND</t>
  </si>
  <si>
    <t>445-5661-1-ND</t>
  </si>
  <si>
    <t>445-6970-1-ND</t>
  </si>
  <si>
    <t>445-5667-1-ND, 445-5667-1-ND, 587-3357-1-ND, 587-3357-1-ND, 587-3357-1-ND, 587-3357-1-ND</t>
  </si>
  <si>
    <t>490-16413-1-ND</t>
  </si>
  <si>
    <t>1276-6845-1-ND</t>
  </si>
  <si>
    <t>490-12361-1-ND</t>
  </si>
  <si>
    <t>SZBZX84C12LT1GOSCT-ND</t>
  </si>
  <si>
    <t>SZP6SMB36CAT3GOSCT-ND</t>
  </si>
  <si>
    <t>475-3762-1-ND</t>
  </si>
  <si>
    <t>497-13262-1-ND</t>
  </si>
  <si>
    <t>475-3760-1-ND</t>
  </si>
  <si>
    <t>MFU06031.25CT-ND</t>
  </si>
  <si>
    <t>CP-002A-ND</t>
  </si>
  <si>
    <t>732-5316-ND</t>
  </si>
  <si>
    <t>S7000-ND</t>
  </si>
  <si>
    <t>S7002-ND</t>
  </si>
  <si>
    <t>S7004-ND</t>
  </si>
  <si>
    <t>S7014-ND</t>
  </si>
  <si>
    <t>732-4709-5-ND</t>
  </si>
  <si>
    <t>SQJ457EP-T1_GE3CT-ND</t>
  </si>
  <si>
    <t>MMBT2222A-FDICT-ND</t>
  </si>
  <si>
    <t>TLP2301(TPLECT-ND</t>
  </si>
  <si>
    <t>P100KBZCT-ND</t>
  </si>
  <si>
    <t>P54.9CCT-ND</t>
  </si>
  <si>
    <t>P140CCT-ND</t>
  </si>
  <si>
    <t>541-0.0ACT-ND</t>
  </si>
  <si>
    <t>541-22ACT-ND</t>
  </si>
  <si>
    <t>541-60.4CCT-ND</t>
  </si>
  <si>
    <t>P5.60KCCT-ND</t>
  </si>
  <si>
    <t>P1.00KCCT-ND</t>
  </si>
  <si>
    <t>P10.0KCCT-ND</t>
  </si>
  <si>
    <t>P100CCT-ND</t>
  </si>
  <si>
    <t>450-1758-1-ND</t>
  </si>
  <si>
    <t>TLE4284DV33ATMA1CT-ND</t>
  </si>
  <si>
    <t>TLE4284DV50ATMA1CT-ND</t>
  </si>
  <si>
    <t>296-15381-1-ND</t>
  </si>
  <si>
    <t>497-16238-1-ND</t>
  </si>
  <si>
    <t>497-17362-1-ND</t>
  </si>
  <si>
    <t>XC2162CT-ND</t>
  </si>
  <si>
    <t>XC2015CT-ND</t>
  </si>
  <si>
    <t>Supplier Order Qty 1</t>
  </si>
  <si>
    <t>3</t>
  </si>
  <si>
    <t>2</t>
  </si>
  <si>
    <t>4</t>
  </si>
  <si>
    <t>6</t>
  </si>
  <si>
    <t>5</t>
  </si>
  <si>
    <t>14</t>
  </si>
  <si>
    <t>15</t>
  </si>
  <si>
    <t>20</t>
  </si>
  <si>
    <t>9</t>
  </si>
  <si>
    <t>Supplier Stock 1</t>
  </si>
  <si>
    <t>11910</t>
  </si>
  <si>
    <t>97932</t>
  </si>
  <si>
    <t>39905</t>
  </si>
  <si>
    <t>2040</t>
  </si>
  <si>
    <t>8803</t>
  </si>
  <si>
    <t>286028</t>
  </si>
  <si>
    <t>278119</t>
  </si>
  <si>
    <t>1909079, 1909079, 97932, 97932, 97932, 97932</t>
  </si>
  <si>
    <t>22604</t>
  </si>
  <si>
    <t>38701</t>
  </si>
  <si>
    <t>5076</t>
  </si>
  <si>
    <t>80986</t>
  </si>
  <si>
    <t>24611</t>
  </si>
  <si>
    <t>1905</t>
  </si>
  <si>
    <t>89012</t>
  </si>
  <si>
    <t>1903</t>
  </si>
  <si>
    <t>24954</t>
  </si>
  <si>
    <t>115179</t>
  </si>
  <si>
    <t>109116</t>
  </si>
  <si>
    <t>46723</t>
  </si>
  <si>
    <t>30769</t>
  </si>
  <si>
    <t>18444</t>
  </si>
  <si>
    <t>9562</t>
  </si>
  <si>
    <t>56</t>
  </si>
  <si>
    <t>24220</t>
  </si>
  <si>
    <t>1957039</t>
  </si>
  <si>
    <t>19225</t>
  </si>
  <si>
    <t>11465</t>
  </si>
  <si>
    <t>43715</t>
  </si>
  <si>
    <t>76818</t>
  </si>
  <si>
    <t>609778</t>
  </si>
  <si>
    <t>53471</t>
  </si>
  <si>
    <t>49809</t>
  </si>
  <si>
    <t>71341</t>
  </si>
  <si>
    <t>1361018</t>
  </si>
  <si>
    <t>2515107</t>
  </si>
  <si>
    <t>728141</t>
  </si>
  <si>
    <t>28743</t>
  </si>
  <si>
    <t>5062</t>
  </si>
  <si>
    <t>2563</t>
  </si>
  <si>
    <t>16386</t>
  </si>
  <si>
    <t>6027</t>
  </si>
  <si>
    <t>441</t>
  </si>
  <si>
    <t>1833</t>
  </si>
  <si>
    <t>15309</t>
  </si>
  <si>
    <t>Supplier Unit Price 1</t>
  </si>
  <si>
    <t>0.25</t>
  </si>
  <si>
    <t>0.12</t>
  </si>
  <si>
    <t>0.50</t>
  </si>
  <si>
    <t>0.19</t>
  </si>
  <si>
    <t>0.30</t>
  </si>
  <si>
    <t>0.10</t>
  </si>
  <si>
    <t>0.41</t>
  </si>
  <si>
    <t>0.10, 0.10, 0.12, 0.12, 0.12, 0.12</t>
  </si>
  <si>
    <t>0.22</t>
  </si>
  <si>
    <t>0.15</t>
  </si>
  <si>
    <t>0.87</t>
  </si>
  <si>
    <t>0.62</t>
  </si>
  <si>
    <t>0.39</t>
  </si>
  <si>
    <t>0,67</t>
  </si>
  <si>
    <t>0.31</t>
  </si>
  <si>
    <t>0.60</t>
  </si>
  <si>
    <t>0.13</t>
  </si>
  <si>
    <t>0.32</t>
  </si>
  <si>
    <t>0.45</t>
  </si>
  <si>
    <t>0.52</t>
  </si>
  <si>
    <t>0.98</t>
  </si>
  <si>
    <t>0.332</t>
  </si>
  <si>
    <t>0.88</t>
  </si>
  <si>
    <t>0.123</t>
  </si>
  <si>
    <t>0.491</t>
  </si>
  <si>
    <t>0.088</t>
  </si>
  <si>
    <t>0.072</t>
  </si>
  <si>
    <t>0.47</t>
  </si>
  <si>
    <t>1.68</t>
  </si>
  <si>
    <t>2.37</t>
  </si>
  <si>
    <t>3.28</t>
  </si>
  <si>
    <t>3.84</t>
  </si>
  <si>
    <t>0.83</t>
  </si>
  <si>
    <t>1.28</t>
  </si>
  <si>
    <t>Supplier Subtotal 1</t>
  </si>
  <si>
    <t>Supplier Currency 1</t>
  </si>
  <si>
    <t>USD</t>
  </si>
  <si>
    <t>$</t>
  </si>
  <si>
    <t>C:\Users\a\Desktop\Electronic Project\2- IoT_Project\Rollmech_Design_Files\_Rollmech_\_IoTProject_\V1.1\IoTProject_V1.1.PrjPcb</t>
  </si>
  <si>
    <t>206</t>
  </si>
  <si>
    <t>1/8/2020 3:37:38 PM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</si>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</sst>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8" fillId="2" borderId="22" xfId="0" quotePrefix="1" applyFont="1" applyFill="1" applyBorder="1" applyAlignment="1">
      <alignment horizontal="right" vertical="top" wrapText="1"/>
    </xf>
    <xf numFmtId="0" fontId="8" fillId="6" borderId="23" xfId="0" quotePrefix="1" applyFont="1" applyFill="1" applyBorder="1" applyAlignment="1">
      <alignment vertical="top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2" fontId="8" fillId="2" borderId="22" xfId="0" quotePrefix="1" applyNumberFormat="1" applyFont="1" applyFill="1" applyBorder="1" applyAlignment="1">
      <alignment horizontal="right" vertical="top" wrapText="1"/>
    </xf>
    <xf numFmtId="2" fontId="8" fillId="6" borderId="23" xfId="0" quotePrefix="1" applyNumberFormat="1" applyFont="1" applyFill="1" applyBorder="1" applyAlignment="1">
      <alignment vertical="top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Köprü" xfId="1" builtinId="8"/>
    <cellStyle name="Normal" xfId="0" builtinId="0"/>
  </cellStyles>
  <dxfs count="9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64"/>
  <sheetViews>
    <sheetView showGridLines="0" tabSelected="1" topLeftCell="C1" zoomScale="115" zoomScaleNormal="115" workbookViewId="0">
      <selection activeCell="G6" sqref="G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72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47"/>
      <c r="B1" s="48"/>
      <c r="C1" s="49"/>
      <c r="D1" s="49"/>
      <c r="E1" s="49"/>
      <c r="F1" s="48"/>
      <c r="G1" s="48"/>
      <c r="H1" s="48"/>
      <c r="I1" s="63"/>
      <c r="J1" s="48"/>
      <c r="K1" s="48"/>
      <c r="L1" s="48"/>
      <c r="M1" s="48"/>
      <c r="N1" s="48"/>
      <c r="O1" s="58"/>
    </row>
    <row r="2" spans="1:15" ht="37.5" customHeight="1" thickBot="1" x14ac:dyDescent="0.25">
      <c r="A2" s="50"/>
      <c r="B2" s="23"/>
      <c r="C2" s="23" t="s">
        <v>19</v>
      </c>
      <c r="D2" s="51"/>
      <c r="E2" s="24"/>
      <c r="F2" s="85" t="s">
        <v>33</v>
      </c>
      <c r="G2" s="12"/>
      <c r="H2" s="12"/>
      <c r="I2" s="64"/>
      <c r="J2" s="12"/>
      <c r="K2" s="12"/>
      <c r="L2" s="12"/>
      <c r="M2" s="12"/>
      <c r="N2" s="12"/>
      <c r="O2" s="59"/>
    </row>
    <row r="3" spans="1:15" ht="23.25" customHeight="1" x14ac:dyDescent="0.2">
      <c r="A3" s="50"/>
      <c r="B3" s="13"/>
      <c r="C3" s="13" t="s">
        <v>14</v>
      </c>
      <c r="D3" s="81" t="s">
        <v>29</v>
      </c>
      <c r="E3" s="13"/>
      <c r="F3" s="36"/>
      <c r="G3" s="13" t="s">
        <v>25</v>
      </c>
      <c r="H3" s="36"/>
      <c r="I3" s="65"/>
      <c r="J3" s="13"/>
      <c r="K3" s="15" t="s">
        <v>24</v>
      </c>
      <c r="L3" s="36"/>
      <c r="M3" s="38"/>
      <c r="N3" s="36"/>
      <c r="O3" s="60"/>
    </row>
    <row r="4" spans="1:15" ht="17.25" customHeight="1" x14ac:dyDescent="0.2">
      <c r="A4" s="50"/>
      <c r="B4" s="13"/>
      <c r="C4" s="13" t="s">
        <v>15</v>
      </c>
      <c r="D4" s="82" t="s">
        <v>29</v>
      </c>
      <c r="E4" s="16"/>
      <c r="F4" s="36"/>
      <c r="G4" s="57"/>
      <c r="H4" s="15"/>
      <c r="I4" s="66"/>
      <c r="J4" s="15"/>
      <c r="K4" s="36"/>
      <c r="L4" s="36"/>
      <c r="M4" s="36"/>
      <c r="N4" s="36"/>
      <c r="O4" s="60"/>
    </row>
    <row r="5" spans="1:15" ht="17.25" customHeight="1" x14ac:dyDescent="0.3">
      <c r="A5" s="50"/>
      <c r="B5" s="13"/>
      <c r="C5" s="13" t="s">
        <v>16</v>
      </c>
      <c r="D5" s="83" t="s">
        <v>30</v>
      </c>
      <c r="E5" s="18"/>
      <c r="F5" s="36"/>
      <c r="G5" s="38"/>
      <c r="H5" s="15"/>
      <c r="I5" s="66"/>
      <c r="J5" s="15"/>
      <c r="K5" s="56"/>
      <c r="L5" s="36"/>
      <c r="M5" s="36"/>
      <c r="N5" s="36"/>
      <c r="O5" s="60"/>
    </row>
    <row r="6" spans="1:15" x14ac:dyDescent="0.2">
      <c r="A6" s="50"/>
      <c r="B6" s="19"/>
      <c r="C6" s="19"/>
      <c r="D6" s="19"/>
      <c r="E6" s="17"/>
      <c r="F6" s="14"/>
      <c r="G6" s="38"/>
      <c r="H6" s="15"/>
      <c r="I6" s="66"/>
      <c r="J6" s="15"/>
      <c r="K6" s="13"/>
      <c r="L6" s="36"/>
      <c r="M6" s="36"/>
      <c r="N6" s="36"/>
      <c r="O6" s="60"/>
    </row>
    <row r="7" spans="1:15" ht="15.75" customHeight="1" x14ac:dyDescent="0.2">
      <c r="A7" s="50"/>
      <c r="B7" s="20"/>
      <c r="C7" s="20" t="s">
        <v>18</v>
      </c>
      <c r="D7" s="84" t="s">
        <v>31</v>
      </c>
      <c r="E7" s="84" t="s">
        <v>32</v>
      </c>
      <c r="F7" s="36"/>
      <c r="G7" s="76"/>
      <c r="H7" s="20"/>
      <c r="I7" s="67"/>
      <c r="J7" s="20"/>
      <c r="K7" s="55" t="s">
        <v>28</v>
      </c>
      <c r="L7" s="36"/>
      <c r="M7" s="36"/>
      <c r="N7" s="36"/>
      <c r="O7" s="60"/>
    </row>
    <row r="8" spans="1:15" ht="15.75" customHeight="1" x14ac:dyDescent="0.2">
      <c r="A8" s="50"/>
      <c r="B8" s="18"/>
      <c r="C8" s="18" t="s">
        <v>17</v>
      </c>
      <c r="D8" s="21">
        <f ca="1">TODAY()</f>
        <v>43838</v>
      </c>
      <c r="E8" s="22">
        <f ca="1">NOW()</f>
        <v>43838.651368749997</v>
      </c>
      <c r="F8" s="36"/>
      <c r="G8" s="20"/>
      <c r="H8" s="20"/>
      <c r="I8" s="67"/>
      <c r="J8" s="20"/>
      <c r="K8" s="15"/>
      <c r="L8" s="36"/>
      <c r="M8" s="36"/>
      <c r="N8" s="36"/>
      <c r="O8" s="60"/>
    </row>
    <row r="9" spans="1:15" s="35" customFormat="1" ht="40.5" customHeight="1" x14ac:dyDescent="0.2">
      <c r="A9" s="52"/>
      <c r="B9" s="34" t="s">
        <v>22</v>
      </c>
      <c r="C9" s="89" t="s">
        <v>36</v>
      </c>
      <c r="D9" s="89" t="s">
        <v>55</v>
      </c>
      <c r="E9" s="89" t="s">
        <v>78</v>
      </c>
      <c r="F9" s="89" t="s">
        <v>124</v>
      </c>
      <c r="G9" s="89" t="s">
        <v>147</v>
      </c>
      <c r="H9" s="89" t="s">
        <v>193</v>
      </c>
      <c r="I9" s="89" t="s">
        <v>194</v>
      </c>
      <c r="J9" s="89" t="s">
        <v>196</v>
      </c>
      <c r="K9" s="95" t="s">
        <v>242</v>
      </c>
      <c r="L9" s="98" t="s">
        <v>252</v>
      </c>
      <c r="M9" s="99" t="s">
        <v>298</v>
      </c>
      <c r="N9" s="99" t="s">
        <v>333</v>
      </c>
      <c r="O9" s="99" t="s">
        <v>334</v>
      </c>
    </row>
    <row r="10" spans="1:15" s="2" customFormat="1" ht="13.5" customHeight="1" x14ac:dyDescent="0.2">
      <c r="A10" s="50"/>
      <c r="B10" s="28">
        <f>ROW(B10) - ROW($B$9)</f>
        <v>1</v>
      </c>
      <c r="C10" s="90" t="s">
        <v>37</v>
      </c>
      <c r="D10" s="90" t="s">
        <v>56</v>
      </c>
      <c r="E10" s="92" t="s">
        <v>79</v>
      </c>
      <c r="F10" s="92" t="s">
        <v>125</v>
      </c>
      <c r="G10" s="92" t="s">
        <v>148</v>
      </c>
      <c r="H10" s="29">
        <v>1</v>
      </c>
      <c r="I10" s="93" t="s">
        <v>195</v>
      </c>
      <c r="J10" s="92" t="s">
        <v>197</v>
      </c>
      <c r="K10" s="96" t="s">
        <v>34</v>
      </c>
      <c r="L10" s="96" t="s">
        <v>253</v>
      </c>
      <c r="M10" s="100" t="s">
        <v>299</v>
      </c>
      <c r="N10" s="74">
        <v>0.25</v>
      </c>
      <c r="O10" s="102" t="s">
        <v>335</v>
      </c>
    </row>
    <row r="11" spans="1:15" s="2" customFormat="1" ht="13.5" customHeight="1" x14ac:dyDescent="0.2">
      <c r="A11" s="50"/>
      <c r="B11" s="30">
        <f>ROW(B11) - ROW($B$9)</f>
        <v>2</v>
      </c>
      <c r="C11" s="91" t="s">
        <v>37</v>
      </c>
      <c r="D11" s="91" t="s">
        <v>57</v>
      </c>
      <c r="E11" s="91" t="s">
        <v>80</v>
      </c>
      <c r="F11" s="91" t="s">
        <v>125</v>
      </c>
      <c r="G11" s="91" t="s">
        <v>149</v>
      </c>
      <c r="H11" s="31">
        <v>3</v>
      </c>
      <c r="I11" s="94" t="s">
        <v>195</v>
      </c>
      <c r="J11" s="91" t="s">
        <v>198</v>
      </c>
      <c r="K11" s="97" t="s">
        <v>243</v>
      </c>
      <c r="L11" s="97" t="s">
        <v>254</v>
      </c>
      <c r="M11" s="101" t="s">
        <v>300</v>
      </c>
      <c r="N11" s="75">
        <v>0.36</v>
      </c>
      <c r="O11" s="103" t="s">
        <v>335</v>
      </c>
    </row>
    <row r="12" spans="1:15" s="2" customFormat="1" ht="13.5" customHeight="1" x14ac:dyDescent="0.2">
      <c r="A12" s="50"/>
      <c r="B12" s="28">
        <f>ROW(B12) - ROW($B$9)</f>
        <v>3</v>
      </c>
      <c r="C12" s="90" t="s">
        <v>37</v>
      </c>
      <c r="D12" s="90" t="s">
        <v>56</v>
      </c>
      <c r="E12" s="92" t="s">
        <v>81</v>
      </c>
      <c r="F12" s="92" t="s">
        <v>126</v>
      </c>
      <c r="G12" s="92" t="s">
        <v>150</v>
      </c>
      <c r="H12" s="29">
        <v>2</v>
      </c>
      <c r="I12" s="93" t="s">
        <v>195</v>
      </c>
      <c r="J12" s="92" t="s">
        <v>199</v>
      </c>
      <c r="K12" s="96" t="s">
        <v>244</v>
      </c>
      <c r="L12" s="96" t="s">
        <v>255</v>
      </c>
      <c r="M12" s="100" t="s">
        <v>301</v>
      </c>
      <c r="N12" s="74">
        <v>1</v>
      </c>
      <c r="O12" s="102" t="s">
        <v>335</v>
      </c>
    </row>
    <row r="13" spans="1:15" s="2" customFormat="1" ht="13.5" customHeight="1" x14ac:dyDescent="0.2">
      <c r="A13" s="50"/>
      <c r="B13" s="30">
        <f>ROW(B13) - ROW($B$9)</f>
        <v>4</v>
      </c>
      <c r="C13" s="91" t="s">
        <v>37</v>
      </c>
      <c r="D13" s="91" t="s">
        <v>56</v>
      </c>
      <c r="E13" s="91" t="s">
        <v>82</v>
      </c>
      <c r="F13" s="91" t="s">
        <v>125</v>
      </c>
      <c r="G13" s="91" t="s">
        <v>151</v>
      </c>
      <c r="H13" s="31">
        <v>4</v>
      </c>
      <c r="I13" s="94" t="s">
        <v>195</v>
      </c>
      <c r="J13" s="91" t="s">
        <v>200</v>
      </c>
      <c r="K13" s="97" t="s">
        <v>245</v>
      </c>
      <c r="L13" s="97" t="s">
        <v>256</v>
      </c>
      <c r="M13" s="101" t="s">
        <v>302</v>
      </c>
      <c r="N13" s="75">
        <v>0.76</v>
      </c>
      <c r="O13" s="103" t="s">
        <v>335</v>
      </c>
    </row>
    <row r="14" spans="1:15" s="2" customFormat="1" ht="13.5" customHeight="1" x14ac:dyDescent="0.2">
      <c r="A14" s="50"/>
      <c r="B14" s="28">
        <f>ROW(B14) - ROW($B$9)</f>
        <v>5</v>
      </c>
      <c r="C14" s="90" t="s">
        <v>37</v>
      </c>
      <c r="D14" s="90" t="s">
        <v>56</v>
      </c>
      <c r="E14" s="92" t="s">
        <v>83</v>
      </c>
      <c r="F14" s="92" t="s">
        <v>126</v>
      </c>
      <c r="G14" s="92" t="s">
        <v>152</v>
      </c>
      <c r="H14" s="29">
        <v>3</v>
      </c>
      <c r="I14" s="93" t="s">
        <v>195</v>
      </c>
      <c r="J14" s="92" t="s">
        <v>201</v>
      </c>
      <c r="K14" s="96" t="s">
        <v>243</v>
      </c>
      <c r="L14" s="96" t="s">
        <v>257</v>
      </c>
      <c r="M14" s="100" t="s">
        <v>303</v>
      </c>
      <c r="N14" s="74">
        <v>0.9</v>
      </c>
      <c r="O14" s="102" t="s">
        <v>335</v>
      </c>
    </row>
    <row r="15" spans="1:15" s="2" customFormat="1" ht="13.5" customHeight="1" x14ac:dyDescent="0.2">
      <c r="A15" s="50"/>
      <c r="B15" s="30">
        <f>ROW(B15) - ROW($B$9)</f>
        <v>6</v>
      </c>
      <c r="C15" s="91" t="s">
        <v>37</v>
      </c>
      <c r="D15" s="91" t="s">
        <v>56</v>
      </c>
      <c r="E15" s="91" t="s">
        <v>84</v>
      </c>
      <c r="F15" s="91" t="s">
        <v>125</v>
      </c>
      <c r="G15" s="91" t="s">
        <v>153</v>
      </c>
      <c r="H15" s="31">
        <v>1</v>
      </c>
      <c r="I15" s="94" t="s">
        <v>195</v>
      </c>
      <c r="J15" s="91" t="s">
        <v>202</v>
      </c>
      <c r="K15" s="97" t="s">
        <v>34</v>
      </c>
      <c r="L15" s="97" t="s">
        <v>258</v>
      </c>
      <c r="M15" s="101" t="s">
        <v>304</v>
      </c>
      <c r="N15" s="75">
        <v>0.1</v>
      </c>
      <c r="O15" s="103" t="s">
        <v>335</v>
      </c>
    </row>
    <row r="16" spans="1:15" s="2" customFormat="1" ht="13.5" customHeight="1" x14ac:dyDescent="0.2">
      <c r="A16" s="50"/>
      <c r="B16" s="28">
        <f>ROW(B16) - ROW($B$9)</f>
        <v>7</v>
      </c>
      <c r="C16" s="90" t="s">
        <v>37</v>
      </c>
      <c r="D16" s="90" t="s">
        <v>56</v>
      </c>
      <c r="E16" s="92" t="s">
        <v>85</v>
      </c>
      <c r="F16" s="92" t="s">
        <v>126</v>
      </c>
      <c r="G16" s="92" t="s">
        <v>154</v>
      </c>
      <c r="H16" s="29">
        <v>1</v>
      </c>
      <c r="I16" s="93" t="s">
        <v>195</v>
      </c>
      <c r="J16" s="92" t="s">
        <v>203</v>
      </c>
      <c r="K16" s="96" t="s">
        <v>34</v>
      </c>
      <c r="L16" s="96" t="s">
        <v>259</v>
      </c>
      <c r="M16" s="100" t="s">
        <v>305</v>
      </c>
      <c r="N16" s="74">
        <v>0.41</v>
      </c>
      <c r="O16" s="102" t="s">
        <v>335</v>
      </c>
    </row>
    <row r="17" spans="1:15" s="2" customFormat="1" ht="13.5" customHeight="1" x14ac:dyDescent="0.2">
      <c r="A17" s="50"/>
      <c r="B17" s="30">
        <f>ROW(B17) - ROW($B$9)</f>
        <v>8</v>
      </c>
      <c r="C17" s="91" t="s">
        <v>37</v>
      </c>
      <c r="D17" s="91" t="s">
        <v>58</v>
      </c>
      <c r="E17" s="91" t="s">
        <v>86</v>
      </c>
      <c r="F17" s="91" t="s">
        <v>125</v>
      </c>
      <c r="G17" s="91" t="s">
        <v>155</v>
      </c>
      <c r="H17" s="31">
        <v>6</v>
      </c>
      <c r="I17" s="94" t="s">
        <v>195</v>
      </c>
      <c r="J17" s="91" t="s">
        <v>204</v>
      </c>
      <c r="K17" s="97" t="s">
        <v>246</v>
      </c>
      <c r="L17" s="97" t="s">
        <v>260</v>
      </c>
      <c r="M17" s="101" t="s">
        <v>306</v>
      </c>
      <c r="N17" s="75"/>
      <c r="O17" s="103" t="s">
        <v>335</v>
      </c>
    </row>
    <row r="18" spans="1:15" s="2" customFormat="1" ht="13.5" customHeight="1" x14ac:dyDescent="0.2">
      <c r="A18" s="50"/>
      <c r="B18" s="28">
        <f>ROW(B18) - ROW($B$9)</f>
        <v>9</v>
      </c>
      <c r="C18" s="90" t="s">
        <v>37</v>
      </c>
      <c r="D18" s="90" t="s">
        <v>59</v>
      </c>
      <c r="E18" s="92" t="s">
        <v>87</v>
      </c>
      <c r="F18" s="92" t="s">
        <v>125</v>
      </c>
      <c r="G18" s="92" t="s">
        <v>156</v>
      </c>
      <c r="H18" s="29">
        <v>2</v>
      </c>
      <c r="I18" s="93" t="s">
        <v>195</v>
      </c>
      <c r="J18" s="92" t="s">
        <v>205</v>
      </c>
      <c r="K18" s="96" t="s">
        <v>244</v>
      </c>
      <c r="L18" s="96" t="s">
        <v>261</v>
      </c>
      <c r="M18" s="100" t="s">
        <v>307</v>
      </c>
      <c r="N18" s="74">
        <v>0.44</v>
      </c>
      <c r="O18" s="102" t="s">
        <v>335</v>
      </c>
    </row>
    <row r="19" spans="1:15" s="2" customFormat="1" ht="13.5" customHeight="1" x14ac:dyDescent="0.2">
      <c r="A19" s="50"/>
      <c r="B19" s="30">
        <f>ROW(B19) - ROW($B$9)</f>
        <v>10</v>
      </c>
      <c r="C19" s="91" t="s">
        <v>37</v>
      </c>
      <c r="D19" s="91" t="s">
        <v>56</v>
      </c>
      <c r="E19" s="91" t="s">
        <v>79</v>
      </c>
      <c r="F19" s="91" t="s">
        <v>125</v>
      </c>
      <c r="G19" s="91" t="s">
        <v>148</v>
      </c>
      <c r="H19" s="31">
        <v>1</v>
      </c>
      <c r="I19" s="94" t="s">
        <v>195</v>
      </c>
      <c r="J19" s="91" t="s">
        <v>197</v>
      </c>
      <c r="K19" s="97" t="s">
        <v>34</v>
      </c>
      <c r="L19" s="97" t="s">
        <v>253</v>
      </c>
      <c r="M19" s="101" t="s">
        <v>299</v>
      </c>
      <c r="N19" s="75">
        <v>0.25</v>
      </c>
      <c r="O19" s="103" t="s">
        <v>335</v>
      </c>
    </row>
    <row r="20" spans="1:15" s="2" customFormat="1" ht="13.5" customHeight="1" x14ac:dyDescent="0.2">
      <c r="A20" s="50"/>
      <c r="B20" s="28">
        <f>ROW(B20) - ROW($B$9)</f>
        <v>11</v>
      </c>
      <c r="C20" s="90" t="s">
        <v>37</v>
      </c>
      <c r="D20" s="90" t="s">
        <v>60</v>
      </c>
      <c r="E20" s="92" t="s">
        <v>88</v>
      </c>
      <c r="F20" s="92" t="s">
        <v>126</v>
      </c>
      <c r="G20" s="92" t="s">
        <v>157</v>
      </c>
      <c r="H20" s="29">
        <v>1</v>
      </c>
      <c r="I20" s="93" t="s">
        <v>195</v>
      </c>
      <c r="J20" s="92" t="s">
        <v>206</v>
      </c>
      <c r="K20" s="96" t="s">
        <v>34</v>
      </c>
      <c r="L20" s="96" t="s">
        <v>262</v>
      </c>
      <c r="M20" s="100" t="s">
        <v>304</v>
      </c>
      <c r="N20" s="74">
        <v>0.1</v>
      </c>
      <c r="O20" s="102" t="s">
        <v>335</v>
      </c>
    </row>
    <row r="21" spans="1:15" s="2" customFormat="1" ht="13.5" customHeight="1" x14ac:dyDescent="0.2">
      <c r="A21" s="50"/>
      <c r="B21" s="30">
        <f>ROW(B21) - ROW($B$9)</f>
        <v>12</v>
      </c>
      <c r="C21" s="91" t="s">
        <v>37</v>
      </c>
      <c r="D21" s="91" t="s">
        <v>59</v>
      </c>
      <c r="E21" s="91" t="s">
        <v>89</v>
      </c>
      <c r="F21" s="91" t="s">
        <v>126</v>
      </c>
      <c r="G21" s="91" t="s">
        <v>158</v>
      </c>
      <c r="H21" s="31">
        <v>2</v>
      </c>
      <c r="I21" s="94" t="s">
        <v>195</v>
      </c>
      <c r="J21" s="91" t="s">
        <v>207</v>
      </c>
      <c r="K21" s="97" t="s">
        <v>244</v>
      </c>
      <c r="L21" s="97" t="s">
        <v>263</v>
      </c>
      <c r="M21" s="101" t="s">
        <v>305</v>
      </c>
      <c r="N21" s="75">
        <v>0.82</v>
      </c>
      <c r="O21" s="103" t="s">
        <v>335</v>
      </c>
    </row>
    <row r="22" spans="1:15" s="2" customFormat="1" ht="13.5" customHeight="1" x14ac:dyDescent="0.2">
      <c r="A22" s="50"/>
      <c r="B22" s="28">
        <f>ROW(B22) - ROW($B$9)</f>
        <v>13</v>
      </c>
      <c r="C22" s="90" t="s">
        <v>38</v>
      </c>
      <c r="D22" s="90" t="s">
        <v>61</v>
      </c>
      <c r="E22" s="92" t="s">
        <v>90</v>
      </c>
      <c r="F22" s="92" t="s">
        <v>127</v>
      </c>
      <c r="G22" s="92" t="s">
        <v>159</v>
      </c>
      <c r="H22" s="29">
        <v>1</v>
      </c>
      <c r="I22" s="93" t="s">
        <v>195</v>
      </c>
      <c r="J22" s="92" t="s">
        <v>208</v>
      </c>
      <c r="K22" s="96" t="s">
        <v>34</v>
      </c>
      <c r="L22" s="96" t="s">
        <v>264</v>
      </c>
      <c r="M22" s="100" t="s">
        <v>308</v>
      </c>
      <c r="N22" s="74">
        <v>0.15</v>
      </c>
      <c r="O22" s="102" t="s">
        <v>335</v>
      </c>
    </row>
    <row r="23" spans="1:15" s="2" customFormat="1" ht="13.5" customHeight="1" x14ac:dyDescent="0.2">
      <c r="A23" s="50"/>
      <c r="B23" s="30">
        <f>ROW(B23) - ROW($B$9)</f>
        <v>14</v>
      </c>
      <c r="C23" s="91" t="s">
        <v>39</v>
      </c>
      <c r="D23" s="91" t="s">
        <v>62</v>
      </c>
      <c r="E23" s="91" t="s">
        <v>91</v>
      </c>
      <c r="F23" s="91" t="s">
        <v>128</v>
      </c>
      <c r="G23" s="91" t="s">
        <v>160</v>
      </c>
      <c r="H23" s="31">
        <v>1</v>
      </c>
      <c r="I23" s="94" t="s">
        <v>195</v>
      </c>
      <c r="J23" s="91" t="s">
        <v>209</v>
      </c>
      <c r="K23" s="97" t="s">
        <v>34</v>
      </c>
      <c r="L23" s="97" t="s">
        <v>265</v>
      </c>
      <c r="M23" s="101" t="s">
        <v>309</v>
      </c>
      <c r="N23" s="75">
        <v>0.87</v>
      </c>
      <c r="O23" s="103" t="s">
        <v>335</v>
      </c>
    </row>
    <row r="24" spans="1:15" s="2" customFormat="1" ht="13.5" customHeight="1" x14ac:dyDescent="0.2">
      <c r="A24" s="50"/>
      <c r="B24" s="28">
        <f>ROW(B24) - ROW($B$9)</f>
        <v>15</v>
      </c>
      <c r="C24" s="90" t="s">
        <v>40</v>
      </c>
      <c r="D24" s="90" t="s">
        <v>63</v>
      </c>
      <c r="E24" s="92" t="s">
        <v>92</v>
      </c>
      <c r="F24" s="92" t="s">
        <v>129</v>
      </c>
      <c r="G24" s="92" t="s">
        <v>161</v>
      </c>
      <c r="H24" s="29">
        <v>2</v>
      </c>
      <c r="I24" s="93" t="s">
        <v>195</v>
      </c>
      <c r="J24" s="92" t="s">
        <v>210</v>
      </c>
      <c r="K24" s="96" t="s">
        <v>244</v>
      </c>
      <c r="L24" s="96" t="s">
        <v>266</v>
      </c>
      <c r="M24" s="100" t="s">
        <v>310</v>
      </c>
      <c r="N24" s="74">
        <v>1.24</v>
      </c>
      <c r="O24" s="102" t="s">
        <v>335</v>
      </c>
    </row>
    <row r="25" spans="1:15" s="2" customFormat="1" ht="13.5" customHeight="1" x14ac:dyDescent="0.2">
      <c r="A25" s="50"/>
      <c r="B25" s="30">
        <f>ROW(B25) - ROW($B$9)</f>
        <v>16</v>
      </c>
      <c r="C25" s="91" t="s">
        <v>39</v>
      </c>
      <c r="D25" s="91" t="s">
        <v>64</v>
      </c>
      <c r="E25" s="91" t="s">
        <v>93</v>
      </c>
      <c r="F25" s="91" t="s">
        <v>127</v>
      </c>
      <c r="G25" s="91" t="s">
        <v>162</v>
      </c>
      <c r="H25" s="31">
        <v>1</v>
      </c>
      <c r="I25" s="94" t="s">
        <v>195</v>
      </c>
      <c r="J25" s="91" t="s">
        <v>211</v>
      </c>
      <c r="K25" s="97" t="s">
        <v>34</v>
      </c>
      <c r="L25" s="97" t="s">
        <v>267</v>
      </c>
      <c r="M25" s="101" t="s">
        <v>311</v>
      </c>
      <c r="N25" s="75">
        <v>0.39</v>
      </c>
      <c r="O25" s="103" t="s">
        <v>335</v>
      </c>
    </row>
    <row r="26" spans="1:15" s="2" customFormat="1" ht="13.5" customHeight="1" x14ac:dyDescent="0.2">
      <c r="A26" s="50"/>
      <c r="B26" s="28">
        <f>ROW(B26) - ROW($B$9)</f>
        <v>17</v>
      </c>
      <c r="C26" s="90" t="s">
        <v>40</v>
      </c>
      <c r="D26" s="90" t="s">
        <v>63</v>
      </c>
      <c r="E26" s="92" t="s">
        <v>94</v>
      </c>
      <c r="F26" s="92" t="s">
        <v>130</v>
      </c>
      <c r="G26" s="92" t="s">
        <v>163</v>
      </c>
      <c r="H26" s="29">
        <v>14</v>
      </c>
      <c r="I26" s="93" t="s">
        <v>195</v>
      </c>
      <c r="J26" s="92" t="s">
        <v>212</v>
      </c>
      <c r="K26" s="96" t="s">
        <v>34</v>
      </c>
      <c r="L26" s="96" t="s">
        <v>268</v>
      </c>
      <c r="M26" s="100" t="s">
        <v>312</v>
      </c>
      <c r="N26" s="74"/>
      <c r="O26" s="102" t="s">
        <v>336</v>
      </c>
    </row>
    <row r="27" spans="1:15" s="2" customFormat="1" ht="13.5" customHeight="1" x14ac:dyDescent="0.2">
      <c r="A27" s="50"/>
      <c r="B27" s="30">
        <f>ROW(B27) - ROW($B$9)</f>
        <v>18</v>
      </c>
      <c r="C27" s="91" t="s">
        <v>41</v>
      </c>
      <c r="D27" s="91" t="s">
        <v>65</v>
      </c>
      <c r="E27" s="91" t="s">
        <v>95</v>
      </c>
      <c r="F27" s="91" t="s">
        <v>125</v>
      </c>
      <c r="G27" s="91" t="s">
        <v>164</v>
      </c>
      <c r="H27" s="31">
        <v>1</v>
      </c>
      <c r="I27" s="94" t="s">
        <v>195</v>
      </c>
      <c r="J27" s="91" t="s">
        <v>213</v>
      </c>
      <c r="K27" s="97" t="s">
        <v>34</v>
      </c>
      <c r="L27" s="97" t="s">
        <v>269</v>
      </c>
      <c r="M27" s="101" t="s">
        <v>313</v>
      </c>
      <c r="N27" s="75">
        <v>0.31</v>
      </c>
      <c r="O27" s="103" t="s">
        <v>335</v>
      </c>
    </row>
    <row r="28" spans="1:15" s="2" customFormat="1" ht="13.5" customHeight="1" x14ac:dyDescent="0.2">
      <c r="A28" s="50"/>
      <c r="B28" s="28">
        <f>ROW(B28) - ROW($B$9)</f>
        <v>19</v>
      </c>
      <c r="C28" s="90" t="s">
        <v>42</v>
      </c>
      <c r="D28" s="90" t="s">
        <v>66</v>
      </c>
      <c r="E28" s="92" t="s">
        <v>96</v>
      </c>
      <c r="F28" s="92" t="s">
        <v>131</v>
      </c>
      <c r="G28" s="92" t="s">
        <v>165</v>
      </c>
      <c r="H28" s="29">
        <v>1</v>
      </c>
      <c r="I28" s="93" t="s">
        <v>195</v>
      </c>
      <c r="J28" s="92" t="s">
        <v>214</v>
      </c>
      <c r="K28" s="96" t="s">
        <v>34</v>
      </c>
      <c r="L28" s="96" t="s">
        <v>270</v>
      </c>
      <c r="M28" s="100" t="s">
        <v>314</v>
      </c>
      <c r="N28" s="74">
        <v>0.6</v>
      </c>
      <c r="O28" s="102" t="s">
        <v>335</v>
      </c>
    </row>
    <row r="29" spans="1:15" s="2" customFormat="1" ht="13.5" customHeight="1" x14ac:dyDescent="0.2">
      <c r="A29" s="50"/>
      <c r="B29" s="30">
        <f>ROW(B29) - ROW($B$9)</f>
        <v>20</v>
      </c>
      <c r="C29" s="91" t="s">
        <v>43</v>
      </c>
      <c r="D29" s="91" t="s">
        <v>67</v>
      </c>
      <c r="E29" s="91" t="s">
        <v>97</v>
      </c>
      <c r="F29" s="91" t="s">
        <v>132</v>
      </c>
      <c r="G29" s="91" t="s">
        <v>166</v>
      </c>
      <c r="H29" s="31">
        <v>5</v>
      </c>
      <c r="I29" s="94" t="s">
        <v>195</v>
      </c>
      <c r="J29" s="91" t="s">
        <v>215</v>
      </c>
      <c r="K29" s="97" t="s">
        <v>247</v>
      </c>
      <c r="L29" s="97" t="s">
        <v>271</v>
      </c>
      <c r="M29" s="101" t="s">
        <v>315</v>
      </c>
      <c r="N29" s="75">
        <v>0.65</v>
      </c>
      <c r="O29" s="103" t="s">
        <v>335</v>
      </c>
    </row>
    <row r="30" spans="1:15" s="2" customFormat="1" ht="13.5" customHeight="1" x14ac:dyDescent="0.2">
      <c r="A30" s="50"/>
      <c r="B30" s="28">
        <f>ROW(B30) - ROW($B$9)</f>
        <v>21</v>
      </c>
      <c r="C30" s="90" t="s">
        <v>44</v>
      </c>
      <c r="D30" s="90" t="s">
        <v>68</v>
      </c>
      <c r="E30" s="92" t="s">
        <v>98</v>
      </c>
      <c r="F30" s="92" t="s">
        <v>133</v>
      </c>
      <c r="G30" s="92" t="s">
        <v>167</v>
      </c>
      <c r="H30" s="29">
        <v>1</v>
      </c>
      <c r="I30" s="93" t="s">
        <v>195</v>
      </c>
      <c r="J30" s="92" t="s">
        <v>216</v>
      </c>
      <c r="K30" s="96" t="s">
        <v>34</v>
      </c>
      <c r="L30" s="96" t="s">
        <v>272</v>
      </c>
      <c r="M30" s="100" t="s">
        <v>316</v>
      </c>
      <c r="N30" s="74">
        <v>0.32</v>
      </c>
      <c r="O30" s="102" t="s">
        <v>335</v>
      </c>
    </row>
    <row r="31" spans="1:15" s="2" customFormat="1" ht="13.5" customHeight="1" x14ac:dyDescent="0.2">
      <c r="A31" s="50"/>
      <c r="B31" s="30">
        <f>ROW(B31) - ROW($B$9)</f>
        <v>22</v>
      </c>
      <c r="C31" s="91" t="s">
        <v>44</v>
      </c>
      <c r="D31" s="91" t="s">
        <v>68</v>
      </c>
      <c r="E31" s="91" t="s">
        <v>99</v>
      </c>
      <c r="F31" s="91" t="s">
        <v>134</v>
      </c>
      <c r="G31" s="91" t="s">
        <v>168</v>
      </c>
      <c r="H31" s="31">
        <v>3</v>
      </c>
      <c r="I31" s="94" t="s">
        <v>195</v>
      </c>
      <c r="J31" s="91" t="s">
        <v>217</v>
      </c>
      <c r="K31" s="97" t="s">
        <v>243</v>
      </c>
      <c r="L31" s="97" t="s">
        <v>273</v>
      </c>
      <c r="M31" s="101" t="s">
        <v>317</v>
      </c>
      <c r="N31" s="75">
        <v>1.35</v>
      </c>
      <c r="O31" s="103" t="s">
        <v>335</v>
      </c>
    </row>
    <row r="32" spans="1:15" s="2" customFormat="1" ht="13.5" customHeight="1" x14ac:dyDescent="0.2">
      <c r="A32" s="50"/>
      <c r="B32" s="28">
        <f>ROW(B32) - ROW($B$9)</f>
        <v>23</v>
      </c>
      <c r="C32" s="90" t="s">
        <v>44</v>
      </c>
      <c r="D32" s="90" t="s">
        <v>68</v>
      </c>
      <c r="E32" s="92" t="s">
        <v>100</v>
      </c>
      <c r="F32" s="92" t="s">
        <v>135</v>
      </c>
      <c r="G32" s="92" t="s">
        <v>169</v>
      </c>
      <c r="H32" s="29">
        <v>3</v>
      </c>
      <c r="I32" s="93" t="s">
        <v>195</v>
      </c>
      <c r="J32" s="92" t="s">
        <v>218</v>
      </c>
      <c r="K32" s="96" t="s">
        <v>243</v>
      </c>
      <c r="L32" s="96" t="s">
        <v>274</v>
      </c>
      <c r="M32" s="100" t="s">
        <v>318</v>
      </c>
      <c r="N32" s="74">
        <v>1.56</v>
      </c>
      <c r="O32" s="102" t="s">
        <v>335</v>
      </c>
    </row>
    <row r="33" spans="1:15" s="2" customFormat="1" ht="13.5" customHeight="1" x14ac:dyDescent="0.2">
      <c r="A33" s="50"/>
      <c r="B33" s="30">
        <f>ROW(B33) - ROW($B$9)</f>
        <v>24</v>
      </c>
      <c r="C33" s="91" t="s">
        <v>44</v>
      </c>
      <c r="D33" s="91" t="s">
        <v>68</v>
      </c>
      <c r="E33" s="91" t="s">
        <v>101</v>
      </c>
      <c r="F33" s="91" t="s">
        <v>136</v>
      </c>
      <c r="G33" s="91" t="s">
        <v>170</v>
      </c>
      <c r="H33" s="31">
        <v>1</v>
      </c>
      <c r="I33" s="94" t="s">
        <v>195</v>
      </c>
      <c r="J33" s="91" t="s">
        <v>219</v>
      </c>
      <c r="K33" s="97" t="s">
        <v>34</v>
      </c>
      <c r="L33" s="97" t="s">
        <v>275</v>
      </c>
      <c r="M33" s="101" t="s">
        <v>319</v>
      </c>
      <c r="N33" s="75">
        <v>0.98</v>
      </c>
      <c r="O33" s="103" t="s">
        <v>335</v>
      </c>
    </row>
    <row r="34" spans="1:15" s="2" customFormat="1" ht="13.5" customHeight="1" x14ac:dyDescent="0.2">
      <c r="A34" s="50"/>
      <c r="B34" s="28">
        <f>ROW(B34) - ROW($B$9)</f>
        <v>25</v>
      </c>
      <c r="C34" s="90" t="s">
        <v>43</v>
      </c>
      <c r="D34" s="90" t="s">
        <v>67</v>
      </c>
      <c r="E34" s="92" t="s">
        <v>102</v>
      </c>
      <c r="F34" s="92" t="s">
        <v>137</v>
      </c>
      <c r="G34" s="92" t="s">
        <v>171</v>
      </c>
      <c r="H34" s="29">
        <v>14</v>
      </c>
      <c r="I34" s="93" t="s">
        <v>195</v>
      </c>
      <c r="J34" s="92" t="s">
        <v>220</v>
      </c>
      <c r="K34" s="96" t="s">
        <v>248</v>
      </c>
      <c r="L34" s="96" t="s">
        <v>276</v>
      </c>
      <c r="M34" s="100" t="s">
        <v>320</v>
      </c>
      <c r="N34" s="74">
        <v>4.6479999999999997</v>
      </c>
      <c r="O34" s="102" t="s">
        <v>335</v>
      </c>
    </row>
    <row r="35" spans="1:15" s="2" customFormat="1" ht="13.5" customHeight="1" x14ac:dyDescent="0.2">
      <c r="A35" s="50"/>
      <c r="B35" s="30">
        <f>ROW(B35) - ROW($B$9)</f>
        <v>26</v>
      </c>
      <c r="C35" s="91" t="s">
        <v>45</v>
      </c>
      <c r="D35" s="91" t="s">
        <v>69</v>
      </c>
      <c r="E35" s="91" t="s">
        <v>103</v>
      </c>
      <c r="F35" s="91" t="s">
        <v>138</v>
      </c>
      <c r="G35" s="91" t="s">
        <v>172</v>
      </c>
      <c r="H35" s="31">
        <v>1</v>
      </c>
      <c r="I35" s="94" t="s">
        <v>195</v>
      </c>
      <c r="J35" s="91" t="s">
        <v>221</v>
      </c>
      <c r="K35" s="97" t="s">
        <v>34</v>
      </c>
      <c r="L35" s="97" t="s">
        <v>277</v>
      </c>
      <c r="M35" s="101" t="s">
        <v>321</v>
      </c>
      <c r="N35" s="75">
        <v>0.88</v>
      </c>
      <c r="O35" s="103" t="s">
        <v>335</v>
      </c>
    </row>
    <row r="36" spans="1:15" s="2" customFormat="1" ht="13.5" customHeight="1" x14ac:dyDescent="0.2">
      <c r="A36" s="50"/>
      <c r="B36" s="28">
        <f>ROW(B36) - ROW($B$9)</f>
        <v>27</v>
      </c>
      <c r="C36" s="90" t="s">
        <v>46</v>
      </c>
      <c r="D36" s="90" t="s">
        <v>70</v>
      </c>
      <c r="E36" s="92" t="s">
        <v>104</v>
      </c>
      <c r="F36" s="92" t="s">
        <v>139</v>
      </c>
      <c r="G36" s="92" t="s">
        <v>173</v>
      </c>
      <c r="H36" s="29">
        <v>14</v>
      </c>
      <c r="I36" s="93" t="s">
        <v>195</v>
      </c>
      <c r="J36" s="92" t="s">
        <v>222</v>
      </c>
      <c r="K36" s="96" t="s">
        <v>248</v>
      </c>
      <c r="L36" s="96" t="s">
        <v>278</v>
      </c>
      <c r="M36" s="100" t="s">
        <v>322</v>
      </c>
      <c r="N36" s="74">
        <v>1.722</v>
      </c>
      <c r="O36" s="102" t="s">
        <v>335</v>
      </c>
    </row>
    <row r="37" spans="1:15" s="2" customFormat="1" ht="13.5" customHeight="1" x14ac:dyDescent="0.2">
      <c r="A37" s="50"/>
      <c r="B37" s="30">
        <f>ROW(B37) - ROW($B$9)</f>
        <v>28</v>
      </c>
      <c r="C37" s="91" t="s">
        <v>47</v>
      </c>
      <c r="D37" s="91" t="s">
        <v>71</v>
      </c>
      <c r="E37" s="91" t="s">
        <v>105</v>
      </c>
      <c r="F37" s="91" t="s">
        <v>140</v>
      </c>
      <c r="G37" s="91" t="s">
        <v>174</v>
      </c>
      <c r="H37" s="31">
        <v>14</v>
      </c>
      <c r="I37" s="94" t="s">
        <v>195</v>
      </c>
      <c r="J37" s="91" t="s">
        <v>223</v>
      </c>
      <c r="K37" s="97" t="s">
        <v>248</v>
      </c>
      <c r="L37" s="97" t="s">
        <v>279</v>
      </c>
      <c r="M37" s="101" t="s">
        <v>323</v>
      </c>
      <c r="N37" s="75">
        <v>6.8739999999999997</v>
      </c>
      <c r="O37" s="103" t="s">
        <v>335</v>
      </c>
    </row>
    <row r="38" spans="1:15" s="2" customFormat="1" ht="13.5" customHeight="1" x14ac:dyDescent="0.2">
      <c r="A38" s="50"/>
      <c r="B38" s="28">
        <f>ROW(B38) - ROW($B$9)</f>
        <v>29</v>
      </c>
      <c r="C38" s="90" t="s">
        <v>48</v>
      </c>
      <c r="D38" s="90" t="s">
        <v>72</v>
      </c>
      <c r="E38" s="92" t="s">
        <v>106</v>
      </c>
      <c r="F38" s="92" t="s">
        <v>125</v>
      </c>
      <c r="G38" s="92" t="s">
        <v>175</v>
      </c>
      <c r="H38" s="29">
        <v>15</v>
      </c>
      <c r="I38" s="93" t="s">
        <v>195</v>
      </c>
      <c r="J38" s="92" t="s">
        <v>224</v>
      </c>
      <c r="K38" s="96" t="s">
        <v>249</v>
      </c>
      <c r="L38" s="96" t="s">
        <v>280</v>
      </c>
      <c r="M38" s="100" t="s">
        <v>324</v>
      </c>
      <c r="N38" s="74">
        <v>1.32</v>
      </c>
      <c r="O38" s="102" t="s">
        <v>335</v>
      </c>
    </row>
    <row r="39" spans="1:15" s="2" customFormat="1" ht="13.5" customHeight="1" x14ac:dyDescent="0.2">
      <c r="A39" s="50"/>
      <c r="B39" s="30">
        <f>ROW(B39) - ROW($B$9)</f>
        <v>30</v>
      </c>
      <c r="C39" s="91" t="s">
        <v>48</v>
      </c>
      <c r="D39" s="91" t="s">
        <v>72</v>
      </c>
      <c r="E39" s="91" t="s">
        <v>107</v>
      </c>
      <c r="F39" s="91" t="s">
        <v>126</v>
      </c>
      <c r="G39" s="91" t="s">
        <v>176</v>
      </c>
      <c r="H39" s="31">
        <v>1</v>
      </c>
      <c r="I39" s="94" t="s">
        <v>195</v>
      </c>
      <c r="J39" s="91" t="s">
        <v>225</v>
      </c>
      <c r="K39" s="97" t="s">
        <v>34</v>
      </c>
      <c r="L39" s="97" t="s">
        <v>281</v>
      </c>
      <c r="M39" s="101" t="s">
        <v>304</v>
      </c>
      <c r="N39" s="75">
        <v>0.1</v>
      </c>
      <c r="O39" s="103" t="s">
        <v>335</v>
      </c>
    </row>
    <row r="40" spans="1:15" s="2" customFormat="1" ht="13.5" customHeight="1" x14ac:dyDescent="0.2">
      <c r="A40" s="50"/>
      <c r="B40" s="28">
        <f>ROW(B40) - ROW($B$9)</f>
        <v>31</v>
      </c>
      <c r="C40" s="90" t="s">
        <v>48</v>
      </c>
      <c r="D40" s="90" t="s">
        <v>72</v>
      </c>
      <c r="E40" s="92" t="s">
        <v>108</v>
      </c>
      <c r="F40" s="92" t="s">
        <v>126</v>
      </c>
      <c r="G40" s="92" t="s">
        <v>177</v>
      </c>
      <c r="H40" s="29">
        <v>15</v>
      </c>
      <c r="I40" s="93" t="s">
        <v>195</v>
      </c>
      <c r="J40" s="92" t="s">
        <v>226</v>
      </c>
      <c r="K40" s="96" t="s">
        <v>249</v>
      </c>
      <c r="L40" s="96" t="s">
        <v>282</v>
      </c>
      <c r="M40" s="100" t="s">
        <v>325</v>
      </c>
      <c r="N40" s="74">
        <v>1.08</v>
      </c>
      <c r="O40" s="102" t="s">
        <v>335</v>
      </c>
    </row>
    <row r="41" spans="1:15" s="2" customFormat="1" ht="13.5" customHeight="1" x14ac:dyDescent="0.2">
      <c r="A41" s="50"/>
      <c r="B41" s="30">
        <f>ROW(B41) - ROW($B$9)</f>
        <v>32</v>
      </c>
      <c r="C41" s="91" t="s">
        <v>48</v>
      </c>
      <c r="D41" s="91" t="s">
        <v>73</v>
      </c>
      <c r="E41" s="91" t="s">
        <v>109</v>
      </c>
      <c r="F41" s="91" t="s">
        <v>126</v>
      </c>
      <c r="G41" s="91" t="s">
        <v>178</v>
      </c>
      <c r="H41" s="31">
        <v>6</v>
      </c>
      <c r="I41" s="94" t="s">
        <v>195</v>
      </c>
      <c r="J41" s="91" t="s">
        <v>227</v>
      </c>
      <c r="K41" s="97" t="s">
        <v>246</v>
      </c>
      <c r="L41" s="97" t="s">
        <v>283</v>
      </c>
      <c r="M41" s="101" t="s">
        <v>304</v>
      </c>
      <c r="N41" s="75">
        <v>0.6</v>
      </c>
      <c r="O41" s="103" t="s">
        <v>335</v>
      </c>
    </row>
    <row r="42" spans="1:15" s="2" customFormat="1" ht="13.5" customHeight="1" x14ac:dyDescent="0.2">
      <c r="A42" s="50"/>
      <c r="B42" s="28">
        <f>ROW(B42) - ROW($B$9)</f>
        <v>33</v>
      </c>
      <c r="C42" s="90" t="s">
        <v>48</v>
      </c>
      <c r="D42" s="90" t="s">
        <v>73</v>
      </c>
      <c r="E42" s="92" t="s">
        <v>110</v>
      </c>
      <c r="F42" s="92" t="s">
        <v>126</v>
      </c>
      <c r="G42" s="92" t="s">
        <v>179</v>
      </c>
      <c r="H42" s="29">
        <v>6</v>
      </c>
      <c r="I42" s="93" t="s">
        <v>195</v>
      </c>
      <c r="J42" s="92" t="s">
        <v>228</v>
      </c>
      <c r="K42" s="96" t="s">
        <v>246</v>
      </c>
      <c r="L42" s="96" t="s">
        <v>284</v>
      </c>
      <c r="M42" s="100" t="s">
        <v>304</v>
      </c>
      <c r="N42" s="74">
        <v>0.6</v>
      </c>
      <c r="O42" s="102" t="s">
        <v>335</v>
      </c>
    </row>
    <row r="43" spans="1:15" s="2" customFormat="1" ht="13.5" customHeight="1" x14ac:dyDescent="0.2">
      <c r="A43" s="50"/>
      <c r="B43" s="30">
        <f>ROW(B43) - ROW($B$9)</f>
        <v>34</v>
      </c>
      <c r="C43" s="91" t="s">
        <v>48</v>
      </c>
      <c r="D43" s="91" t="s">
        <v>73</v>
      </c>
      <c r="E43" s="91" t="s">
        <v>111</v>
      </c>
      <c r="F43" s="91" t="s">
        <v>126</v>
      </c>
      <c r="G43" s="91" t="s">
        <v>180</v>
      </c>
      <c r="H43" s="31">
        <v>2</v>
      </c>
      <c r="I43" s="94" t="s">
        <v>195</v>
      </c>
      <c r="J43" s="91" t="s">
        <v>229</v>
      </c>
      <c r="K43" s="97" t="s">
        <v>244</v>
      </c>
      <c r="L43" s="97" t="s">
        <v>285</v>
      </c>
      <c r="M43" s="101" t="s">
        <v>304</v>
      </c>
      <c r="N43" s="75">
        <v>0.2</v>
      </c>
      <c r="O43" s="103" t="s">
        <v>335</v>
      </c>
    </row>
    <row r="44" spans="1:15" s="2" customFormat="1" ht="13.5" customHeight="1" x14ac:dyDescent="0.2">
      <c r="A44" s="50"/>
      <c r="B44" s="28">
        <f>ROW(B44) - ROW($B$9)</f>
        <v>35</v>
      </c>
      <c r="C44" s="90" t="s">
        <v>48</v>
      </c>
      <c r="D44" s="90" t="s">
        <v>72</v>
      </c>
      <c r="E44" s="92" t="s">
        <v>112</v>
      </c>
      <c r="F44" s="92" t="s">
        <v>126</v>
      </c>
      <c r="G44" s="92" t="s">
        <v>181</v>
      </c>
      <c r="H44" s="29">
        <v>20</v>
      </c>
      <c r="I44" s="93" t="s">
        <v>195</v>
      </c>
      <c r="J44" s="92" t="s">
        <v>230</v>
      </c>
      <c r="K44" s="96" t="s">
        <v>250</v>
      </c>
      <c r="L44" s="96" t="s">
        <v>286</v>
      </c>
      <c r="M44" s="100" t="s">
        <v>325</v>
      </c>
      <c r="N44" s="74">
        <v>1.44</v>
      </c>
      <c r="O44" s="102" t="s">
        <v>335</v>
      </c>
    </row>
    <row r="45" spans="1:15" s="2" customFormat="1" ht="13.5" customHeight="1" x14ac:dyDescent="0.2">
      <c r="A45" s="50"/>
      <c r="B45" s="30">
        <f>ROW(B45) - ROW($B$9)</f>
        <v>36</v>
      </c>
      <c r="C45" s="91" t="s">
        <v>48</v>
      </c>
      <c r="D45" s="91" t="s">
        <v>72</v>
      </c>
      <c r="E45" s="91" t="s">
        <v>113</v>
      </c>
      <c r="F45" s="91" t="s">
        <v>126</v>
      </c>
      <c r="G45" s="91" t="s">
        <v>182</v>
      </c>
      <c r="H45" s="31">
        <v>9</v>
      </c>
      <c r="I45" s="94" t="s">
        <v>195</v>
      </c>
      <c r="J45" s="91" t="s">
        <v>231</v>
      </c>
      <c r="K45" s="97" t="s">
        <v>251</v>
      </c>
      <c r="L45" s="97" t="s">
        <v>287</v>
      </c>
      <c r="M45" s="101" t="s">
        <v>304</v>
      </c>
      <c r="N45" s="75">
        <v>0.9</v>
      </c>
      <c r="O45" s="103" t="s">
        <v>335</v>
      </c>
    </row>
    <row r="46" spans="1:15" s="2" customFormat="1" ht="13.5" customHeight="1" x14ac:dyDescent="0.2">
      <c r="A46" s="50"/>
      <c r="B46" s="28">
        <f>ROW(B46) - ROW($B$9)</f>
        <v>37</v>
      </c>
      <c r="C46" s="90" t="s">
        <v>48</v>
      </c>
      <c r="D46" s="90" t="s">
        <v>72</v>
      </c>
      <c r="E46" s="92" t="s">
        <v>114</v>
      </c>
      <c r="F46" s="92" t="s">
        <v>126</v>
      </c>
      <c r="G46" s="92" t="s">
        <v>183</v>
      </c>
      <c r="H46" s="29">
        <v>14</v>
      </c>
      <c r="I46" s="93" t="s">
        <v>195</v>
      </c>
      <c r="J46" s="92" t="s">
        <v>232</v>
      </c>
      <c r="K46" s="96" t="s">
        <v>248</v>
      </c>
      <c r="L46" s="96" t="s">
        <v>288</v>
      </c>
      <c r="M46" s="100" t="s">
        <v>325</v>
      </c>
      <c r="N46" s="74">
        <v>1.008</v>
      </c>
      <c r="O46" s="102" t="s">
        <v>335</v>
      </c>
    </row>
    <row r="47" spans="1:15" s="2" customFormat="1" ht="13.5" customHeight="1" x14ac:dyDescent="0.2">
      <c r="A47" s="50"/>
      <c r="B47" s="30">
        <f>ROW(B47) - ROW($B$9)</f>
        <v>38</v>
      </c>
      <c r="C47" s="91" t="s">
        <v>48</v>
      </c>
      <c r="D47" s="91" t="s">
        <v>72</v>
      </c>
      <c r="E47" s="91" t="s">
        <v>115</v>
      </c>
      <c r="F47" s="91" t="s">
        <v>126</v>
      </c>
      <c r="G47" s="91" t="s">
        <v>184</v>
      </c>
      <c r="H47" s="31">
        <v>6</v>
      </c>
      <c r="I47" s="94" t="s">
        <v>195</v>
      </c>
      <c r="J47" s="91" t="s">
        <v>233</v>
      </c>
      <c r="K47" s="97" t="s">
        <v>246</v>
      </c>
      <c r="L47" s="97" t="s">
        <v>289</v>
      </c>
      <c r="M47" s="101" t="s">
        <v>304</v>
      </c>
      <c r="N47" s="75">
        <v>0.6</v>
      </c>
      <c r="O47" s="103" t="s">
        <v>335</v>
      </c>
    </row>
    <row r="48" spans="1:15" s="2" customFormat="1" ht="13.5" customHeight="1" x14ac:dyDescent="0.2">
      <c r="A48" s="50"/>
      <c r="B48" s="28">
        <f>ROW(B48) - ROW($B$9)</f>
        <v>39</v>
      </c>
      <c r="C48" s="90" t="s">
        <v>49</v>
      </c>
      <c r="D48" s="90" t="s">
        <v>74</v>
      </c>
      <c r="E48" s="92" t="s">
        <v>116</v>
      </c>
      <c r="F48" s="92" t="s">
        <v>141</v>
      </c>
      <c r="G48" s="92" t="s">
        <v>185</v>
      </c>
      <c r="H48" s="29">
        <v>1</v>
      </c>
      <c r="I48" s="93" t="s">
        <v>195</v>
      </c>
      <c r="J48" s="92" t="s">
        <v>234</v>
      </c>
      <c r="K48" s="96" t="s">
        <v>34</v>
      </c>
      <c r="L48" s="96" t="s">
        <v>290</v>
      </c>
      <c r="M48" s="100" t="s">
        <v>326</v>
      </c>
      <c r="N48" s="74">
        <v>0.47</v>
      </c>
      <c r="O48" s="102" t="s">
        <v>335</v>
      </c>
    </row>
    <row r="49" spans="1:15" s="2" customFormat="1" ht="13.5" customHeight="1" x14ac:dyDescent="0.2">
      <c r="A49" s="50"/>
      <c r="B49" s="30">
        <f>ROW(B49) - ROW($B$9)</f>
        <v>40</v>
      </c>
      <c r="C49" s="91" t="s">
        <v>50</v>
      </c>
      <c r="D49" s="91" t="s">
        <v>75</v>
      </c>
      <c r="E49" s="91" t="s">
        <v>117</v>
      </c>
      <c r="F49" s="91" t="s">
        <v>142</v>
      </c>
      <c r="G49" s="91" t="s">
        <v>186</v>
      </c>
      <c r="H49" s="31">
        <v>1</v>
      </c>
      <c r="I49" s="94" t="s">
        <v>195</v>
      </c>
      <c r="J49" s="91" t="s">
        <v>235</v>
      </c>
      <c r="K49" s="97" t="s">
        <v>34</v>
      </c>
      <c r="L49" s="97" t="s">
        <v>291</v>
      </c>
      <c r="M49" s="101" t="s">
        <v>327</v>
      </c>
      <c r="N49" s="75">
        <v>1.68</v>
      </c>
      <c r="O49" s="103" t="s">
        <v>335</v>
      </c>
    </row>
    <row r="50" spans="1:15" s="2" customFormat="1" ht="13.5" customHeight="1" x14ac:dyDescent="0.2">
      <c r="A50" s="50"/>
      <c r="B50" s="28">
        <f>ROW(B50) - ROW($B$9)</f>
        <v>41</v>
      </c>
      <c r="C50" s="90" t="s">
        <v>50</v>
      </c>
      <c r="D50" s="90" t="s">
        <v>75</v>
      </c>
      <c r="E50" s="92" t="s">
        <v>118</v>
      </c>
      <c r="F50" s="92" t="s">
        <v>142</v>
      </c>
      <c r="G50" s="92" t="s">
        <v>187</v>
      </c>
      <c r="H50" s="29">
        <v>1</v>
      </c>
      <c r="I50" s="93" t="s">
        <v>195</v>
      </c>
      <c r="J50" s="92" t="s">
        <v>236</v>
      </c>
      <c r="K50" s="96" t="s">
        <v>34</v>
      </c>
      <c r="L50" s="96" t="s">
        <v>292</v>
      </c>
      <c r="M50" s="100" t="s">
        <v>327</v>
      </c>
      <c r="N50" s="74">
        <v>1.68</v>
      </c>
      <c r="O50" s="102" t="s">
        <v>335</v>
      </c>
    </row>
    <row r="51" spans="1:15" s="2" customFormat="1" ht="13.5" customHeight="1" x14ac:dyDescent="0.2">
      <c r="A51" s="50"/>
      <c r="B51" s="30">
        <f>ROW(B51) - ROW($B$9)</f>
        <v>42</v>
      </c>
      <c r="C51" s="91" t="s">
        <v>51</v>
      </c>
      <c r="D51" s="91" t="s">
        <v>76</v>
      </c>
      <c r="E51" s="91" t="s">
        <v>119</v>
      </c>
      <c r="F51" s="91" t="s">
        <v>143</v>
      </c>
      <c r="G51" s="91" t="s">
        <v>188</v>
      </c>
      <c r="H51" s="31">
        <v>1</v>
      </c>
      <c r="I51" s="94" t="s">
        <v>195</v>
      </c>
      <c r="J51" s="91" t="s">
        <v>237</v>
      </c>
      <c r="K51" s="97" t="s">
        <v>34</v>
      </c>
      <c r="L51" s="97" t="s">
        <v>293</v>
      </c>
      <c r="M51" s="101" t="s">
        <v>328</v>
      </c>
      <c r="N51" s="75">
        <v>2.37</v>
      </c>
      <c r="O51" s="103" t="s">
        <v>335</v>
      </c>
    </row>
    <row r="52" spans="1:15" s="2" customFormat="1" ht="13.5" customHeight="1" x14ac:dyDescent="0.2">
      <c r="A52" s="50"/>
      <c r="B52" s="28">
        <f>ROW(B52) - ROW($B$9)</f>
        <v>43</v>
      </c>
      <c r="C52" s="90" t="s">
        <v>52</v>
      </c>
      <c r="D52" s="90" t="s">
        <v>64</v>
      </c>
      <c r="E52" s="92" t="s">
        <v>120</v>
      </c>
      <c r="F52" s="92" t="s">
        <v>143</v>
      </c>
      <c r="G52" s="92" t="s">
        <v>189</v>
      </c>
      <c r="H52" s="29">
        <v>1</v>
      </c>
      <c r="I52" s="93" t="s">
        <v>195</v>
      </c>
      <c r="J52" s="92" t="s">
        <v>238</v>
      </c>
      <c r="K52" s="96" t="s">
        <v>34</v>
      </c>
      <c r="L52" s="96" t="s">
        <v>294</v>
      </c>
      <c r="M52" s="100" t="s">
        <v>329</v>
      </c>
      <c r="N52" s="74">
        <v>3.28</v>
      </c>
      <c r="O52" s="102" t="s">
        <v>335</v>
      </c>
    </row>
    <row r="53" spans="1:15" s="2" customFormat="1" ht="13.5" customHeight="1" x14ac:dyDescent="0.2">
      <c r="A53" s="50"/>
      <c r="B53" s="30">
        <f>ROW(B53) - ROW($B$9)</f>
        <v>44</v>
      </c>
      <c r="C53" s="91" t="s">
        <v>53</v>
      </c>
      <c r="D53" s="91" t="s">
        <v>64</v>
      </c>
      <c r="E53" s="91" t="s">
        <v>121</v>
      </c>
      <c r="F53" s="91" t="s">
        <v>144</v>
      </c>
      <c r="G53" s="91" t="s">
        <v>190</v>
      </c>
      <c r="H53" s="31">
        <v>1</v>
      </c>
      <c r="I53" s="94" t="s">
        <v>195</v>
      </c>
      <c r="J53" s="91" t="s">
        <v>239</v>
      </c>
      <c r="K53" s="97" t="s">
        <v>34</v>
      </c>
      <c r="L53" s="97" t="s">
        <v>295</v>
      </c>
      <c r="M53" s="101" t="s">
        <v>330</v>
      </c>
      <c r="N53" s="75">
        <v>3.84</v>
      </c>
      <c r="O53" s="103" t="s">
        <v>335</v>
      </c>
    </row>
    <row r="54" spans="1:15" s="2" customFormat="1" ht="13.5" customHeight="1" x14ac:dyDescent="0.2">
      <c r="A54" s="50"/>
      <c r="B54" s="28">
        <f>ROW(B54) - ROW($B$9)</f>
        <v>45</v>
      </c>
      <c r="C54" s="90" t="s">
        <v>54</v>
      </c>
      <c r="D54" s="90" t="s">
        <v>77</v>
      </c>
      <c r="E54" s="92" t="s">
        <v>122</v>
      </c>
      <c r="F54" s="92" t="s">
        <v>145</v>
      </c>
      <c r="G54" s="92" t="s">
        <v>191</v>
      </c>
      <c r="H54" s="29">
        <v>1</v>
      </c>
      <c r="I54" s="93" t="s">
        <v>195</v>
      </c>
      <c r="J54" s="92" t="s">
        <v>240</v>
      </c>
      <c r="K54" s="96" t="s">
        <v>34</v>
      </c>
      <c r="L54" s="96" t="s">
        <v>296</v>
      </c>
      <c r="M54" s="100" t="s">
        <v>331</v>
      </c>
      <c r="N54" s="74">
        <v>0.83</v>
      </c>
      <c r="O54" s="102" t="s">
        <v>335</v>
      </c>
    </row>
    <row r="55" spans="1:15" s="2" customFormat="1" ht="13.5" customHeight="1" x14ac:dyDescent="0.2">
      <c r="A55" s="50"/>
      <c r="B55" s="30">
        <f>ROW(B55) - ROW($B$9)</f>
        <v>46</v>
      </c>
      <c r="C55" s="91" t="s">
        <v>54</v>
      </c>
      <c r="D55" s="91" t="s">
        <v>77</v>
      </c>
      <c r="E55" s="91" t="s">
        <v>123</v>
      </c>
      <c r="F55" s="91" t="s">
        <v>146</v>
      </c>
      <c r="G55" s="91" t="s">
        <v>192</v>
      </c>
      <c r="H55" s="31">
        <v>1</v>
      </c>
      <c r="I55" s="94" t="s">
        <v>195</v>
      </c>
      <c r="J55" s="91" t="s">
        <v>241</v>
      </c>
      <c r="K55" s="97" t="s">
        <v>34</v>
      </c>
      <c r="L55" s="97" t="s">
        <v>297</v>
      </c>
      <c r="M55" s="101" t="s">
        <v>332</v>
      </c>
      <c r="N55" s="75">
        <v>1.28</v>
      </c>
      <c r="O55" s="103" t="s">
        <v>335</v>
      </c>
    </row>
    <row r="56" spans="1:15" x14ac:dyDescent="0.2">
      <c r="A56" s="50"/>
      <c r="B56" s="46"/>
      <c r="C56" s="45"/>
      <c r="D56" s="33"/>
      <c r="E56" s="32"/>
      <c r="F56" s="42"/>
      <c r="G56" s="36"/>
      <c r="H56" s="41">
        <f>SUM(H10:H55)</f>
        <v>206</v>
      </c>
      <c r="I56" s="68"/>
      <c r="J56" s="37"/>
      <c r="K56" s="41">
        <f>SUM(K10:K55)</f>
        <v>0</v>
      </c>
      <c r="L56" s="40"/>
      <c r="M56" s="40"/>
      <c r="N56" s="40">
        <f>SUM(N10:N55)</f>
        <v>51.212000000000003</v>
      </c>
      <c r="O56" s="61"/>
    </row>
    <row r="57" spans="1:15" ht="13.5" thickBot="1" x14ac:dyDescent="0.25">
      <c r="A57" s="50"/>
      <c r="B57" s="77" t="s">
        <v>20</v>
      </c>
      <c r="C57" s="77"/>
      <c r="D57" s="5"/>
      <c r="E57" s="7"/>
      <c r="F57" s="44" t="s">
        <v>21</v>
      </c>
      <c r="G57" s="4"/>
      <c r="H57" s="4"/>
      <c r="I57" s="69"/>
      <c r="J57" s="36"/>
      <c r="K57" s="36"/>
      <c r="L57" s="36"/>
      <c r="M57" s="36"/>
      <c r="N57" s="36"/>
      <c r="O57" s="60"/>
    </row>
    <row r="58" spans="1:15" ht="27" thickBot="1" x14ac:dyDescent="0.25">
      <c r="A58" s="50"/>
      <c r="B58" s="6"/>
      <c r="C58" s="6"/>
      <c r="D58" s="6"/>
      <c r="E58" s="8"/>
      <c r="F58" s="5"/>
      <c r="G58" s="5"/>
      <c r="H58" s="86" t="s">
        <v>34</v>
      </c>
      <c r="I58" s="73" t="s">
        <v>27</v>
      </c>
      <c r="J58" s="39" t="s">
        <v>23</v>
      </c>
      <c r="K58" s="36"/>
      <c r="L58" s="78">
        <f>N56</f>
        <v>51.212000000000003</v>
      </c>
      <c r="M58" s="79"/>
      <c r="N58" s="87" t="s">
        <v>35</v>
      </c>
      <c r="O58" s="60"/>
    </row>
    <row r="59" spans="1:15" x14ac:dyDescent="0.2">
      <c r="A59" s="50"/>
      <c r="B59" s="6"/>
      <c r="C59" s="6"/>
      <c r="D59" s="6"/>
      <c r="E59" s="8"/>
      <c r="F59" s="5"/>
      <c r="G59" s="5"/>
      <c r="H59" s="5"/>
      <c r="I59" s="70"/>
      <c r="J59" s="43" t="s">
        <v>26</v>
      </c>
      <c r="K59" s="6"/>
      <c r="L59" s="80">
        <f>L58/H58</f>
        <v>51.212000000000003</v>
      </c>
      <c r="M59" s="80"/>
      <c r="N59" s="88" t="s">
        <v>35</v>
      </c>
      <c r="O59" s="60"/>
    </row>
    <row r="60" spans="1:15" ht="13.5" thickBot="1" x14ac:dyDescent="0.25">
      <c r="A60" s="53"/>
      <c r="B60" s="27"/>
      <c r="C60" s="11"/>
      <c r="D60" s="11"/>
      <c r="E60" s="9"/>
      <c r="F60" s="10"/>
      <c r="G60" s="10"/>
      <c r="H60" s="10"/>
      <c r="I60" s="71"/>
      <c r="J60" s="10"/>
      <c r="K60" s="11"/>
      <c r="L60" s="54"/>
      <c r="M60" s="54"/>
      <c r="N60" s="54"/>
      <c r="O60" s="62"/>
    </row>
    <row r="62" spans="1:15" x14ac:dyDescent="0.2">
      <c r="C62" s="1"/>
      <c r="D62" s="1"/>
      <c r="E62" s="1"/>
    </row>
    <row r="63" spans="1:15" x14ac:dyDescent="0.2">
      <c r="C63" s="1"/>
      <c r="D63" s="1"/>
      <c r="E63" s="1"/>
    </row>
    <row r="64" spans="1:15" x14ac:dyDescent="0.2">
      <c r="C64" s="1"/>
      <c r="D64" s="1"/>
      <c r="E64" s="1"/>
    </row>
  </sheetData>
  <mergeCells count="3">
    <mergeCell ref="B57:C57"/>
    <mergeCell ref="L58:M58"/>
    <mergeCell ref="L59:M59"/>
  </mergeCells>
  <phoneticPr fontId="0" type="noConversion"/>
  <conditionalFormatting sqref="L10:L11">
    <cfRule type="cellIs" dxfId="89" priority="91" operator="lessThan">
      <formula>1</formula>
    </cfRule>
  </conditionalFormatting>
  <conditionalFormatting sqref="N10:N11">
    <cfRule type="containsBlanks" dxfId="88" priority="90">
      <formula>LEN(TRIM(N10))=0</formula>
    </cfRule>
  </conditionalFormatting>
  <conditionalFormatting sqref="L12">
    <cfRule type="cellIs" dxfId="87" priority="88" operator="lessThan">
      <formula>1</formula>
    </cfRule>
  </conditionalFormatting>
  <conditionalFormatting sqref="N12">
    <cfRule type="containsBlanks" dxfId="86" priority="87">
      <formula>LEN(TRIM(N12))=0</formula>
    </cfRule>
  </conditionalFormatting>
  <conditionalFormatting sqref="L13">
    <cfRule type="cellIs" dxfId="85" priority="86" operator="lessThan">
      <formula>1</formula>
    </cfRule>
  </conditionalFormatting>
  <conditionalFormatting sqref="N13">
    <cfRule type="containsBlanks" dxfId="84" priority="85">
      <formula>LEN(TRIM(N13))=0</formula>
    </cfRule>
  </conditionalFormatting>
  <conditionalFormatting sqref="L14">
    <cfRule type="cellIs" dxfId="83" priority="84" operator="lessThan">
      <formula>1</formula>
    </cfRule>
  </conditionalFormatting>
  <conditionalFormatting sqref="N14">
    <cfRule type="containsBlanks" dxfId="82" priority="83">
      <formula>LEN(TRIM(N14))=0</formula>
    </cfRule>
  </conditionalFormatting>
  <conditionalFormatting sqref="L15">
    <cfRule type="cellIs" dxfId="81" priority="82" operator="lessThan">
      <formula>1</formula>
    </cfRule>
  </conditionalFormatting>
  <conditionalFormatting sqref="N15">
    <cfRule type="containsBlanks" dxfId="80" priority="81">
      <formula>LEN(TRIM(N15))=0</formula>
    </cfRule>
  </conditionalFormatting>
  <conditionalFormatting sqref="L16">
    <cfRule type="cellIs" dxfId="79" priority="80" operator="lessThan">
      <formula>1</formula>
    </cfRule>
  </conditionalFormatting>
  <conditionalFormatting sqref="N16">
    <cfRule type="containsBlanks" dxfId="78" priority="79">
      <formula>LEN(TRIM(N16))=0</formula>
    </cfRule>
  </conditionalFormatting>
  <conditionalFormatting sqref="L17">
    <cfRule type="cellIs" dxfId="77" priority="78" operator="lessThan">
      <formula>1</formula>
    </cfRule>
  </conditionalFormatting>
  <conditionalFormatting sqref="N17">
    <cfRule type="containsBlanks" dxfId="76" priority="77">
      <formula>LEN(TRIM(N17))=0</formula>
    </cfRule>
  </conditionalFormatting>
  <conditionalFormatting sqref="L18">
    <cfRule type="cellIs" dxfId="75" priority="76" operator="lessThan">
      <formula>1</formula>
    </cfRule>
  </conditionalFormatting>
  <conditionalFormatting sqref="N18">
    <cfRule type="containsBlanks" dxfId="74" priority="75">
      <formula>LEN(TRIM(N18))=0</formula>
    </cfRule>
  </conditionalFormatting>
  <conditionalFormatting sqref="L19">
    <cfRule type="cellIs" dxfId="73" priority="74" operator="lessThan">
      <formula>1</formula>
    </cfRule>
  </conditionalFormatting>
  <conditionalFormatting sqref="N19">
    <cfRule type="containsBlanks" dxfId="72" priority="73">
      <formula>LEN(TRIM(N19))=0</formula>
    </cfRule>
  </conditionalFormatting>
  <conditionalFormatting sqref="L20">
    <cfRule type="cellIs" dxfId="71" priority="72" operator="lessThan">
      <formula>1</formula>
    </cfRule>
  </conditionalFormatting>
  <conditionalFormatting sqref="N20">
    <cfRule type="containsBlanks" dxfId="70" priority="71">
      <formula>LEN(TRIM(N20))=0</formula>
    </cfRule>
  </conditionalFormatting>
  <conditionalFormatting sqref="L21">
    <cfRule type="cellIs" dxfId="69" priority="70" operator="lessThan">
      <formula>1</formula>
    </cfRule>
  </conditionalFormatting>
  <conditionalFormatting sqref="N21">
    <cfRule type="containsBlanks" dxfId="68" priority="69">
      <formula>LEN(TRIM(N21))=0</formula>
    </cfRule>
  </conditionalFormatting>
  <conditionalFormatting sqref="L22">
    <cfRule type="cellIs" dxfId="67" priority="68" operator="lessThan">
      <formula>1</formula>
    </cfRule>
  </conditionalFormatting>
  <conditionalFormatting sqref="N22">
    <cfRule type="containsBlanks" dxfId="66" priority="67">
      <formula>LEN(TRIM(N22))=0</formula>
    </cfRule>
  </conditionalFormatting>
  <conditionalFormatting sqref="L23">
    <cfRule type="cellIs" dxfId="65" priority="66" operator="lessThan">
      <formula>1</formula>
    </cfRule>
  </conditionalFormatting>
  <conditionalFormatting sqref="N23">
    <cfRule type="containsBlanks" dxfId="64" priority="65">
      <formula>LEN(TRIM(N23))=0</formula>
    </cfRule>
  </conditionalFormatting>
  <conditionalFormatting sqref="L24">
    <cfRule type="cellIs" dxfId="63" priority="64" operator="lessThan">
      <formula>1</formula>
    </cfRule>
  </conditionalFormatting>
  <conditionalFormatting sqref="N24">
    <cfRule type="containsBlanks" dxfId="62" priority="63">
      <formula>LEN(TRIM(N24))=0</formula>
    </cfRule>
  </conditionalFormatting>
  <conditionalFormatting sqref="L25">
    <cfRule type="cellIs" dxfId="61" priority="62" operator="lessThan">
      <formula>1</formula>
    </cfRule>
  </conditionalFormatting>
  <conditionalFormatting sqref="N25">
    <cfRule type="containsBlanks" dxfId="60" priority="61">
      <formula>LEN(TRIM(N25))=0</formula>
    </cfRule>
  </conditionalFormatting>
  <conditionalFormatting sqref="L26">
    <cfRule type="cellIs" dxfId="59" priority="60" operator="lessThan">
      <formula>1</formula>
    </cfRule>
  </conditionalFormatting>
  <conditionalFormatting sqref="N26">
    <cfRule type="containsBlanks" dxfId="58" priority="59">
      <formula>LEN(TRIM(N26))=0</formula>
    </cfRule>
  </conditionalFormatting>
  <conditionalFormatting sqref="L27">
    <cfRule type="cellIs" dxfId="57" priority="58" operator="lessThan">
      <formula>1</formula>
    </cfRule>
  </conditionalFormatting>
  <conditionalFormatting sqref="N27">
    <cfRule type="containsBlanks" dxfId="56" priority="57">
      <formula>LEN(TRIM(N27))=0</formula>
    </cfRule>
  </conditionalFormatting>
  <conditionalFormatting sqref="L28">
    <cfRule type="cellIs" dxfId="55" priority="56" operator="lessThan">
      <formula>1</formula>
    </cfRule>
  </conditionalFormatting>
  <conditionalFormatting sqref="N28">
    <cfRule type="containsBlanks" dxfId="54" priority="55">
      <formula>LEN(TRIM(N28))=0</formula>
    </cfRule>
  </conditionalFormatting>
  <conditionalFormatting sqref="L29">
    <cfRule type="cellIs" dxfId="53" priority="54" operator="lessThan">
      <formula>1</formula>
    </cfRule>
  </conditionalFormatting>
  <conditionalFormatting sqref="N29">
    <cfRule type="containsBlanks" dxfId="52" priority="53">
      <formula>LEN(TRIM(N29))=0</formula>
    </cfRule>
  </conditionalFormatting>
  <conditionalFormatting sqref="L30">
    <cfRule type="cellIs" dxfId="51" priority="52" operator="lessThan">
      <formula>1</formula>
    </cfRule>
  </conditionalFormatting>
  <conditionalFormatting sqref="N30">
    <cfRule type="containsBlanks" dxfId="50" priority="51">
      <formula>LEN(TRIM(N30))=0</formula>
    </cfRule>
  </conditionalFormatting>
  <conditionalFormatting sqref="L31">
    <cfRule type="cellIs" dxfId="49" priority="50" operator="lessThan">
      <formula>1</formula>
    </cfRule>
  </conditionalFormatting>
  <conditionalFormatting sqref="N31">
    <cfRule type="containsBlanks" dxfId="48" priority="49">
      <formula>LEN(TRIM(N31))=0</formula>
    </cfRule>
  </conditionalFormatting>
  <conditionalFormatting sqref="L32">
    <cfRule type="cellIs" dxfId="47" priority="48" operator="lessThan">
      <formula>1</formula>
    </cfRule>
  </conditionalFormatting>
  <conditionalFormatting sqref="N32">
    <cfRule type="containsBlanks" dxfId="46" priority="47">
      <formula>LEN(TRIM(N32))=0</formula>
    </cfRule>
  </conditionalFormatting>
  <conditionalFormatting sqref="L33">
    <cfRule type="cellIs" dxfId="45" priority="46" operator="lessThan">
      <formula>1</formula>
    </cfRule>
  </conditionalFormatting>
  <conditionalFormatting sqref="N33">
    <cfRule type="containsBlanks" dxfId="44" priority="45">
      <formula>LEN(TRIM(N33))=0</formula>
    </cfRule>
  </conditionalFormatting>
  <conditionalFormatting sqref="L34">
    <cfRule type="cellIs" dxfId="43" priority="44" operator="lessThan">
      <formula>1</formula>
    </cfRule>
  </conditionalFormatting>
  <conditionalFormatting sqref="N34">
    <cfRule type="containsBlanks" dxfId="42" priority="43">
      <formula>LEN(TRIM(N34))=0</formula>
    </cfRule>
  </conditionalFormatting>
  <conditionalFormatting sqref="L35">
    <cfRule type="cellIs" dxfId="41" priority="42" operator="lessThan">
      <formula>1</formula>
    </cfRule>
  </conditionalFormatting>
  <conditionalFormatting sqref="N35">
    <cfRule type="containsBlanks" dxfId="40" priority="41">
      <formula>LEN(TRIM(N35))=0</formula>
    </cfRule>
  </conditionalFormatting>
  <conditionalFormatting sqref="L36">
    <cfRule type="cellIs" dxfId="39" priority="40" operator="lessThan">
      <formula>1</formula>
    </cfRule>
  </conditionalFormatting>
  <conditionalFormatting sqref="N36">
    <cfRule type="containsBlanks" dxfId="38" priority="39">
      <formula>LEN(TRIM(N36))=0</formula>
    </cfRule>
  </conditionalFormatting>
  <conditionalFormatting sqref="L37">
    <cfRule type="cellIs" dxfId="37" priority="38" operator="lessThan">
      <formula>1</formula>
    </cfRule>
  </conditionalFormatting>
  <conditionalFormatting sqref="N37">
    <cfRule type="containsBlanks" dxfId="36" priority="37">
      <formula>LEN(TRIM(N37))=0</formula>
    </cfRule>
  </conditionalFormatting>
  <conditionalFormatting sqref="L38">
    <cfRule type="cellIs" dxfId="35" priority="36" operator="lessThan">
      <formula>1</formula>
    </cfRule>
  </conditionalFormatting>
  <conditionalFormatting sqref="N38">
    <cfRule type="containsBlanks" dxfId="34" priority="35">
      <formula>LEN(TRIM(N38))=0</formula>
    </cfRule>
  </conditionalFormatting>
  <conditionalFormatting sqref="L39">
    <cfRule type="cellIs" dxfId="33" priority="34" operator="lessThan">
      <formula>1</formula>
    </cfRule>
  </conditionalFormatting>
  <conditionalFormatting sqref="N39">
    <cfRule type="containsBlanks" dxfId="32" priority="33">
      <formula>LEN(TRIM(N39))=0</formula>
    </cfRule>
  </conditionalFormatting>
  <conditionalFormatting sqref="L40">
    <cfRule type="cellIs" dxfId="31" priority="32" operator="lessThan">
      <formula>1</formula>
    </cfRule>
  </conditionalFormatting>
  <conditionalFormatting sqref="N40">
    <cfRule type="containsBlanks" dxfId="30" priority="31">
      <formula>LEN(TRIM(N40))=0</formula>
    </cfRule>
  </conditionalFormatting>
  <conditionalFormatting sqref="L41">
    <cfRule type="cellIs" dxfId="29" priority="30" operator="lessThan">
      <formula>1</formula>
    </cfRule>
  </conditionalFormatting>
  <conditionalFormatting sqref="N41">
    <cfRule type="containsBlanks" dxfId="28" priority="29">
      <formula>LEN(TRIM(N41))=0</formula>
    </cfRule>
  </conditionalFormatting>
  <conditionalFormatting sqref="L42">
    <cfRule type="cellIs" dxfId="27" priority="28" operator="lessThan">
      <formula>1</formula>
    </cfRule>
  </conditionalFormatting>
  <conditionalFormatting sqref="N42">
    <cfRule type="containsBlanks" dxfId="26" priority="27">
      <formula>LEN(TRIM(N42))=0</formula>
    </cfRule>
  </conditionalFormatting>
  <conditionalFormatting sqref="L43">
    <cfRule type="cellIs" dxfId="25" priority="26" operator="lessThan">
      <formula>1</formula>
    </cfRule>
  </conditionalFormatting>
  <conditionalFormatting sqref="N43">
    <cfRule type="containsBlanks" dxfId="24" priority="25">
      <formula>LEN(TRIM(N43))=0</formula>
    </cfRule>
  </conditionalFormatting>
  <conditionalFormatting sqref="L44">
    <cfRule type="cellIs" dxfId="23" priority="24" operator="lessThan">
      <formula>1</formula>
    </cfRule>
  </conditionalFormatting>
  <conditionalFormatting sqref="N44">
    <cfRule type="containsBlanks" dxfId="22" priority="23">
      <formula>LEN(TRIM(N44))=0</formula>
    </cfRule>
  </conditionalFormatting>
  <conditionalFormatting sqref="L45">
    <cfRule type="cellIs" dxfId="21" priority="22" operator="lessThan">
      <formula>1</formula>
    </cfRule>
  </conditionalFormatting>
  <conditionalFormatting sqref="N45">
    <cfRule type="containsBlanks" dxfId="20" priority="21">
      <formula>LEN(TRIM(N45))=0</formula>
    </cfRule>
  </conditionalFormatting>
  <conditionalFormatting sqref="L46">
    <cfRule type="cellIs" dxfId="19" priority="20" operator="lessThan">
      <formula>1</formula>
    </cfRule>
  </conditionalFormatting>
  <conditionalFormatting sqref="N46">
    <cfRule type="containsBlanks" dxfId="18" priority="19">
      <formula>LEN(TRIM(N46))=0</formula>
    </cfRule>
  </conditionalFormatting>
  <conditionalFormatting sqref="L47">
    <cfRule type="cellIs" dxfId="17" priority="18" operator="lessThan">
      <formula>1</formula>
    </cfRule>
  </conditionalFormatting>
  <conditionalFormatting sqref="N47">
    <cfRule type="containsBlanks" dxfId="16" priority="17">
      <formula>LEN(TRIM(N47))=0</formula>
    </cfRule>
  </conditionalFormatting>
  <conditionalFormatting sqref="L48">
    <cfRule type="cellIs" dxfId="15" priority="16" operator="lessThan">
      <formula>1</formula>
    </cfRule>
  </conditionalFormatting>
  <conditionalFormatting sqref="N48">
    <cfRule type="containsBlanks" dxfId="14" priority="15">
      <formula>LEN(TRIM(N48))=0</formula>
    </cfRule>
  </conditionalFormatting>
  <conditionalFormatting sqref="L49">
    <cfRule type="cellIs" dxfId="13" priority="14" operator="lessThan">
      <formula>1</formula>
    </cfRule>
  </conditionalFormatting>
  <conditionalFormatting sqref="N49">
    <cfRule type="containsBlanks" dxfId="12" priority="13">
      <formula>LEN(TRIM(N49))=0</formula>
    </cfRule>
  </conditionalFormatting>
  <conditionalFormatting sqref="L50">
    <cfRule type="cellIs" dxfId="11" priority="12" operator="lessThan">
      <formula>1</formula>
    </cfRule>
  </conditionalFormatting>
  <conditionalFormatting sqref="N50">
    <cfRule type="containsBlanks" dxfId="10" priority="11">
      <formula>LEN(TRIM(N50))=0</formula>
    </cfRule>
  </conditionalFormatting>
  <conditionalFormatting sqref="L51">
    <cfRule type="cellIs" dxfId="9" priority="10" operator="lessThan">
      <formula>1</formula>
    </cfRule>
  </conditionalFormatting>
  <conditionalFormatting sqref="N51">
    <cfRule type="containsBlanks" dxfId="8" priority="9">
      <formula>LEN(TRIM(N51))=0</formula>
    </cfRule>
  </conditionalFormatting>
  <conditionalFormatting sqref="L52">
    <cfRule type="cellIs" dxfId="7" priority="8" operator="lessThan">
      <formula>1</formula>
    </cfRule>
  </conditionalFormatting>
  <conditionalFormatting sqref="N52">
    <cfRule type="containsBlanks" dxfId="6" priority="7">
      <formula>LEN(TRIM(N52))=0</formula>
    </cfRule>
  </conditionalFormatting>
  <conditionalFormatting sqref="L53">
    <cfRule type="cellIs" dxfId="5" priority="6" operator="lessThan">
      <formula>1</formula>
    </cfRule>
  </conditionalFormatting>
  <conditionalFormatting sqref="N53">
    <cfRule type="containsBlanks" dxfId="4" priority="5">
      <formula>LEN(TRIM(N53))=0</formula>
    </cfRule>
  </conditionalFormatting>
  <conditionalFormatting sqref="L54">
    <cfRule type="cellIs" dxfId="3" priority="4" operator="lessThan">
      <formula>1</formula>
    </cfRule>
  </conditionalFormatting>
  <conditionalFormatting sqref="N54">
    <cfRule type="containsBlanks" dxfId="2" priority="3">
      <formula>LEN(TRIM(N54))=0</formula>
    </cfRule>
  </conditionalFormatting>
  <conditionalFormatting sqref="L55">
    <cfRule type="cellIs" dxfId="1" priority="2" operator="lessThan">
      <formula>1</formula>
    </cfRule>
  </conditionalFormatting>
  <conditionalFormatting sqref="N55">
    <cfRule type="containsBlanks" dxfId="0" priority="1">
      <formula>LEN(TRIM(N55))=0</formula>
    </cfRule>
  </conditionalFormatting>
  <hyperlinks>
    <hyperlink ref="K7" r:id="rId1" xr:uid="{00000000-0004-0000-0000-000000000000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104" t="s">
        <v>337</v>
      </c>
    </row>
    <row r="2" spans="1:2" x14ac:dyDescent="0.2">
      <c r="A2" s="25" t="s">
        <v>1</v>
      </c>
      <c r="B2" s="105" t="s">
        <v>29</v>
      </c>
    </row>
    <row r="3" spans="1:2" x14ac:dyDescent="0.2">
      <c r="A3" s="26" t="s">
        <v>2</v>
      </c>
      <c r="B3" s="106" t="s">
        <v>30</v>
      </c>
    </row>
    <row r="4" spans="1:2" x14ac:dyDescent="0.2">
      <c r="A4" s="25" t="s">
        <v>3</v>
      </c>
      <c r="B4" s="105" t="s">
        <v>29</v>
      </c>
    </row>
    <row r="5" spans="1:2" x14ac:dyDescent="0.2">
      <c r="A5" s="26" t="s">
        <v>4</v>
      </c>
      <c r="B5" s="106" t="s">
        <v>337</v>
      </c>
    </row>
    <row r="6" spans="1:2" x14ac:dyDescent="0.2">
      <c r="A6" s="25" t="s">
        <v>5</v>
      </c>
      <c r="B6" s="105" t="s">
        <v>33</v>
      </c>
    </row>
    <row r="7" spans="1:2" x14ac:dyDescent="0.2">
      <c r="A7" s="26" t="s">
        <v>6</v>
      </c>
      <c r="B7" s="106" t="s">
        <v>338</v>
      </c>
    </row>
    <row r="8" spans="1:2" x14ac:dyDescent="0.2">
      <c r="A8" s="25" t="s">
        <v>7</v>
      </c>
      <c r="B8" s="105" t="s">
        <v>32</v>
      </c>
    </row>
    <row r="9" spans="1:2" x14ac:dyDescent="0.2">
      <c r="A9" s="26" t="s">
        <v>8</v>
      </c>
      <c r="B9" s="106" t="s">
        <v>31</v>
      </c>
    </row>
    <row r="10" spans="1:2" x14ac:dyDescent="0.2">
      <c r="A10" s="25" t="s">
        <v>9</v>
      </c>
      <c r="B10" s="105" t="s">
        <v>339</v>
      </c>
    </row>
    <row r="11" spans="1:2" x14ac:dyDescent="0.2">
      <c r="A11" s="26" t="s">
        <v>10</v>
      </c>
      <c r="B11" s="106" t="s">
        <v>340</v>
      </c>
    </row>
    <row r="12" spans="1:2" x14ac:dyDescent="0.2">
      <c r="A12" s="25" t="s">
        <v>11</v>
      </c>
      <c r="B12" s="105" t="s">
        <v>340</v>
      </c>
    </row>
    <row r="13" spans="1:2" x14ac:dyDescent="0.2">
      <c r="A13" s="26" t="s">
        <v>12</v>
      </c>
      <c r="B13" s="106" t="s">
        <v>341</v>
      </c>
    </row>
    <row r="14" spans="1:2" x14ac:dyDescent="0.2">
      <c r="A14" s="25" t="s">
        <v>13</v>
      </c>
      <c r="B14" s="105" t="s">
        <v>342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keywords>Ugur-BOM</cp:keywords>
  <cp:lastModifiedBy>selman</cp:lastModifiedBy>
  <cp:lastPrinted>2012-02-04T13:58:31Z</cp:lastPrinted>
  <dcterms:created xsi:type="dcterms:W3CDTF">2002-11-05T15:28:02Z</dcterms:created>
  <dcterms:modified xsi:type="dcterms:W3CDTF">2020-01-08T12:37:58Z</dcterms:modified>
</cp:coreProperties>
</file>