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nvi_000\Dropbox\Thesis\ModelCompare\experiments\oxford\"/>
    </mc:Choice>
  </mc:AlternateContent>
  <bookViews>
    <workbookView xWindow="0" yWindow="0" windowWidth="14376" windowHeight="7512" tabRatio="733" firstSheet="1" activeTab="3"/>
  </bookViews>
  <sheets>
    <sheet name="oxford_results_2" sheetId="1" r:id="rId1"/>
    <sheet name="migration direction" sheetId="3" r:id="rId2"/>
    <sheet name="split or clade" sheetId="2" r:id="rId3"/>
    <sheet name="different topologies" sheetId="6" r:id="rId4"/>
    <sheet name="estimating is hard" sheetId="5" r:id="rId5"/>
  </sheets>
  <definedNames>
    <definedName name="_xlnm._FilterDatabase" localSheetId="3" hidden="1">'different topologies'!$A$1:$H$20</definedName>
    <definedName name="_xlnm._FilterDatabase" localSheetId="1" hidden="1">'migration direction'!$A$1:$H$16</definedName>
  </definedNames>
  <calcPr calcId="152511"/>
</workbook>
</file>

<file path=xl/calcChain.xml><?xml version="1.0" encoding="utf-8"?>
<calcChain xmlns="http://schemas.openxmlformats.org/spreadsheetml/2006/main">
  <c r="G48" i="6" l="1"/>
  <c r="G47" i="6"/>
  <c r="G46" i="6"/>
  <c r="E48" i="6"/>
  <c r="E47" i="6"/>
  <c r="E46" i="6"/>
  <c r="D48" i="6"/>
  <c r="F48" i="6"/>
  <c r="F47" i="6"/>
  <c r="D47" i="6"/>
  <c r="F46" i="6"/>
  <c r="D46" i="6"/>
  <c r="D27" i="6"/>
  <c r="F27" i="6"/>
  <c r="F26" i="6"/>
  <c r="D26" i="6"/>
  <c r="F25" i="6"/>
  <c r="D25" i="6"/>
  <c r="G27" i="6"/>
  <c r="E27" i="6"/>
  <c r="G26" i="6"/>
  <c r="E26" i="6"/>
  <c r="G25" i="6"/>
  <c r="E25" i="6"/>
  <c r="C25" i="6"/>
  <c r="C27" i="6"/>
  <c r="C26" i="6"/>
  <c r="C48" i="6"/>
  <c r="C47" i="6"/>
  <c r="C46" i="6"/>
  <c r="B48" i="6"/>
  <c r="B47" i="6"/>
  <c r="B46" i="6"/>
  <c r="B27" i="6"/>
  <c r="B26" i="6"/>
  <c r="B25" i="6"/>
  <c r="B46" i="3" l="1"/>
  <c r="F47" i="3"/>
  <c r="F45" i="3"/>
  <c r="F46" i="3"/>
  <c r="F44" i="3"/>
  <c r="D47" i="3"/>
  <c r="D46" i="3"/>
  <c r="D45" i="3"/>
  <c r="D44" i="3"/>
  <c r="B47" i="3"/>
  <c r="B45" i="3"/>
  <c r="G44" i="3"/>
  <c r="E44" i="3"/>
  <c r="G47" i="3"/>
  <c r="E47" i="3"/>
  <c r="C47" i="3"/>
  <c r="G46" i="3"/>
  <c r="E46" i="3"/>
  <c r="C46" i="3"/>
  <c r="G45" i="3"/>
  <c r="E45" i="3"/>
  <c r="C45" i="3"/>
  <c r="F23" i="3"/>
  <c r="F22" i="3"/>
  <c r="F21" i="3"/>
  <c r="F20" i="3"/>
  <c r="G23" i="3"/>
  <c r="G22" i="3"/>
  <c r="G21" i="3"/>
  <c r="G20" i="3"/>
  <c r="D23" i="3"/>
  <c r="D22" i="3"/>
  <c r="D21" i="3"/>
  <c r="D20" i="3"/>
  <c r="E23" i="3"/>
  <c r="E22" i="3"/>
  <c r="E21" i="3"/>
  <c r="E20" i="3"/>
  <c r="B23" i="3"/>
  <c r="B22" i="3"/>
  <c r="B21" i="3"/>
  <c r="C23" i="3"/>
  <c r="C22" i="3"/>
  <c r="C21" i="3"/>
  <c r="F26" i="2"/>
  <c r="F25" i="2"/>
  <c r="F24" i="2"/>
  <c r="F23" i="2"/>
  <c r="F22" i="2"/>
  <c r="D26" i="2"/>
  <c r="D25" i="2"/>
  <c r="D24" i="2"/>
  <c r="B23" i="2"/>
  <c r="D23" i="2"/>
  <c r="D22" i="2"/>
  <c r="B26" i="2"/>
  <c r="B25" i="2"/>
  <c r="B24" i="2"/>
  <c r="B22" i="2"/>
  <c r="E26" i="2"/>
  <c r="E25" i="2"/>
  <c r="E24" i="2"/>
  <c r="E23" i="2"/>
  <c r="E22" i="2"/>
  <c r="C26" i="2"/>
  <c r="C25" i="2"/>
  <c r="C24" i="2"/>
  <c r="C23" i="2"/>
  <c r="C22" i="2"/>
  <c r="G26" i="2" l="1"/>
  <c r="G25" i="2"/>
  <c r="G24" i="2"/>
  <c r="G23" i="2"/>
  <c r="G22" i="2"/>
</calcChain>
</file>

<file path=xl/sharedStrings.xml><?xml version="1.0" encoding="utf-8"?>
<sst xmlns="http://schemas.openxmlformats.org/spreadsheetml/2006/main" count="307" uniqueCount="68">
  <si>
    <t>M3.05.migAC_0_0</t>
  </si>
  <si>
    <t>AB</t>
  </si>
  <si>
    <t>C&amp;root</t>
  </si>
  <si>
    <t>M3.15.migAC_0_0</t>
  </si>
  <si>
    <t>M3.00.migAC_0_0</t>
  </si>
  <si>
    <t>M3.10.migAC_0_0</t>
  </si>
  <si>
    <t>M3.01.migAC_0_0</t>
  </si>
  <si>
    <t>root</t>
  </si>
  <si>
    <t>M3.10_0_0.AB_C</t>
  </si>
  <si>
    <t>M3.01_0_0.AB_C</t>
  </si>
  <si>
    <t>M3.05_0_0.AB_C</t>
  </si>
  <si>
    <t>M3.00_0_0.AB_C</t>
  </si>
  <si>
    <t>M3.15_0_0.AB_C</t>
  </si>
  <si>
    <t>M3.05_0_0.ACB</t>
  </si>
  <si>
    <t>M3.00_0_0.BCA</t>
  </si>
  <si>
    <t>M3.00_0_0.ACB</t>
  </si>
  <si>
    <t>M3.15_0_0.BCA</t>
  </si>
  <si>
    <t>M3.15_0_0.ACB</t>
  </si>
  <si>
    <t>M3.05_0_0.BCA</t>
  </si>
  <si>
    <t>M3.mig.05_0_4.no_mig</t>
  </si>
  <si>
    <t>M3.mig.05_0_2.no_mig</t>
  </si>
  <si>
    <t>M3.mig.05_0_1.no_mig</t>
  </si>
  <si>
    <t>M3.05.migAC_0_1</t>
  </si>
  <si>
    <t>C-&gt;A</t>
  </si>
  <si>
    <t>M3.05.migAC_0_2</t>
  </si>
  <si>
    <t>M3.05.migAC_0_4</t>
  </si>
  <si>
    <t>M3.mig.05_0_2.A-C</t>
  </si>
  <si>
    <t>A-&gt;C</t>
  </si>
  <si>
    <t>M3.mig.05_0_4.A-C</t>
  </si>
  <si>
    <t>M3.mig.05_0_1.A-C</t>
  </si>
  <si>
    <t>M3.mig.05_0_0.A-C</t>
  </si>
  <si>
    <t>M3.mig.05_0_1.A-CC-A</t>
  </si>
  <si>
    <t>A-&gt;C&amp;C-&gt;A</t>
  </si>
  <si>
    <t>M3.mig.05_0_4.A-CC-A</t>
  </si>
  <si>
    <t>M3.mig.05_0_2.A-CC-A</t>
  </si>
  <si>
    <t>M3.mig.05_0_0.A-CC-A</t>
  </si>
  <si>
    <t>simulation</t>
  </si>
  <si>
    <t>clade</t>
  </si>
  <si>
    <t>pops</t>
  </si>
  <si>
    <t>mig_bands</t>
  </si>
  <si>
    <t>rbf_bootstrap</t>
  </si>
  <si>
    <t>rbf_ln_mean</t>
  </si>
  <si>
    <t>hn_bootstrap</t>
  </si>
  <si>
    <t>hm_bootstrap</t>
  </si>
  <si>
    <t>00</t>
  </si>
  <si>
    <t>01</t>
  </si>
  <si>
    <t>05</t>
  </si>
  <si>
    <t>rbf w ref=AB</t>
  </si>
  <si>
    <t>rbf vs rbf (w ref=root)</t>
  </si>
  <si>
    <t>harmonic mean</t>
  </si>
  <si>
    <t>tau</t>
  </si>
  <si>
    <t>mig rate</t>
  </si>
  <si>
    <t>rbf</t>
  </si>
  <si>
    <t>0</t>
  </si>
  <si>
    <t>1</t>
  </si>
  <si>
    <t>2</t>
  </si>
  <si>
    <t>4</t>
  </si>
  <si>
    <t>no mig</t>
  </si>
  <si>
    <t>hm_mean</t>
  </si>
  <si>
    <t>ABC</t>
  </si>
  <si>
    <t>BCA</t>
  </si>
  <si>
    <t>ACB</t>
  </si>
  <si>
    <t>RBF</t>
  </si>
  <si>
    <t>sim</t>
  </si>
  <si>
    <t>rbf_boot</t>
  </si>
  <si>
    <t>hm_boot</t>
  </si>
  <si>
    <t>hm_ln_mean</t>
  </si>
  <si>
    <t>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</si>
</sst>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0" fontId="0" fillId="0" borderId="0" xfId="0" applyBorder="1"/>
    <xf numFmtId="0" fontId="0" fillId="0" borderId="17" xfId="0" applyBorder="1"/>
    <xf numFmtId="49" fontId="0" fillId="0" borderId="18" xfId="0" applyNumberFormat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RBF</a:t>
            </a:r>
            <a:r>
              <a:rPr lang="en-US" baseline="0"/>
              <a:t> - Deciding Migration Direction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'migration direction'!$C$19</c:f>
              <c:strCache>
                <c:ptCount val="1"/>
                <c:pt idx="0">
                  <c:v>C-&gt;A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'migration direction'!$B$20:$B$23</c:f>
                <c:numCache>
                  <c:formatCode>General</c:formatCode>
                  <c:ptCount val="4"/>
                  <c:pt idx="1">
                    <c:v>71.415043813483777</c:v>
                  </c:pt>
                  <c:pt idx="2">
                    <c:v>88.755770177056263</c:v>
                  </c:pt>
                  <c:pt idx="3">
                    <c:v>109.58935383261203</c:v>
                  </c:pt>
                </c:numCache>
              </c:numRef>
            </c:plus>
            <c:minus>
              <c:numRef>
                <c:f>'migration direction'!$B$20:$B$23</c:f>
                <c:numCache>
                  <c:formatCode>General</c:formatCode>
                  <c:ptCount val="4"/>
                  <c:pt idx="1">
                    <c:v>71.415043813483777</c:v>
                  </c:pt>
                  <c:pt idx="2">
                    <c:v>88.755770177056263</c:v>
                  </c:pt>
                  <c:pt idx="3">
                    <c:v>109.58935383261203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'migration direction'!$A$20:$A$23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strCache>
            </c:strRef>
          </c:cat>
          <c:val>
            <c:numRef>
              <c:f>'migration direction'!$C$20:$C$23</c:f>
              <c:numCache>
                <c:formatCode>General</c:formatCode>
                <c:ptCount val="4"/>
                <c:pt idx="1">
                  <c:v>555.84109499999977</c:v>
                </c:pt>
                <c:pt idx="2">
                  <c:v>1515.6866750000008</c:v>
                </c:pt>
                <c:pt idx="3">
                  <c:v>2532.9313713999982</c:v>
                </c:pt>
              </c:numCache>
            </c:numRef>
          </c:val>
        </c:ser>
        <c:ser>
          <c:idx val="1"/>
          <c:order val="1"/>
          <c:tx>
            <c:strRef>
              <c:f>'migration direction'!$E$19</c:f>
              <c:strCache>
                <c:ptCount val="1"/>
                <c:pt idx="0">
                  <c:v>A-&gt;C&amp;C-&gt;A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'migration direction'!$D$20:$D$23</c:f>
                <c:numCache>
                  <c:formatCode>General</c:formatCode>
                  <c:ptCount val="4"/>
                  <c:pt idx="0">
                    <c:v>78.504544222638557</c:v>
                  </c:pt>
                  <c:pt idx="1">
                    <c:v>57.336269589048648</c:v>
                  </c:pt>
                  <c:pt idx="2">
                    <c:v>146.65598439349503</c:v>
                  </c:pt>
                  <c:pt idx="3">
                    <c:v>61.879889549717916</c:v>
                  </c:pt>
                </c:numCache>
              </c:numRef>
            </c:plus>
            <c:minus>
              <c:numRef>
                <c:f>'migration direction'!$D$20:$D$23</c:f>
                <c:numCache>
                  <c:formatCode>General</c:formatCode>
                  <c:ptCount val="4"/>
                  <c:pt idx="0">
                    <c:v>78.504544222638557</c:v>
                  </c:pt>
                  <c:pt idx="1">
                    <c:v>57.336269589048648</c:v>
                  </c:pt>
                  <c:pt idx="2">
                    <c:v>146.65598439349503</c:v>
                  </c:pt>
                  <c:pt idx="3">
                    <c:v>61.879889549717916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'migration direction'!$A$20:$A$23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strCache>
            </c:strRef>
          </c:cat>
          <c:val>
            <c:numRef>
              <c:f>'migration direction'!$E$20:$E$23</c:f>
              <c:numCache>
                <c:formatCode>General</c:formatCode>
                <c:ptCount val="4"/>
                <c:pt idx="0">
                  <c:v>55.978361999999834</c:v>
                </c:pt>
                <c:pt idx="1">
                  <c:v>975.3877954999989</c:v>
                </c:pt>
                <c:pt idx="2">
                  <c:v>1585.3935334000016</c:v>
                </c:pt>
                <c:pt idx="3">
                  <c:v>3028.3211424000001</c:v>
                </c:pt>
              </c:numCache>
            </c:numRef>
          </c:val>
        </c:ser>
        <c:ser>
          <c:idx val="2"/>
          <c:order val="2"/>
          <c:tx>
            <c:strRef>
              <c:f>'migration direction'!$G$19</c:f>
              <c:strCache>
                <c:ptCount val="1"/>
                <c:pt idx="0">
                  <c:v>A-&gt;C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'migration direction'!$F$20:$F$23</c:f>
                <c:numCache>
                  <c:formatCode>General</c:formatCode>
                  <c:ptCount val="4"/>
                  <c:pt idx="0">
                    <c:v>75.198334669551031</c:v>
                  </c:pt>
                  <c:pt idx="1">
                    <c:v>86.365133369770817</c:v>
                  </c:pt>
                  <c:pt idx="2">
                    <c:v>71.482804437673693</c:v>
                  </c:pt>
                  <c:pt idx="3">
                    <c:v>72.761362783959228</c:v>
                  </c:pt>
                </c:numCache>
              </c:numRef>
            </c:plus>
            <c:minus>
              <c:numRef>
                <c:f>'migration direction'!$F$20:$F$23</c:f>
                <c:numCache>
                  <c:formatCode>General</c:formatCode>
                  <c:ptCount val="4"/>
                  <c:pt idx="0">
                    <c:v>75.198334669551031</c:v>
                  </c:pt>
                  <c:pt idx="1">
                    <c:v>86.365133369770817</c:v>
                  </c:pt>
                  <c:pt idx="2">
                    <c:v>71.482804437673693</c:v>
                  </c:pt>
                  <c:pt idx="3">
                    <c:v>72.761362783959228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'migration direction'!$A$20:$A$23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strCache>
            </c:strRef>
          </c:cat>
          <c:val>
            <c:numRef>
              <c:f>'migration direction'!$G$20:$G$23</c:f>
              <c:numCache>
                <c:formatCode>General</c:formatCode>
                <c:ptCount val="4"/>
                <c:pt idx="0">
                  <c:v>211.14079569999922</c:v>
                </c:pt>
                <c:pt idx="1">
                  <c:v>195.00441460000002</c:v>
                </c:pt>
                <c:pt idx="2">
                  <c:v>389.53123400000186</c:v>
                </c:pt>
                <c:pt idx="3">
                  <c:v>794.87144839999928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38239696"/>
        <c:axId val="-475330032"/>
      </c:barChart>
      <c:catAx>
        <c:axId val="-63823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5330032"/>
        <c:crosses val="autoZero"/>
        <c:auto val="1"/>
        <c:lblAlgn val="ctr"/>
        <c:lblOffset val="100"/>
        <c:noMultiLvlLbl val="0"/>
      </c:catAx>
      <c:valAx>
        <c:axId val="-47533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823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HM - Deciding Migration Direction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'migration direction'!$C$43</c:f>
              <c:strCache>
                <c:ptCount val="1"/>
                <c:pt idx="0">
                  <c:v>C-&gt;A</c:v>
                </c:pt>
              </c:strCache>
            </c:strRef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'migration direction'!$B$44:$B$47</c:f>
                <c:numCache>
                  <c:formatCode>General</c:formatCode>
                  <c:ptCount val="4"/>
                  <c:pt idx="1">
                    <c:v>9.838367435383141</c:v>
                  </c:pt>
                  <c:pt idx="2">
                    <c:v>28.840127076302377</c:v>
                  </c:pt>
                  <c:pt idx="3">
                    <c:v>60.12287900322351</c:v>
                  </c:pt>
                </c:numCache>
              </c:numRef>
            </c:plus>
            <c:minus>
              <c:numRef>
                <c:f>'migration direction'!$B$44:$B$47</c:f>
                <c:numCache>
                  <c:formatCode>General</c:formatCode>
                  <c:ptCount val="4"/>
                  <c:pt idx="1">
                    <c:v>9.838367435383141</c:v>
                  </c:pt>
                  <c:pt idx="2">
                    <c:v>28.840127076302377</c:v>
                  </c:pt>
                  <c:pt idx="3">
                    <c:v>60.12287900322351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'migration direction'!$A$44:$A$47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strCache>
            </c:strRef>
          </c:cat>
          <c:val>
            <c:numRef>
              <c:f>'migration direction'!$C$44:$C$47</c:f>
              <c:numCache>
                <c:formatCode>General</c:formatCode>
                <c:ptCount val="4"/>
                <c:pt idx="1">
                  <c:v>14.980279999785125</c:v>
                </c:pt>
                <c:pt idx="2">
                  <c:v>15.646669999696314</c:v>
                </c:pt>
                <c:pt idx="3">
                  <c:v>56.064650000073016</c:v>
                </c:pt>
              </c:numCache>
            </c:numRef>
          </c:val>
        </c:ser>
        <c:ser>
          <c:idx val="1"/>
          <c:order val="1"/>
          <c:tx>
            <c:strRef>
              <c:f>'migration direction'!$E$43</c:f>
              <c:strCache>
                <c:ptCount val="1"/>
                <c:pt idx="0">
                  <c:v>A-&gt;C&amp;C-&gt;A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'migration direction'!$D$44:$D$47</c:f>
                <c:numCache>
                  <c:formatCode>General</c:formatCode>
                  <c:ptCount val="4"/>
                  <c:pt idx="0">
                    <c:v>10.048984214180807</c:v>
                  </c:pt>
                  <c:pt idx="1">
                    <c:v>11.020431658497163</c:v>
                  </c:pt>
                  <c:pt idx="2">
                    <c:v>9.2274593154706359</c:v>
                  </c:pt>
                  <c:pt idx="3">
                    <c:v>13.29083843850726</c:v>
                  </c:pt>
                </c:numCache>
              </c:numRef>
            </c:plus>
            <c:minus>
              <c:numRef>
                <c:f>'migration direction'!$D$44:$D$47</c:f>
                <c:numCache>
                  <c:formatCode>General</c:formatCode>
                  <c:ptCount val="4"/>
                  <c:pt idx="0">
                    <c:v>10.048984214180807</c:v>
                  </c:pt>
                  <c:pt idx="1">
                    <c:v>11.020431658497163</c:v>
                  </c:pt>
                  <c:pt idx="2">
                    <c:v>9.2274593154706359</c:v>
                  </c:pt>
                  <c:pt idx="3">
                    <c:v>13.29083843850726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'migration direction'!$A$44:$A$47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strCache>
            </c:strRef>
          </c:cat>
          <c:val>
            <c:numRef>
              <c:f>'migration direction'!$E$44:$E$47</c:f>
              <c:numCache>
                <c:formatCode>General</c:formatCode>
                <c:ptCount val="4"/>
                <c:pt idx="0">
                  <c:v>-19.664240000303835</c:v>
                </c:pt>
                <c:pt idx="1">
                  <c:v>14.541949999984354</c:v>
                </c:pt>
                <c:pt idx="2">
                  <c:v>-47.290930000133812</c:v>
                </c:pt>
                <c:pt idx="3">
                  <c:v>-47.171180000063032</c:v>
                </c:pt>
              </c:numCache>
            </c:numRef>
          </c:val>
        </c:ser>
        <c:ser>
          <c:idx val="2"/>
          <c:order val="2"/>
          <c:tx>
            <c:strRef>
              <c:f>'migration direction'!$G$43</c:f>
              <c:strCache>
                <c:ptCount val="1"/>
                <c:pt idx="0">
                  <c:v>A-&gt;C</c:v>
                </c:pt>
              </c:strCache>
            </c:strRef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'migration direction'!$F$44:$F$47</c:f>
                <c:numCache>
                  <c:formatCode>General</c:formatCode>
                  <c:ptCount val="4"/>
                  <c:pt idx="0">
                    <c:v>9.8959867828977313</c:v>
                  </c:pt>
                  <c:pt idx="1">
                    <c:v>18.747762588379715</c:v>
                  </c:pt>
                  <c:pt idx="2">
                    <c:v>22.962243370443918</c:v>
                  </c:pt>
                  <c:pt idx="3">
                    <c:v>12.15985151175199</c:v>
                  </c:pt>
                </c:numCache>
              </c:numRef>
            </c:plus>
            <c:minus>
              <c:numRef>
                <c:f>'migration direction'!$F$44:$F$47</c:f>
                <c:numCache>
                  <c:formatCode>General</c:formatCode>
                  <c:ptCount val="4"/>
                  <c:pt idx="0">
                    <c:v>9.8959867828977313</c:v>
                  </c:pt>
                  <c:pt idx="1">
                    <c:v>18.747762588379715</c:v>
                  </c:pt>
                  <c:pt idx="2">
                    <c:v>22.962243370443918</c:v>
                  </c:pt>
                  <c:pt idx="3">
                    <c:v>12.15985151175199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'migration direction'!$A$44:$A$47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strCache>
            </c:strRef>
          </c:cat>
          <c:val>
            <c:numRef>
              <c:f>'migration direction'!$G$44:$G$47</c:f>
              <c:numCache>
                <c:formatCode>General</c:formatCode>
                <c:ptCount val="4"/>
                <c:pt idx="0">
                  <c:v>-24.047860000282526</c:v>
                </c:pt>
                <c:pt idx="1">
                  <c:v>23.234829999972135</c:v>
                </c:pt>
                <c:pt idx="2">
                  <c:v>3.9516999996267259</c:v>
                </c:pt>
                <c:pt idx="3">
                  <c:v>-3.1472300002351403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75338192"/>
        <c:axId val="-475335472"/>
      </c:barChart>
      <c:catAx>
        <c:axId val="-47533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5335472"/>
        <c:crosses val="autoZero"/>
        <c:auto val="1"/>
        <c:lblAlgn val="ctr"/>
        <c:lblOffset val="100"/>
        <c:noMultiLvlLbl val="0"/>
      </c:catAx>
      <c:valAx>
        <c:axId val="-47533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533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Detecting</a:t>
            </a:r>
            <a:r>
              <a:rPr lang="en-US" baseline="0"/>
              <a:t> Population Devergence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'split or clade'!$C$21</c:f>
              <c:strCache>
                <c:ptCount val="1"/>
                <c:pt idx="0">
                  <c:v>rbf w ref=AB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'split or clade'!$B$22:$B$26</c:f>
                <c:numCache>
                  <c:formatCode>General</c:formatCode>
                  <c:ptCount val="5"/>
                  <c:pt idx="0">
                    <c:v>0.25150679164</c:v>
                  </c:pt>
                  <c:pt idx="1">
                    <c:v>3.32009255527</c:v>
                  </c:pt>
                  <c:pt idx="2">
                    <c:v>27.765899771200001</c:v>
                  </c:pt>
                  <c:pt idx="3">
                    <c:v>22.9671175804</c:v>
                  </c:pt>
                  <c:pt idx="4">
                    <c:v>68.223745453999996</c:v>
                  </c:pt>
                </c:numCache>
              </c:numRef>
            </c:plus>
            <c:minus>
              <c:numRef>
                <c:f>'split or clade'!$B$22:$B$26</c:f>
                <c:numCache>
                  <c:formatCode>General</c:formatCode>
                  <c:ptCount val="5"/>
                  <c:pt idx="0">
                    <c:v>0.25150679164</c:v>
                  </c:pt>
                  <c:pt idx="1">
                    <c:v>3.32009255527</c:v>
                  </c:pt>
                  <c:pt idx="2">
                    <c:v>27.765899771200001</c:v>
                  </c:pt>
                  <c:pt idx="3">
                    <c:v>22.9671175804</c:v>
                  </c:pt>
                  <c:pt idx="4">
                    <c:v>68.223745453999996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'split or clade'!$A$22:$A$26</c:f>
              <c:strCache>
                <c:ptCount val="5"/>
                <c:pt idx="0">
                  <c:v>00</c:v>
                </c:pt>
                <c:pt idx="1">
                  <c:v>01</c:v>
                </c:pt>
                <c:pt idx="2">
                  <c:v>05</c:v>
                </c:pt>
                <c:pt idx="3">
                  <c:v>10</c:v>
                </c:pt>
                <c:pt idx="4">
                  <c:v>15</c:v>
                </c:pt>
              </c:strCache>
            </c:strRef>
          </c:cat>
          <c:val>
            <c:numRef>
              <c:f>('split or clade'!$C$22,'split or clade'!$C$23,'split or clade'!$C$24,'split or clade'!$C$25,'split or clade'!$C$26)</c:f>
              <c:numCache>
                <c:formatCode>General</c:formatCode>
                <c:ptCount val="5"/>
                <c:pt idx="0">
                  <c:v>4.4808506234400003</c:v>
                </c:pt>
                <c:pt idx="1">
                  <c:v>33.479023064400003</c:v>
                </c:pt>
                <c:pt idx="2">
                  <c:v>1362.31324129</c:v>
                </c:pt>
                <c:pt idx="3">
                  <c:v>3246.2901589399999</c:v>
                </c:pt>
                <c:pt idx="4">
                  <c:v>4620.1743287999998</c:v>
                </c:pt>
              </c:numCache>
            </c:numRef>
          </c:val>
        </c:ser>
        <c:ser>
          <c:idx val="2"/>
          <c:order val="2"/>
          <c:tx>
            <c:strRef>
              <c:f>'split or clade'!$E$21</c:f>
              <c:strCache>
                <c:ptCount val="1"/>
                <c:pt idx="0">
                  <c:v>rbf vs rbf (w ref=root)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'split or clade'!$D$22:$D$26</c:f>
                <c:numCache>
                  <c:formatCode>General</c:formatCode>
                  <c:ptCount val="5"/>
                  <c:pt idx="0">
                    <c:v>60.848801345137481</c:v>
                  </c:pt>
                  <c:pt idx="1">
                    <c:v>49.296407671641703</c:v>
                  </c:pt>
                  <c:pt idx="2">
                    <c:v>56.593199419719561</c:v>
                  </c:pt>
                  <c:pt idx="3">
                    <c:v>95.860287543301794</c:v>
                  </c:pt>
                  <c:pt idx="4">
                    <c:v>237.15509749655561</c:v>
                  </c:pt>
                </c:numCache>
              </c:numRef>
            </c:plus>
            <c:minus>
              <c:numRef>
                <c:f>'split or clade'!$D$22:$D$26</c:f>
                <c:numCache>
                  <c:formatCode>General</c:formatCode>
                  <c:ptCount val="5"/>
                  <c:pt idx="0">
                    <c:v>60.848801345137481</c:v>
                  </c:pt>
                  <c:pt idx="1">
                    <c:v>49.296407671641703</c:v>
                  </c:pt>
                  <c:pt idx="2">
                    <c:v>56.593199419719561</c:v>
                  </c:pt>
                  <c:pt idx="3">
                    <c:v>95.860287543301794</c:v>
                  </c:pt>
                  <c:pt idx="4">
                    <c:v>237.15509749655561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'split or clade'!$A$22:$A$26</c:f>
              <c:strCache>
                <c:ptCount val="5"/>
                <c:pt idx="0">
                  <c:v>00</c:v>
                </c:pt>
                <c:pt idx="1">
                  <c:v>01</c:v>
                </c:pt>
                <c:pt idx="2">
                  <c:v>05</c:v>
                </c:pt>
                <c:pt idx="3">
                  <c:v>10</c:v>
                </c:pt>
                <c:pt idx="4">
                  <c:v>15</c:v>
                </c:pt>
              </c:strCache>
            </c:strRef>
          </c:cat>
          <c:val>
            <c:numRef>
              <c:f>('split or clade'!$E$22,'split or clade'!$E$23,'split or clade'!$E$24,'split or clade'!$E$25,'split or clade'!$E$26)</c:f>
              <c:numCache>
                <c:formatCode>General</c:formatCode>
                <c:ptCount val="5"/>
                <c:pt idx="0">
                  <c:v>64.783096200000728</c:v>
                </c:pt>
                <c:pt idx="1">
                  <c:v>93.027122800000143</c:v>
                </c:pt>
                <c:pt idx="2">
                  <c:v>1604.1056255999993</c:v>
                </c:pt>
                <c:pt idx="3">
                  <c:v>2963.1941058999982</c:v>
                </c:pt>
                <c:pt idx="4">
                  <c:v>4033.2716490999992</c:v>
                </c:pt>
              </c:numCache>
            </c:numRef>
          </c:val>
        </c:ser>
        <c:ser>
          <c:idx val="3"/>
          <c:order val="3"/>
          <c:tx>
            <c:strRef>
              <c:f>'split or clade'!$G$21</c:f>
              <c:strCache>
                <c:ptCount val="1"/>
                <c:pt idx="0">
                  <c:v>harmonic 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'split or clade'!$F$22:$F$26</c:f>
                <c:numCache>
                  <c:formatCode>General</c:formatCode>
                  <c:ptCount val="5"/>
                  <c:pt idx="0">
                    <c:v>73.679947033903247</c:v>
                  </c:pt>
                  <c:pt idx="1">
                    <c:v>24.725516873446285</c:v>
                  </c:pt>
                  <c:pt idx="2">
                    <c:v>31.265320519796376</c:v>
                  </c:pt>
                  <c:pt idx="3">
                    <c:v>22.152993348609435</c:v>
                  </c:pt>
                  <c:pt idx="4">
                    <c:v>34.8940494107513</c:v>
                  </c:pt>
                </c:numCache>
              </c:numRef>
            </c:plus>
            <c:minus>
              <c:numRef>
                <c:f>'split or clade'!$F$22:$F$26</c:f>
                <c:numCache>
                  <c:formatCode>General</c:formatCode>
                  <c:ptCount val="5"/>
                  <c:pt idx="0">
                    <c:v>73.679947033903247</c:v>
                  </c:pt>
                  <c:pt idx="1">
                    <c:v>24.725516873446285</c:v>
                  </c:pt>
                  <c:pt idx="2">
                    <c:v>31.265320519796376</c:v>
                  </c:pt>
                  <c:pt idx="3">
                    <c:v>22.152993348609435</c:v>
                  </c:pt>
                  <c:pt idx="4">
                    <c:v>34.8940494107513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'split or clade'!$A$22:$A$26</c:f>
              <c:strCache>
                <c:ptCount val="5"/>
                <c:pt idx="0">
                  <c:v>00</c:v>
                </c:pt>
                <c:pt idx="1">
                  <c:v>01</c:v>
                </c:pt>
                <c:pt idx="2">
                  <c:v>05</c:v>
                </c:pt>
                <c:pt idx="3">
                  <c:v>10</c:v>
                </c:pt>
                <c:pt idx="4">
                  <c:v>15</c:v>
                </c:pt>
              </c:strCache>
            </c:strRef>
          </c:cat>
          <c:val>
            <c:numRef>
              <c:f>('split or clade'!$G$22,'split or clade'!$G$23,'split or clade'!$G$24,'split or clade'!$G$25,'split or clade'!$G$26)</c:f>
              <c:numCache>
                <c:formatCode>General</c:formatCode>
                <c:ptCount val="5"/>
                <c:pt idx="0">
                  <c:v>-77.92524000024423</c:v>
                </c:pt>
                <c:pt idx="1">
                  <c:v>-12.452399999834597</c:v>
                </c:pt>
                <c:pt idx="2">
                  <c:v>66.523890000302345</c:v>
                </c:pt>
                <c:pt idx="3">
                  <c:v>164.50858999975026</c:v>
                </c:pt>
                <c:pt idx="4">
                  <c:v>159.09256999986246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75327856"/>
        <c:axId val="-4753376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'split or clade'!$A$21</c15:sqref>
                        </c15:formulaRef>
                      </c:ext>
                    </c:extLst>
                    <c:strCache>
                      <c:ptCount val="1"/>
                      <c:pt idx="0">
                        <c:v>tau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'split or clade'!$A$22:$A$26</c15:sqref>
                        </c15:formulaRef>
                      </c:ext>
                    </c:extLst>
                    <c:strCache>
                      <c:ptCount val="5"/>
                      <c:pt idx="0">
                        <c:v>00</c:v>
                      </c:pt>
                      <c:pt idx="1">
                        <c:v>01</c:v>
                      </c:pt>
                      <c:pt idx="2">
                        <c:v>05</c:v>
                      </c:pt>
                      <c:pt idx="3">
                        <c:v>10</c:v>
                      </c:pt>
                      <c:pt idx="4">
                        <c:v>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('split or clade'!$A$22,'split or clade'!$A$23,'split or clade'!$A$24,'split or clade'!$A$25,'split or clade'!$A$26)</c15:sqref>
                        </c15:formulaRef>
                      </c:ext>
                    </c:extLst>
                    <c:numCache>
                      <c:formatCode>@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10</c:v>
                      </c:pt>
                      <c:pt idx="4">
                        <c:v>15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47532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5337648"/>
        <c:crosses val="autoZero"/>
        <c:auto val="1"/>
        <c:lblAlgn val="ctr"/>
        <c:lblOffset val="100"/>
        <c:noMultiLvlLbl val="0"/>
      </c:catAx>
      <c:valAx>
        <c:axId val="-475337648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532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Detecting</a:t>
            </a:r>
            <a:r>
              <a:rPr lang="en-US" baseline="0"/>
              <a:t> Population Devergence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'split or clade'!$C$21</c:f>
              <c:strCache>
                <c:ptCount val="1"/>
                <c:pt idx="0">
                  <c:v>rbf w ref=AB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'split or clade'!$B$22:$B$26</c:f>
                <c:numCache>
                  <c:formatCode>General</c:formatCode>
                  <c:ptCount val="5"/>
                  <c:pt idx="0">
                    <c:v>0.25150679164</c:v>
                  </c:pt>
                  <c:pt idx="1">
                    <c:v>3.32009255527</c:v>
                  </c:pt>
                  <c:pt idx="2">
                    <c:v>27.765899771200001</c:v>
                  </c:pt>
                  <c:pt idx="3">
                    <c:v>22.9671175804</c:v>
                  </c:pt>
                  <c:pt idx="4">
                    <c:v>68.223745453999996</c:v>
                  </c:pt>
                </c:numCache>
              </c:numRef>
            </c:plus>
            <c:minus>
              <c:numRef>
                <c:f>'split or clade'!$B$22:$B$26</c:f>
                <c:numCache>
                  <c:formatCode>General</c:formatCode>
                  <c:ptCount val="5"/>
                  <c:pt idx="0">
                    <c:v>0.25150679164</c:v>
                  </c:pt>
                  <c:pt idx="1">
                    <c:v>3.32009255527</c:v>
                  </c:pt>
                  <c:pt idx="2">
                    <c:v>27.765899771200001</c:v>
                  </c:pt>
                  <c:pt idx="3">
                    <c:v>22.9671175804</c:v>
                  </c:pt>
                  <c:pt idx="4">
                    <c:v>68.223745453999996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'split or clade'!$A$22:$A$26</c:f>
              <c:strCache>
                <c:ptCount val="5"/>
                <c:pt idx="0">
                  <c:v>00</c:v>
                </c:pt>
                <c:pt idx="1">
                  <c:v>01</c:v>
                </c:pt>
                <c:pt idx="2">
                  <c:v>05</c:v>
                </c:pt>
                <c:pt idx="3">
                  <c:v>10</c:v>
                </c:pt>
                <c:pt idx="4">
                  <c:v>15</c:v>
                </c:pt>
              </c:strCache>
            </c:strRef>
          </c:cat>
          <c:val>
            <c:numRef>
              <c:f>('split or clade'!$C$22,'split or clade'!$C$23,'split or clade'!$C$24,'split or clade'!$C$25,'split or clade'!$C$26)</c:f>
              <c:numCache>
                <c:formatCode>General</c:formatCode>
                <c:ptCount val="5"/>
                <c:pt idx="0">
                  <c:v>4.4808506234400003</c:v>
                </c:pt>
                <c:pt idx="1">
                  <c:v>33.479023064400003</c:v>
                </c:pt>
                <c:pt idx="2">
                  <c:v>1362.31324129</c:v>
                </c:pt>
                <c:pt idx="3">
                  <c:v>3246.2901589399999</c:v>
                </c:pt>
                <c:pt idx="4">
                  <c:v>4620.1743287999998</c:v>
                </c:pt>
              </c:numCache>
            </c:numRef>
          </c:val>
        </c:ser>
        <c:ser>
          <c:idx val="2"/>
          <c:order val="2"/>
          <c:tx>
            <c:strRef>
              <c:f>'split or clade'!$E$21</c:f>
              <c:strCache>
                <c:ptCount val="1"/>
                <c:pt idx="0">
                  <c:v>rbf vs rbf (w ref=root)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'split or clade'!$D$22:$D$26</c:f>
                <c:numCache>
                  <c:formatCode>General</c:formatCode>
                  <c:ptCount val="5"/>
                  <c:pt idx="0">
                    <c:v>60.848801345137481</c:v>
                  </c:pt>
                  <c:pt idx="1">
                    <c:v>49.296407671641703</c:v>
                  </c:pt>
                  <c:pt idx="2">
                    <c:v>56.593199419719561</c:v>
                  </c:pt>
                  <c:pt idx="3">
                    <c:v>95.860287543301794</c:v>
                  </c:pt>
                  <c:pt idx="4">
                    <c:v>237.15509749655561</c:v>
                  </c:pt>
                </c:numCache>
              </c:numRef>
            </c:plus>
            <c:minus>
              <c:numRef>
                <c:f>'split or clade'!$D$22:$D$26</c:f>
                <c:numCache>
                  <c:formatCode>General</c:formatCode>
                  <c:ptCount val="5"/>
                  <c:pt idx="0">
                    <c:v>60.848801345137481</c:v>
                  </c:pt>
                  <c:pt idx="1">
                    <c:v>49.296407671641703</c:v>
                  </c:pt>
                  <c:pt idx="2">
                    <c:v>56.593199419719561</c:v>
                  </c:pt>
                  <c:pt idx="3">
                    <c:v>95.860287543301794</c:v>
                  </c:pt>
                  <c:pt idx="4">
                    <c:v>237.15509749655561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'split or clade'!$A$22:$A$26</c:f>
              <c:strCache>
                <c:ptCount val="5"/>
                <c:pt idx="0">
                  <c:v>00</c:v>
                </c:pt>
                <c:pt idx="1">
                  <c:v>01</c:v>
                </c:pt>
                <c:pt idx="2">
                  <c:v>05</c:v>
                </c:pt>
                <c:pt idx="3">
                  <c:v>10</c:v>
                </c:pt>
                <c:pt idx="4">
                  <c:v>15</c:v>
                </c:pt>
              </c:strCache>
            </c:strRef>
          </c:cat>
          <c:val>
            <c:numRef>
              <c:f>('split or clade'!$E$22,'split or clade'!$E$23,'split or clade'!$E$24,'split or clade'!$E$25,'split or clade'!$E$26)</c:f>
              <c:numCache>
                <c:formatCode>General</c:formatCode>
                <c:ptCount val="5"/>
                <c:pt idx="0">
                  <c:v>64.783096200000728</c:v>
                </c:pt>
                <c:pt idx="1">
                  <c:v>93.027122800000143</c:v>
                </c:pt>
                <c:pt idx="2">
                  <c:v>1604.1056255999993</c:v>
                </c:pt>
                <c:pt idx="3">
                  <c:v>2963.1941058999982</c:v>
                </c:pt>
                <c:pt idx="4">
                  <c:v>4033.2716490999992</c:v>
                </c:pt>
              </c:numCache>
            </c:numRef>
          </c:val>
        </c:ser>
        <c:ser>
          <c:idx val="3"/>
          <c:order val="3"/>
          <c:tx>
            <c:strRef>
              <c:f>'split or clade'!$G$21</c:f>
              <c:strCache>
                <c:ptCount val="1"/>
                <c:pt idx="0">
                  <c:v>harmonic 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'split or clade'!$F$22:$F$26</c:f>
                <c:numCache>
                  <c:formatCode>General</c:formatCode>
                  <c:ptCount val="5"/>
                  <c:pt idx="0">
                    <c:v>73.679947033903247</c:v>
                  </c:pt>
                  <c:pt idx="1">
                    <c:v>24.725516873446285</c:v>
                  </c:pt>
                  <c:pt idx="2">
                    <c:v>31.265320519796376</c:v>
                  </c:pt>
                  <c:pt idx="3">
                    <c:v>22.152993348609435</c:v>
                  </c:pt>
                  <c:pt idx="4">
                    <c:v>34.8940494107513</c:v>
                  </c:pt>
                </c:numCache>
              </c:numRef>
            </c:plus>
            <c:minus>
              <c:numRef>
                <c:f>'split or clade'!$F$22:$F$26</c:f>
                <c:numCache>
                  <c:formatCode>General</c:formatCode>
                  <c:ptCount val="5"/>
                  <c:pt idx="0">
                    <c:v>73.679947033903247</c:v>
                  </c:pt>
                  <c:pt idx="1">
                    <c:v>24.725516873446285</c:v>
                  </c:pt>
                  <c:pt idx="2">
                    <c:v>31.265320519796376</c:v>
                  </c:pt>
                  <c:pt idx="3">
                    <c:v>22.152993348609435</c:v>
                  </c:pt>
                  <c:pt idx="4">
                    <c:v>34.8940494107513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'split or clade'!$A$22:$A$26</c:f>
              <c:strCache>
                <c:ptCount val="5"/>
                <c:pt idx="0">
                  <c:v>00</c:v>
                </c:pt>
                <c:pt idx="1">
                  <c:v>01</c:v>
                </c:pt>
                <c:pt idx="2">
                  <c:v>05</c:v>
                </c:pt>
                <c:pt idx="3">
                  <c:v>10</c:v>
                </c:pt>
                <c:pt idx="4">
                  <c:v>15</c:v>
                </c:pt>
              </c:strCache>
            </c:strRef>
          </c:cat>
          <c:val>
            <c:numRef>
              <c:f>('split or clade'!$G$22,'split or clade'!$G$23,'split or clade'!$G$24,'split or clade'!$G$25,'split or clade'!$G$26)</c:f>
              <c:numCache>
                <c:formatCode>General</c:formatCode>
                <c:ptCount val="5"/>
                <c:pt idx="0">
                  <c:v>-77.92524000024423</c:v>
                </c:pt>
                <c:pt idx="1">
                  <c:v>-12.452399999834597</c:v>
                </c:pt>
                <c:pt idx="2">
                  <c:v>66.523890000302345</c:v>
                </c:pt>
                <c:pt idx="3">
                  <c:v>164.50858999975026</c:v>
                </c:pt>
                <c:pt idx="4">
                  <c:v>159.09256999986246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75342544"/>
        <c:axId val="-4753327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'split or clade'!$A$21</c15:sqref>
                        </c15:formulaRef>
                      </c:ext>
                    </c:extLst>
                    <c:strCache>
                      <c:ptCount val="1"/>
                      <c:pt idx="0">
                        <c:v>tau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'split or clade'!$A$22:$A$26</c15:sqref>
                        </c15:formulaRef>
                      </c:ext>
                    </c:extLst>
                    <c:strCache>
                      <c:ptCount val="5"/>
                      <c:pt idx="0">
                        <c:v>00</c:v>
                      </c:pt>
                      <c:pt idx="1">
                        <c:v>01</c:v>
                      </c:pt>
                      <c:pt idx="2">
                        <c:v>05</c:v>
                      </c:pt>
                      <c:pt idx="3">
                        <c:v>10</c:v>
                      </c:pt>
                      <c:pt idx="4">
                        <c:v>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('split or clade'!$A$22,'split or clade'!$A$23,'split or clade'!$A$24,'split or clade'!$A$25,'split or clade'!$A$26)</c15:sqref>
                        </c15:formulaRef>
                      </c:ext>
                    </c:extLst>
                    <c:numCache>
                      <c:formatCode>@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10</c:v>
                      </c:pt>
                      <c:pt idx="4">
                        <c:v>15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47534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5332752"/>
        <c:crosses val="autoZero"/>
        <c:auto val="1"/>
        <c:lblAlgn val="ctr"/>
        <c:lblOffset val="100"/>
        <c:noMultiLvlLbl val="0"/>
      </c:catAx>
      <c:valAx>
        <c:axId val="-47533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534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Detecting</a:t>
            </a:r>
            <a:r>
              <a:rPr lang="en-US" baseline="0"/>
              <a:t> Population Devergence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'split or clade'!$C$21</c:f>
              <c:strCache>
                <c:ptCount val="1"/>
                <c:pt idx="0">
                  <c:v>rbf w ref=AB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'split or clade'!$B$22:$B$26</c:f>
                <c:numCache>
                  <c:formatCode>General</c:formatCode>
                  <c:ptCount val="5"/>
                  <c:pt idx="0">
                    <c:v>0.25150679164</c:v>
                  </c:pt>
                  <c:pt idx="1">
                    <c:v>3.32009255527</c:v>
                  </c:pt>
                  <c:pt idx="2">
                    <c:v>27.765899771200001</c:v>
                  </c:pt>
                  <c:pt idx="3">
                    <c:v>22.9671175804</c:v>
                  </c:pt>
                  <c:pt idx="4">
                    <c:v>68.223745453999996</c:v>
                  </c:pt>
                </c:numCache>
              </c:numRef>
            </c:plus>
            <c:minus>
              <c:numRef>
                <c:f>'split or clade'!$B$22:$B$26</c:f>
                <c:numCache>
                  <c:formatCode>General</c:formatCode>
                  <c:ptCount val="5"/>
                  <c:pt idx="0">
                    <c:v>0.25150679164</c:v>
                  </c:pt>
                  <c:pt idx="1">
                    <c:v>3.32009255527</c:v>
                  </c:pt>
                  <c:pt idx="2">
                    <c:v>27.765899771200001</c:v>
                  </c:pt>
                  <c:pt idx="3">
                    <c:v>22.9671175804</c:v>
                  </c:pt>
                  <c:pt idx="4">
                    <c:v>68.223745453999996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'split or clade'!$A$22:$A$26</c:f>
              <c:strCache>
                <c:ptCount val="5"/>
                <c:pt idx="0">
                  <c:v>00</c:v>
                </c:pt>
                <c:pt idx="1">
                  <c:v>01</c:v>
                </c:pt>
                <c:pt idx="2">
                  <c:v>05</c:v>
                </c:pt>
                <c:pt idx="3">
                  <c:v>10</c:v>
                </c:pt>
                <c:pt idx="4">
                  <c:v>15</c:v>
                </c:pt>
              </c:strCache>
            </c:strRef>
          </c:cat>
          <c:val>
            <c:numRef>
              <c:f>('split or clade'!$C$22,'split or clade'!$C$23,'split or clade'!$C$24,'split or clade'!$C$25,'split or clade'!$C$26)</c:f>
              <c:numCache>
                <c:formatCode>General</c:formatCode>
                <c:ptCount val="5"/>
                <c:pt idx="0">
                  <c:v>4.4808506234400003</c:v>
                </c:pt>
                <c:pt idx="1">
                  <c:v>33.479023064400003</c:v>
                </c:pt>
                <c:pt idx="2">
                  <c:v>1362.31324129</c:v>
                </c:pt>
                <c:pt idx="3">
                  <c:v>3246.2901589399999</c:v>
                </c:pt>
                <c:pt idx="4">
                  <c:v>4620.1743287999998</c:v>
                </c:pt>
              </c:numCache>
            </c:numRef>
          </c:val>
        </c:ser>
        <c:ser>
          <c:idx val="2"/>
          <c:order val="2"/>
          <c:tx>
            <c:strRef>
              <c:f>'split or clade'!$E$21</c:f>
              <c:strCache>
                <c:ptCount val="1"/>
                <c:pt idx="0">
                  <c:v>rbf vs rbf (w ref=root)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'split or clade'!$D$22:$D$26</c:f>
                <c:numCache>
                  <c:formatCode>General</c:formatCode>
                  <c:ptCount val="5"/>
                  <c:pt idx="0">
                    <c:v>60.848801345137481</c:v>
                  </c:pt>
                  <c:pt idx="1">
                    <c:v>49.296407671641703</c:v>
                  </c:pt>
                  <c:pt idx="2">
                    <c:v>56.593199419719561</c:v>
                  </c:pt>
                  <c:pt idx="3">
                    <c:v>95.860287543301794</c:v>
                  </c:pt>
                  <c:pt idx="4">
                    <c:v>237.15509749655561</c:v>
                  </c:pt>
                </c:numCache>
              </c:numRef>
            </c:plus>
            <c:minus>
              <c:numRef>
                <c:f>'split or clade'!$D$22:$D$26</c:f>
                <c:numCache>
                  <c:formatCode>General</c:formatCode>
                  <c:ptCount val="5"/>
                  <c:pt idx="0">
                    <c:v>60.848801345137481</c:v>
                  </c:pt>
                  <c:pt idx="1">
                    <c:v>49.296407671641703</c:v>
                  </c:pt>
                  <c:pt idx="2">
                    <c:v>56.593199419719561</c:v>
                  </c:pt>
                  <c:pt idx="3">
                    <c:v>95.860287543301794</c:v>
                  </c:pt>
                  <c:pt idx="4">
                    <c:v>237.15509749655561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'split or clade'!$A$22:$A$26</c:f>
              <c:strCache>
                <c:ptCount val="5"/>
                <c:pt idx="0">
                  <c:v>00</c:v>
                </c:pt>
                <c:pt idx="1">
                  <c:v>01</c:v>
                </c:pt>
                <c:pt idx="2">
                  <c:v>05</c:v>
                </c:pt>
                <c:pt idx="3">
                  <c:v>10</c:v>
                </c:pt>
                <c:pt idx="4">
                  <c:v>15</c:v>
                </c:pt>
              </c:strCache>
            </c:strRef>
          </c:cat>
          <c:val>
            <c:numRef>
              <c:f>('split or clade'!$E$22,'split or clade'!$E$23,'split or clade'!$E$24,'split or clade'!$E$25,'split or clade'!$E$26)</c:f>
              <c:numCache>
                <c:formatCode>General</c:formatCode>
                <c:ptCount val="5"/>
                <c:pt idx="0">
                  <c:v>64.783096200000728</c:v>
                </c:pt>
                <c:pt idx="1">
                  <c:v>93.027122800000143</c:v>
                </c:pt>
                <c:pt idx="2">
                  <c:v>1604.1056255999993</c:v>
                </c:pt>
                <c:pt idx="3">
                  <c:v>2963.1941058999982</c:v>
                </c:pt>
                <c:pt idx="4">
                  <c:v>4033.2716490999992</c:v>
                </c:pt>
              </c:numCache>
            </c:numRef>
          </c:val>
        </c:ser>
        <c:ser>
          <c:idx val="3"/>
          <c:order val="3"/>
          <c:tx>
            <c:strRef>
              <c:f>'split or clade'!$G$21</c:f>
              <c:strCache>
                <c:ptCount val="1"/>
                <c:pt idx="0">
                  <c:v>harmonic 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'split or clade'!$F$22:$F$26</c:f>
                <c:numCache>
                  <c:formatCode>General</c:formatCode>
                  <c:ptCount val="5"/>
                  <c:pt idx="0">
                    <c:v>73.679947033903247</c:v>
                  </c:pt>
                  <c:pt idx="1">
                    <c:v>24.725516873446285</c:v>
                  </c:pt>
                  <c:pt idx="2">
                    <c:v>31.265320519796376</c:v>
                  </c:pt>
                  <c:pt idx="3">
                    <c:v>22.152993348609435</c:v>
                  </c:pt>
                  <c:pt idx="4">
                    <c:v>34.8940494107513</c:v>
                  </c:pt>
                </c:numCache>
              </c:numRef>
            </c:plus>
            <c:minus>
              <c:numRef>
                <c:f>'split or clade'!$F$22:$F$26</c:f>
                <c:numCache>
                  <c:formatCode>General</c:formatCode>
                  <c:ptCount val="5"/>
                  <c:pt idx="0">
                    <c:v>73.679947033903247</c:v>
                  </c:pt>
                  <c:pt idx="1">
                    <c:v>24.725516873446285</c:v>
                  </c:pt>
                  <c:pt idx="2">
                    <c:v>31.265320519796376</c:v>
                  </c:pt>
                  <c:pt idx="3">
                    <c:v>22.152993348609435</c:v>
                  </c:pt>
                  <c:pt idx="4">
                    <c:v>34.8940494107513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'split or clade'!$A$22:$A$26</c:f>
              <c:strCache>
                <c:ptCount val="5"/>
                <c:pt idx="0">
                  <c:v>00</c:v>
                </c:pt>
                <c:pt idx="1">
                  <c:v>01</c:v>
                </c:pt>
                <c:pt idx="2">
                  <c:v>05</c:v>
                </c:pt>
                <c:pt idx="3">
                  <c:v>10</c:v>
                </c:pt>
                <c:pt idx="4">
                  <c:v>15</c:v>
                </c:pt>
              </c:strCache>
            </c:strRef>
          </c:cat>
          <c:val>
            <c:numRef>
              <c:f>('split or clade'!$G$22,'split or clade'!$G$23,'split or clade'!$G$24,'split or clade'!$G$25,'split or clade'!$G$26)</c:f>
              <c:numCache>
                <c:formatCode>General</c:formatCode>
                <c:ptCount val="5"/>
                <c:pt idx="0">
                  <c:v>-77.92524000024423</c:v>
                </c:pt>
                <c:pt idx="1">
                  <c:v>-12.452399999834597</c:v>
                </c:pt>
                <c:pt idx="2">
                  <c:v>66.523890000302345</c:v>
                </c:pt>
                <c:pt idx="3">
                  <c:v>164.50858999975026</c:v>
                </c:pt>
                <c:pt idx="4">
                  <c:v>159.09256999986246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75328944"/>
        <c:axId val="-4753387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'split or clade'!$A$21</c15:sqref>
                        </c15:formulaRef>
                      </c:ext>
                    </c:extLst>
                    <c:strCache>
                      <c:ptCount val="1"/>
                      <c:pt idx="0">
                        <c:v>tau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'split or clade'!$A$22:$A$26</c15:sqref>
                        </c15:formulaRef>
                      </c:ext>
                    </c:extLst>
                    <c:strCache>
                      <c:ptCount val="5"/>
                      <c:pt idx="0">
                        <c:v>00</c:v>
                      </c:pt>
                      <c:pt idx="1">
                        <c:v>01</c:v>
                      </c:pt>
                      <c:pt idx="2">
                        <c:v>05</c:v>
                      </c:pt>
                      <c:pt idx="3">
                        <c:v>10</c:v>
                      </c:pt>
                      <c:pt idx="4">
                        <c:v>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('split or clade'!$A$22,'split or clade'!$A$23,'split or clade'!$A$24,'split or clade'!$A$25,'split or clade'!$A$26)</c15:sqref>
                        </c15:formulaRef>
                      </c:ext>
                    </c:extLst>
                    <c:numCache>
                      <c:formatCode>@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10</c:v>
                      </c:pt>
                      <c:pt idx="4">
                        <c:v>15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47532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5338736"/>
        <c:crosses val="autoZero"/>
        <c:auto val="1"/>
        <c:lblAlgn val="ctr"/>
        <c:lblOffset val="100"/>
        <c:noMultiLvlLbl val="0"/>
      </c:catAx>
      <c:valAx>
        <c:axId val="-475338736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532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RBF - Choosing Topology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'different topologies'!$E$24</c:f>
              <c:strCache>
                <c:ptCount val="1"/>
                <c:pt idx="0">
                  <c:v>BCA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'different topologies'!$D$25:$D$27</c:f>
                <c:numCache>
                  <c:formatCode>General</c:formatCode>
                  <c:ptCount val="3"/>
                  <c:pt idx="0">
                    <c:v>95.211629398906979</c:v>
                  </c:pt>
                  <c:pt idx="1">
                    <c:v>90.755210473171942</c:v>
                  </c:pt>
                  <c:pt idx="2">
                    <c:v>220.41783255928908</c:v>
                  </c:pt>
                </c:numCache>
              </c:numRef>
            </c:plus>
            <c:minus>
              <c:numRef>
                <c:f>'different topologies'!$D$25:$D$27</c:f>
                <c:numCache>
                  <c:formatCode>General</c:formatCode>
                  <c:ptCount val="3"/>
                  <c:pt idx="0">
                    <c:v>95.211629398906979</c:v>
                  </c:pt>
                  <c:pt idx="1">
                    <c:v>90.755210473171942</c:v>
                  </c:pt>
                  <c:pt idx="2">
                    <c:v>220.41783255928908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'different topologies'!$A$25:$A$27</c:f>
              <c:strCache>
                <c:ptCount val="3"/>
                <c:pt idx="0">
                  <c:v>00</c:v>
                </c:pt>
                <c:pt idx="1">
                  <c:v>05</c:v>
                </c:pt>
                <c:pt idx="2">
                  <c:v>15</c:v>
                </c:pt>
              </c:strCache>
            </c:strRef>
          </c:cat>
          <c:val>
            <c:numRef>
              <c:f>'different topologies'!$E$25:$E$27</c:f>
              <c:numCache>
                <c:formatCode>General</c:formatCode>
                <c:ptCount val="3"/>
                <c:pt idx="0">
                  <c:v>596.3483430999986</c:v>
                </c:pt>
                <c:pt idx="1">
                  <c:v>80.793334800000594</c:v>
                </c:pt>
                <c:pt idx="2">
                  <c:v>-203.93311389999872</c:v>
                </c:pt>
              </c:numCache>
            </c:numRef>
          </c:val>
        </c:ser>
        <c:ser>
          <c:idx val="3"/>
          <c:order val="3"/>
          <c:tx>
            <c:strRef>
              <c:f>'different topologies'!$G$24</c:f>
              <c:strCache>
                <c:ptCount val="1"/>
                <c:pt idx="0">
                  <c:v>ACB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'different topologies'!$F$25:$F$27</c:f>
                <c:numCache>
                  <c:formatCode>General</c:formatCode>
                  <c:ptCount val="3"/>
                  <c:pt idx="0">
                    <c:v>67.531754170295656</c:v>
                  </c:pt>
                  <c:pt idx="1">
                    <c:v>35.5921396983316</c:v>
                  </c:pt>
                  <c:pt idx="2">
                    <c:v>218.16343830535442</c:v>
                  </c:pt>
                </c:numCache>
              </c:numRef>
            </c:plus>
            <c:minus>
              <c:numRef>
                <c:f>'different topologies'!$F$25:$F$27</c:f>
                <c:numCache>
                  <c:formatCode>General</c:formatCode>
                  <c:ptCount val="3"/>
                  <c:pt idx="0">
                    <c:v>67.531754170295656</c:v>
                  </c:pt>
                  <c:pt idx="1">
                    <c:v>35.5921396983316</c:v>
                  </c:pt>
                  <c:pt idx="2">
                    <c:v>218.16343830535442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'different topologies'!$A$25:$A$27</c:f>
              <c:strCache>
                <c:ptCount val="3"/>
                <c:pt idx="0">
                  <c:v>00</c:v>
                </c:pt>
                <c:pt idx="1">
                  <c:v>05</c:v>
                </c:pt>
                <c:pt idx="2">
                  <c:v>15</c:v>
                </c:pt>
              </c:strCache>
            </c:strRef>
          </c:cat>
          <c:val>
            <c:numRef>
              <c:f>'different topologies'!$G$25:$G$27</c:f>
              <c:numCache>
                <c:formatCode>General</c:formatCode>
                <c:ptCount val="3"/>
                <c:pt idx="0">
                  <c:v>656.69059759999982</c:v>
                </c:pt>
                <c:pt idx="1">
                  <c:v>349.52258140000049</c:v>
                </c:pt>
                <c:pt idx="2">
                  <c:v>-264.36089240000001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91656192"/>
        <c:axId val="-2916540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'different topologies'!$A$24</c15:sqref>
                        </c15:formulaRef>
                      </c:ext>
                    </c:extLst>
                    <c:strCache>
                      <c:ptCount val="1"/>
                      <c:pt idx="0">
                        <c:v>tau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'different topologies'!$A$25:$A$27</c15:sqref>
                        </c15:formulaRef>
                      </c:ext>
                    </c:extLst>
                    <c:strCache>
                      <c:ptCount val="3"/>
                      <c:pt idx="0">
                        <c:v>00</c:v>
                      </c:pt>
                      <c:pt idx="1">
                        <c:v>05</c:v>
                      </c:pt>
                      <c:pt idx="2">
                        <c:v>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'different topologies'!$A$25:$A$27</c15:sqref>
                        </c15:formulaRef>
                      </c:ext>
                    </c:extLst>
                    <c:numCache>
                      <c:formatCode>@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15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'different topologies'!$C$24</c15:sqref>
                        </c15:formulaRef>
                      </c:ext>
                    </c:extLst>
                    <c:strCache>
                      <c:ptCount val="1"/>
                      <c:pt idx="0">
                        <c:v>ABC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'different topologies'!$A$25:$A$27</c15:sqref>
                        </c15:formulaRef>
                      </c:ext>
                    </c:extLst>
                    <c:strCache>
                      <c:ptCount val="3"/>
                      <c:pt idx="0">
                        <c:v>00</c:v>
                      </c:pt>
                      <c:pt idx="1">
                        <c:v>05</c:v>
                      </c:pt>
                      <c:pt idx="2">
                        <c:v>15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'different topologies'!$C$25:$C$27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13151.801882600001</c:v>
                      </c:pt>
                      <c:pt idx="1">
                        <c:v>16075.6484418</c:v>
                      </c:pt>
                      <c:pt idx="2">
                        <c:v>23244.8139668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29165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1654016"/>
        <c:crosses val="autoZero"/>
        <c:auto val="1"/>
        <c:lblAlgn val="ctr"/>
        <c:lblOffset val="100"/>
        <c:noMultiLvlLbl val="0"/>
      </c:catAx>
      <c:valAx>
        <c:axId val="-29165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165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HM</a:t>
            </a:r>
            <a:r>
              <a:rPr lang="en-US" baseline="0"/>
              <a:t> - Choosing Topology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'different topologies'!$E$45</c:f>
              <c:strCache>
                <c:ptCount val="1"/>
                <c:pt idx="0">
                  <c:v>BCA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'different topologies'!$D$46:$D$48</c:f>
                <c:numCache>
                  <c:formatCode>General</c:formatCode>
                  <c:ptCount val="3"/>
                  <c:pt idx="0">
                    <c:v>20.069122179487202</c:v>
                  </c:pt>
                  <c:pt idx="1">
                    <c:v>53.81622086807792</c:v>
                  </c:pt>
                  <c:pt idx="2">
                    <c:v>36.610142984019248</c:v>
                  </c:pt>
                </c:numCache>
              </c:numRef>
            </c:plus>
            <c:minus>
              <c:numRef>
                <c:f>'different topologies'!$D$46:$D$48</c:f>
                <c:numCache>
                  <c:formatCode>General</c:formatCode>
                  <c:ptCount val="3"/>
                  <c:pt idx="0">
                    <c:v>20.069122179487202</c:v>
                  </c:pt>
                  <c:pt idx="1">
                    <c:v>53.81622086807792</c:v>
                  </c:pt>
                  <c:pt idx="2">
                    <c:v>36.610142984019248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'different topologies'!$A$46:$A$48</c:f>
              <c:strCache>
                <c:ptCount val="3"/>
                <c:pt idx="0">
                  <c:v>00</c:v>
                </c:pt>
                <c:pt idx="1">
                  <c:v>05</c:v>
                </c:pt>
                <c:pt idx="2">
                  <c:v>15</c:v>
                </c:pt>
              </c:strCache>
            </c:strRef>
          </c:cat>
          <c:val>
            <c:numRef>
              <c:f>'different topologies'!$E$46:$E$48</c:f>
              <c:numCache>
                <c:formatCode>General</c:formatCode>
                <c:ptCount val="3"/>
                <c:pt idx="0">
                  <c:v>682.81729000015184</c:v>
                </c:pt>
                <c:pt idx="1">
                  <c:v>473.37409999966621</c:v>
                </c:pt>
                <c:pt idx="2">
                  <c:v>37.379840000066906</c:v>
                </c:pt>
              </c:numCache>
            </c:numRef>
          </c:val>
        </c:ser>
        <c:ser>
          <c:idx val="2"/>
          <c:order val="2"/>
          <c:tx>
            <c:strRef>
              <c:f>'different topologies'!$G$45</c:f>
              <c:strCache>
                <c:ptCount val="1"/>
                <c:pt idx="0">
                  <c:v>ACB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'different topologies'!$F$46:$F$48</c:f>
                <c:numCache>
                  <c:formatCode>General</c:formatCode>
                  <c:ptCount val="3"/>
                  <c:pt idx="0">
                    <c:v>18.172801875066899</c:v>
                  </c:pt>
                  <c:pt idx="1">
                    <c:v>11.272633487182256</c:v>
                  </c:pt>
                  <c:pt idx="2">
                    <c:v>33.008325318961404</c:v>
                  </c:pt>
                </c:numCache>
              </c:numRef>
            </c:plus>
            <c:minus>
              <c:numRef>
                <c:f>'different topologies'!$F$46:$F$48</c:f>
                <c:numCache>
                  <c:formatCode>General</c:formatCode>
                  <c:ptCount val="3"/>
                  <c:pt idx="0">
                    <c:v>18.172801875066899</c:v>
                  </c:pt>
                  <c:pt idx="1">
                    <c:v>11.272633487182256</c:v>
                  </c:pt>
                  <c:pt idx="2">
                    <c:v>33.008325318961404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'different topologies'!$A$46:$A$48</c:f>
              <c:strCache>
                <c:ptCount val="3"/>
                <c:pt idx="0">
                  <c:v>00</c:v>
                </c:pt>
                <c:pt idx="1">
                  <c:v>05</c:v>
                </c:pt>
                <c:pt idx="2">
                  <c:v>15</c:v>
                </c:pt>
              </c:strCache>
            </c:strRef>
          </c:cat>
          <c:val>
            <c:numRef>
              <c:f>'different topologies'!$G$46:$G$48</c:f>
              <c:numCache>
                <c:formatCode>General</c:formatCode>
                <c:ptCount val="3"/>
                <c:pt idx="0">
                  <c:v>672.31382999988273</c:v>
                </c:pt>
                <c:pt idx="1">
                  <c:v>387.4965199995786</c:v>
                </c:pt>
                <c:pt idx="2">
                  <c:v>12.292910000309348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17317600"/>
        <c:axId val="-6382440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'different topologies'!$C$45</c15:sqref>
                        </c15:formulaRef>
                      </c:ext>
                    </c:extLst>
                    <c:strCache>
                      <c:ptCount val="1"/>
                      <c:pt idx="0">
                        <c:v>ABC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'different topologies'!$A$46:$A$48</c15:sqref>
                        </c15:formulaRef>
                      </c:ext>
                    </c:extLst>
                    <c:strCache>
                      <c:ptCount val="3"/>
                      <c:pt idx="0">
                        <c:v>00</c:v>
                      </c:pt>
                      <c:pt idx="1">
                        <c:v>05</c:v>
                      </c:pt>
                      <c:pt idx="2">
                        <c:v>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'different topologies'!$C$46:$C$48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2854372.8662399999</c:v>
                      </c:pt>
                      <c:pt idx="1">
                        <c:v>2860171.9259700002</c:v>
                      </c:pt>
                      <c:pt idx="2">
                        <c:v>2864102.5630399999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41731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8244048"/>
        <c:crosses val="autoZero"/>
        <c:auto val="1"/>
        <c:lblAlgn val="ctr"/>
        <c:lblOffset val="100"/>
        <c:noMultiLvlLbl val="0"/>
      </c:catAx>
      <c:valAx>
        <c:axId val="-63824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731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896</xdr:rowOff>
    </xdr:from>
    <xdr:to>
      <xdr:col>4</xdr:col>
      <xdr:colOff>248322</xdr:colOff>
      <xdr:row>38</xdr:row>
      <xdr:rowOff>54684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46</xdr:row>
      <xdr:rowOff>179070</xdr:rowOff>
    </xdr:from>
    <xdr:to>
      <xdr:col>4</xdr:col>
      <xdr:colOff>251460</xdr:colOff>
      <xdr:row>61</xdr:row>
      <xdr:rowOff>179070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473110</xdr:colOff>
      <xdr:row>42</xdr:row>
      <xdr:rowOff>182127</xdr:rowOff>
    </xdr:from>
    <xdr:to>
      <xdr:col>5</xdr:col>
      <xdr:colOff>402772</xdr:colOff>
      <xdr:row>58</xdr:row>
      <xdr:rowOff>14654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424542</xdr:colOff>
      <xdr:row>28</xdr:row>
      <xdr:rowOff>43543</xdr:rowOff>
    </xdr:from>
    <xdr:to>
      <xdr:col>13</xdr:col>
      <xdr:colOff>463062</xdr:colOff>
      <xdr:row>43</xdr:row>
      <xdr:rowOff>61128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468086</xdr:colOff>
      <xdr:row>27</xdr:row>
      <xdr:rowOff>130628</xdr:rowOff>
    </xdr:from>
    <xdr:to>
      <xdr:col>5</xdr:col>
      <xdr:colOff>397748</xdr:colOff>
      <xdr:row>42</xdr:row>
      <xdr:rowOff>148213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47926</xdr:rowOff>
    </xdr:from>
    <xdr:to>
      <xdr:col>4</xdr:col>
      <xdr:colOff>833372</xdr:colOff>
      <xdr:row>42</xdr:row>
      <xdr:rowOff>76717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48</xdr:row>
      <xdr:rowOff>25997</xdr:rowOff>
    </xdr:from>
    <xdr:to>
      <xdr:col>4</xdr:col>
      <xdr:colOff>834408</xdr:colOff>
      <xdr:row>63</xdr:row>
      <xdr:rowOff>51202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="115" zoomScaleNormal="115" workbookViewId="0">
      <selection activeCell="A6" activeCellId="1" sqref="A12:XFD25 A6:XFD10"/>
    </sheetView>
  </sheetViews>
  <sheetFormatPr defaultRowHeight="14.4" x14ac:dyDescent="0.3"/>
  <cols>
    <col min="1" max="1" width="21.6640625" bestFit="1" customWidth="1"/>
    <col min="2" max="2" width="4.6640625" bestFit="1" customWidth="1"/>
    <col min="3" max="3" width="7.33203125" bestFit="1" customWidth="1"/>
    <col min="4" max="4" width="10.6640625" bestFit="1" customWidth="1"/>
  </cols>
  <sheetData>
    <row r="1" spans="1:8" x14ac:dyDescent="0.3">
      <c r="A1" t="s">
        <v>0</v>
      </c>
      <c r="B1" t="s">
        <v>1</v>
      </c>
      <c r="C1" t="s">
        <v>2</v>
      </c>
      <c r="E1">
        <v>27.765899771200001</v>
      </c>
      <c r="F1">
        <v>-1362.31324129</v>
      </c>
      <c r="G1">
        <v>7.7086607855900002</v>
      </c>
      <c r="H1">
        <v>2860171.9259700002</v>
      </c>
    </row>
    <row r="2" spans="1:8" x14ac:dyDescent="0.3">
      <c r="A2" t="s">
        <v>3</v>
      </c>
      <c r="B2" t="s">
        <v>1</v>
      </c>
      <c r="C2" t="s">
        <v>2</v>
      </c>
      <c r="E2">
        <v>68.223745453999996</v>
      </c>
      <c r="F2">
        <v>-4620.1743287999998</v>
      </c>
      <c r="G2">
        <v>31.909810768300002</v>
      </c>
      <c r="H2">
        <v>2864102.5630399999</v>
      </c>
    </row>
    <row r="3" spans="1:8" x14ac:dyDescent="0.3">
      <c r="A3" t="s">
        <v>4</v>
      </c>
      <c r="B3" t="s">
        <v>1</v>
      </c>
      <c r="C3" t="s">
        <v>2</v>
      </c>
      <c r="E3">
        <v>0.25150679164</v>
      </c>
      <c r="F3">
        <v>-4.4808506234400003</v>
      </c>
      <c r="G3">
        <v>9.8616854656499999</v>
      </c>
      <c r="H3">
        <v>2854372.8662399999</v>
      </c>
    </row>
    <row r="4" spans="1:8" x14ac:dyDescent="0.3">
      <c r="A4" t="s">
        <v>5</v>
      </c>
      <c r="B4" t="s">
        <v>1</v>
      </c>
      <c r="C4" t="s">
        <v>2</v>
      </c>
      <c r="E4">
        <v>22.9671175804</v>
      </c>
      <c r="F4">
        <v>-3246.2901589399999</v>
      </c>
      <c r="G4">
        <v>10.9678542954</v>
      </c>
      <c r="H4">
        <v>2861745.1548199998</v>
      </c>
    </row>
    <row r="5" spans="1:8" x14ac:dyDescent="0.3">
      <c r="A5" t="s">
        <v>6</v>
      </c>
      <c r="B5" t="s">
        <v>1</v>
      </c>
      <c r="C5" t="s">
        <v>2</v>
      </c>
      <c r="E5">
        <v>3.32009255527</v>
      </c>
      <c r="F5">
        <v>-33.479023064400003</v>
      </c>
      <c r="G5">
        <v>4.9072970836799996</v>
      </c>
      <c r="H5">
        <v>2855224.75116</v>
      </c>
    </row>
    <row r="6" spans="1:8" x14ac:dyDescent="0.3">
      <c r="A6" t="s">
        <v>0</v>
      </c>
      <c r="B6" t="s">
        <v>7</v>
      </c>
      <c r="E6">
        <v>35.2777029895</v>
      </c>
      <c r="F6">
        <v>-16075.6484418</v>
      </c>
      <c r="G6">
        <v>7.5645609117900001</v>
      </c>
      <c r="H6">
        <v>2860171.9259700002</v>
      </c>
    </row>
    <row r="7" spans="1:8" x14ac:dyDescent="0.3">
      <c r="A7" t="s">
        <v>4</v>
      </c>
      <c r="B7" t="s">
        <v>7</v>
      </c>
      <c r="E7">
        <v>54.0453167509</v>
      </c>
      <c r="F7">
        <v>-13151.801882600001</v>
      </c>
      <c r="G7">
        <v>9.1612504161300006</v>
      </c>
      <c r="H7">
        <v>2854372.8662399999</v>
      </c>
    </row>
    <row r="8" spans="1:8" x14ac:dyDescent="0.3">
      <c r="A8" t="s">
        <v>3</v>
      </c>
      <c r="B8" t="s">
        <v>7</v>
      </c>
      <c r="E8">
        <v>215.78847987200001</v>
      </c>
      <c r="F8">
        <v>-23244.8139668</v>
      </c>
      <c r="G8">
        <v>32.771645184900002</v>
      </c>
      <c r="H8">
        <v>2864102.5630399999</v>
      </c>
    </row>
    <row r="9" spans="1:8" x14ac:dyDescent="0.3">
      <c r="A9" t="s">
        <v>6</v>
      </c>
      <c r="B9" t="s">
        <v>7</v>
      </c>
      <c r="E9">
        <v>47.154754271800002</v>
      </c>
      <c r="F9">
        <v>-14325.421973500001</v>
      </c>
      <c r="G9">
        <v>4.5713279452200002</v>
      </c>
      <c r="H9">
        <v>2855224.75116</v>
      </c>
    </row>
    <row r="10" spans="1:8" x14ac:dyDescent="0.3">
      <c r="A10" t="s">
        <v>5</v>
      </c>
      <c r="B10" t="s">
        <v>7</v>
      </c>
      <c r="E10">
        <v>65.584246216400004</v>
      </c>
      <c r="F10">
        <v>-19685.016713699999</v>
      </c>
      <c r="G10">
        <v>10.4042094497</v>
      </c>
      <c r="H10">
        <v>2861745.1548199998</v>
      </c>
    </row>
    <row r="12" spans="1:8" x14ac:dyDescent="0.3">
      <c r="A12" t="s">
        <v>8</v>
      </c>
      <c r="B12" t="s">
        <v>7</v>
      </c>
      <c r="E12">
        <v>69.913527847699996</v>
      </c>
      <c r="F12">
        <v>-16721.822607800001</v>
      </c>
      <c r="G12">
        <v>19.5577999793</v>
      </c>
      <c r="H12">
        <v>2861580.6462300001</v>
      </c>
    </row>
    <row r="13" spans="1:8" x14ac:dyDescent="0.3">
      <c r="A13" t="s">
        <v>9</v>
      </c>
      <c r="B13" t="s">
        <v>7</v>
      </c>
      <c r="E13">
        <v>14.3723678945</v>
      </c>
      <c r="F13">
        <v>-14232.3948507</v>
      </c>
      <c r="G13">
        <v>24.299262241400001</v>
      </c>
      <c r="H13">
        <v>2855237.2035599998</v>
      </c>
    </row>
    <row r="14" spans="1:8" x14ac:dyDescent="0.3">
      <c r="A14" t="s">
        <v>10</v>
      </c>
      <c r="B14" t="s">
        <v>7</v>
      </c>
      <c r="E14">
        <v>44.252388549599999</v>
      </c>
      <c r="F14">
        <v>-14471.542816200001</v>
      </c>
      <c r="G14">
        <v>30.336408578099999</v>
      </c>
      <c r="H14">
        <v>2860105.4020799999</v>
      </c>
    </row>
    <row r="15" spans="1:8" x14ac:dyDescent="0.3">
      <c r="A15" t="s">
        <v>11</v>
      </c>
      <c r="B15" t="s">
        <v>7</v>
      </c>
      <c r="E15">
        <v>27.958547216100001</v>
      </c>
      <c r="F15">
        <v>-13087.0187864</v>
      </c>
      <c r="G15">
        <v>73.108180703200006</v>
      </c>
      <c r="H15">
        <v>2854450.7914800001</v>
      </c>
    </row>
    <row r="16" spans="1:8" x14ac:dyDescent="0.3">
      <c r="A16" t="s">
        <v>12</v>
      </c>
      <c r="B16" t="s">
        <v>7</v>
      </c>
      <c r="E16">
        <v>98.693448246200006</v>
      </c>
      <c r="F16">
        <v>-19211.540709000001</v>
      </c>
      <c r="G16">
        <v>11.3526620324</v>
      </c>
      <c r="H16">
        <v>2863943.4720800002</v>
      </c>
    </row>
    <row r="17" spans="1:8" x14ac:dyDescent="0.3">
      <c r="A17" t="s">
        <v>13</v>
      </c>
      <c r="B17" t="s">
        <v>7</v>
      </c>
      <c r="E17">
        <v>4.7206016661200003</v>
      </c>
      <c r="F17">
        <v>-16425.1710232</v>
      </c>
      <c r="G17">
        <v>8.3576123353600007</v>
      </c>
      <c r="H17">
        <v>2860559.4224899998</v>
      </c>
    </row>
    <row r="18" spans="1:8" x14ac:dyDescent="0.3">
      <c r="A18" t="s">
        <v>14</v>
      </c>
      <c r="B18" t="s">
        <v>7</v>
      </c>
      <c r="E18">
        <v>78.385956076900001</v>
      </c>
      <c r="F18">
        <v>-13748.150225699999</v>
      </c>
      <c r="G18">
        <v>17.856123763799999</v>
      </c>
      <c r="H18">
        <v>2855055.68353</v>
      </c>
    </row>
    <row r="19" spans="1:8" x14ac:dyDescent="0.3">
      <c r="A19" t="s">
        <v>10</v>
      </c>
      <c r="B19" t="s">
        <v>7</v>
      </c>
      <c r="E19">
        <v>45.521168219899998</v>
      </c>
      <c r="F19">
        <v>-14471.54443</v>
      </c>
      <c r="G19">
        <v>29.028485778099999</v>
      </c>
      <c r="H19">
        <v>2860105.4004600001</v>
      </c>
    </row>
    <row r="20" spans="1:8" x14ac:dyDescent="0.3">
      <c r="A20" t="s">
        <v>15</v>
      </c>
      <c r="B20" t="s">
        <v>7</v>
      </c>
      <c r="E20">
        <v>40.492487681199997</v>
      </c>
      <c r="F20">
        <v>-13808.492480200001</v>
      </c>
      <c r="G20">
        <v>15.6946557402</v>
      </c>
      <c r="H20">
        <v>2855045.1800699998</v>
      </c>
    </row>
    <row r="21" spans="1:8" x14ac:dyDescent="0.3">
      <c r="A21" t="s">
        <v>11</v>
      </c>
      <c r="B21" t="s">
        <v>7</v>
      </c>
      <c r="E21">
        <v>27.8625160273</v>
      </c>
      <c r="F21">
        <v>-13087.0203674</v>
      </c>
      <c r="G21">
        <v>71.192112878399996</v>
      </c>
      <c r="H21">
        <v>2854450.7899000002</v>
      </c>
    </row>
    <row r="22" spans="1:8" x14ac:dyDescent="0.3">
      <c r="A22" t="s">
        <v>16</v>
      </c>
      <c r="B22" t="s">
        <v>7</v>
      </c>
      <c r="E22">
        <v>44.937210245700001</v>
      </c>
      <c r="F22">
        <v>-23040.880852900002</v>
      </c>
      <c r="G22">
        <v>16.319370122199999</v>
      </c>
      <c r="H22">
        <v>2864139.94288</v>
      </c>
    </row>
    <row r="23" spans="1:8" x14ac:dyDescent="0.3">
      <c r="A23" t="s">
        <v>17</v>
      </c>
      <c r="B23" t="s">
        <v>7</v>
      </c>
      <c r="E23">
        <v>32.1032360946</v>
      </c>
      <c r="F23">
        <v>-22980.4530744</v>
      </c>
      <c r="G23">
        <v>3.94573342199</v>
      </c>
      <c r="H23">
        <v>2864114.8559500002</v>
      </c>
    </row>
    <row r="24" spans="1:8" x14ac:dyDescent="0.3">
      <c r="A24" t="s">
        <v>18</v>
      </c>
      <c r="B24" t="s">
        <v>7</v>
      </c>
      <c r="E24">
        <v>83.618131405900002</v>
      </c>
      <c r="F24">
        <v>-16156.441776600001</v>
      </c>
      <c r="G24">
        <v>53.281920448999998</v>
      </c>
      <c r="H24">
        <v>2860645.3000699999</v>
      </c>
    </row>
    <row r="25" spans="1:8" x14ac:dyDescent="0.3">
      <c r="A25" t="s">
        <v>12</v>
      </c>
      <c r="B25" t="s">
        <v>7</v>
      </c>
      <c r="E25">
        <v>98.376177111800004</v>
      </c>
      <c r="F25">
        <v>-19211.542317700001</v>
      </c>
      <c r="G25">
        <v>11.983904044799999</v>
      </c>
      <c r="H25">
        <v>2863943.4704700001</v>
      </c>
    </row>
    <row r="28" spans="1:8" x14ac:dyDescent="0.3">
      <c r="A28" t="s">
        <v>19</v>
      </c>
      <c r="B28" t="s">
        <v>7</v>
      </c>
      <c r="E28">
        <v>25.013563501699998</v>
      </c>
      <c r="F28">
        <v>-14801.72133</v>
      </c>
      <c r="G28">
        <v>6.8475788349300002</v>
      </c>
      <c r="H28">
        <v>2859081.9857700001</v>
      </c>
    </row>
    <row r="29" spans="1:8" x14ac:dyDescent="0.3">
      <c r="A29" t="s">
        <v>20</v>
      </c>
      <c r="B29" t="s">
        <v>7</v>
      </c>
      <c r="E29">
        <v>23.612304460800001</v>
      </c>
      <c r="F29">
        <v>-16716.670846699999</v>
      </c>
      <c r="G29">
        <v>4.8093130026499997</v>
      </c>
      <c r="H29">
        <v>2859231.1628800002</v>
      </c>
    </row>
    <row r="30" spans="1:8" x14ac:dyDescent="0.3">
      <c r="A30" t="s">
        <v>21</v>
      </c>
      <c r="B30" t="s">
        <v>7</v>
      </c>
      <c r="E30">
        <v>52.762585850400001</v>
      </c>
      <c r="F30">
        <v>-17289.307448</v>
      </c>
      <c r="G30">
        <v>4.97603308388</v>
      </c>
      <c r="H30">
        <v>2858512.64219</v>
      </c>
    </row>
    <row r="31" spans="1:8" x14ac:dyDescent="0.3">
      <c r="A31" t="s">
        <v>22</v>
      </c>
      <c r="B31" t="s">
        <v>7</v>
      </c>
      <c r="D31" t="s">
        <v>23</v>
      </c>
      <c r="E31">
        <v>48.127102730799997</v>
      </c>
      <c r="F31">
        <v>-17845.148542999999</v>
      </c>
      <c r="G31">
        <v>8.4872002769900003</v>
      </c>
      <c r="H31">
        <v>2858527.6224699998</v>
      </c>
    </row>
    <row r="32" spans="1:8" x14ac:dyDescent="0.3">
      <c r="A32" t="s">
        <v>24</v>
      </c>
      <c r="B32" t="s">
        <v>7</v>
      </c>
      <c r="D32" t="s">
        <v>23</v>
      </c>
      <c r="E32">
        <v>85.557266306100004</v>
      </c>
      <c r="F32">
        <v>-18232.3575217</v>
      </c>
      <c r="G32">
        <v>28.436304932599999</v>
      </c>
      <c r="H32">
        <v>2859246.8095499999</v>
      </c>
    </row>
    <row r="33" spans="1:8" x14ac:dyDescent="0.3">
      <c r="A33" t="s">
        <v>25</v>
      </c>
      <c r="B33" t="s">
        <v>7</v>
      </c>
      <c r="D33" t="s">
        <v>23</v>
      </c>
      <c r="E33">
        <v>106.696523441</v>
      </c>
      <c r="F33">
        <v>-17334.652701399998</v>
      </c>
      <c r="G33">
        <v>59.731660312899997</v>
      </c>
      <c r="H33">
        <v>2859138.0504200002</v>
      </c>
    </row>
    <row r="34" spans="1:8" x14ac:dyDescent="0.3">
      <c r="A34" t="s">
        <v>26</v>
      </c>
      <c r="B34" t="s">
        <v>7</v>
      </c>
      <c r="D34" t="s">
        <v>27</v>
      </c>
      <c r="E34">
        <v>67.470366890400001</v>
      </c>
      <c r="F34">
        <v>-17106.202080700001</v>
      </c>
      <c r="G34">
        <v>22.452953682</v>
      </c>
      <c r="H34">
        <v>2859235.1145799998</v>
      </c>
    </row>
    <row r="35" spans="1:8" x14ac:dyDescent="0.3">
      <c r="A35" t="s">
        <v>28</v>
      </c>
      <c r="B35" t="s">
        <v>7</v>
      </c>
      <c r="D35" t="s">
        <v>27</v>
      </c>
      <c r="E35">
        <v>68.326697235599994</v>
      </c>
      <c r="F35">
        <v>-15596.5927784</v>
      </c>
      <c r="G35">
        <v>10.0485149593</v>
      </c>
      <c r="H35">
        <v>2859078.8385399999</v>
      </c>
    </row>
    <row r="36" spans="1:8" x14ac:dyDescent="0.3">
      <c r="A36" t="s">
        <v>29</v>
      </c>
      <c r="B36" t="s">
        <v>7</v>
      </c>
      <c r="D36" t="s">
        <v>27</v>
      </c>
      <c r="E36">
        <v>68.374306551199993</v>
      </c>
      <c r="F36">
        <v>-17484.3118626</v>
      </c>
      <c r="G36">
        <v>18.0753339338</v>
      </c>
      <c r="H36">
        <v>2858535.87702</v>
      </c>
    </row>
    <row r="37" spans="1:8" x14ac:dyDescent="0.3">
      <c r="A37" t="s">
        <v>30</v>
      </c>
      <c r="B37" t="s">
        <v>7</v>
      </c>
      <c r="D37" t="s">
        <v>27</v>
      </c>
      <c r="E37">
        <v>66.409887884699998</v>
      </c>
      <c r="F37">
        <v>-16286.789237499999</v>
      </c>
      <c r="G37">
        <v>6.38027997968</v>
      </c>
      <c r="H37">
        <v>2860147.8781099999</v>
      </c>
    </row>
    <row r="38" spans="1:8" x14ac:dyDescent="0.3">
      <c r="A38" t="s">
        <v>31</v>
      </c>
      <c r="B38" t="s">
        <v>7</v>
      </c>
      <c r="D38" t="s">
        <v>32</v>
      </c>
      <c r="E38">
        <v>22.440083439399999</v>
      </c>
      <c r="F38">
        <v>-18264.695243499998</v>
      </c>
      <c r="G38">
        <v>9.8330569350400001</v>
      </c>
      <c r="H38">
        <v>2858527.18414</v>
      </c>
    </row>
    <row r="39" spans="1:8" x14ac:dyDescent="0.3">
      <c r="A39" t="s">
        <v>33</v>
      </c>
      <c r="B39" t="s">
        <v>7</v>
      </c>
      <c r="D39" t="s">
        <v>32</v>
      </c>
      <c r="E39">
        <v>56.598960870600003</v>
      </c>
      <c r="F39">
        <v>-17830.0424724</v>
      </c>
      <c r="G39">
        <v>11.391095228199999</v>
      </c>
      <c r="H39">
        <v>2859034.8145900001</v>
      </c>
    </row>
    <row r="40" spans="1:8" x14ac:dyDescent="0.3">
      <c r="A40" t="s">
        <v>34</v>
      </c>
      <c r="B40" t="s">
        <v>7</v>
      </c>
      <c r="D40" t="s">
        <v>32</v>
      </c>
      <c r="E40">
        <v>144.74265728</v>
      </c>
      <c r="F40">
        <v>-18302.064380100001</v>
      </c>
      <c r="G40">
        <v>7.8750564354300003</v>
      </c>
      <c r="H40">
        <v>2859183.8719500001</v>
      </c>
    </row>
    <row r="41" spans="1:8" x14ac:dyDescent="0.3">
      <c r="A41" t="s">
        <v>35</v>
      </c>
      <c r="B41" t="s">
        <v>7</v>
      </c>
      <c r="D41" t="s">
        <v>32</v>
      </c>
      <c r="E41">
        <v>70.131641470800005</v>
      </c>
      <c r="F41">
        <v>-16131.6268038</v>
      </c>
      <c r="G41">
        <v>6.6150965184699997</v>
      </c>
      <c r="H41">
        <v>2860152.2617299999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A16" zoomScaleNormal="100" workbookViewId="0">
      <selection activeCell="F50" sqref="F50"/>
    </sheetView>
  </sheetViews>
  <sheetFormatPr defaultRowHeight="14.4" x14ac:dyDescent="0.3"/>
  <cols>
    <col min="1" max="1" width="21.6640625" style="1" bestFit="1" customWidth="1"/>
    <col min="2" max="2" width="12.88671875" style="1" bestFit="1" customWidth="1"/>
    <col min="3" max="3" width="13.33203125" style="1" bestFit="1" customWidth="1"/>
    <col min="4" max="4" width="15.109375" style="1" bestFit="1" customWidth="1"/>
    <col min="5" max="5" width="17.88671875" style="1" bestFit="1" customWidth="1"/>
    <col min="6" max="6" width="16.88671875" style="1" bestFit="1" customWidth="1"/>
    <col min="7" max="7" width="17.44140625" style="1" bestFit="1" customWidth="1"/>
    <col min="8" max="8" width="14.44140625" style="1" bestFit="1" customWidth="1"/>
  </cols>
  <sheetData>
    <row r="1" spans="1:8" ht="15" thickBot="1" x14ac:dyDescent="0.35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58</v>
      </c>
    </row>
    <row r="2" spans="1:8" x14ac:dyDescent="0.3">
      <c r="A2" s="2" t="s">
        <v>0</v>
      </c>
      <c r="B2" s="1" t="s">
        <v>7</v>
      </c>
      <c r="C2"/>
      <c r="D2" s="1" t="s">
        <v>57</v>
      </c>
      <c r="E2">
        <v>35.2777029895</v>
      </c>
      <c r="F2">
        <v>-16075.6484418</v>
      </c>
      <c r="G2">
        <v>7.5645609117900001</v>
      </c>
      <c r="H2">
        <v>2860171.9259700002</v>
      </c>
    </row>
    <row r="3" spans="1:8" x14ac:dyDescent="0.3">
      <c r="A3" s="3" t="s">
        <v>30</v>
      </c>
      <c r="B3" s="1" t="s">
        <v>7</v>
      </c>
      <c r="D3" s="1" t="s">
        <v>27</v>
      </c>
      <c r="E3" s="1">
        <v>66.409887884699998</v>
      </c>
      <c r="F3" s="1">
        <v>-16286.789237499999</v>
      </c>
      <c r="G3" s="1">
        <v>6.38027997968</v>
      </c>
      <c r="H3" s="1">
        <v>2860147.8781099999</v>
      </c>
    </row>
    <row r="4" spans="1:8" ht="15" thickBot="1" x14ac:dyDescent="0.35">
      <c r="A4" s="4" t="s">
        <v>35</v>
      </c>
      <c r="B4" s="1" t="s">
        <v>7</v>
      </c>
      <c r="D4" s="1" t="s">
        <v>32</v>
      </c>
      <c r="E4" s="1">
        <v>70.131641470800005</v>
      </c>
      <c r="F4" s="1">
        <v>-16131.6268038</v>
      </c>
      <c r="G4" s="1">
        <v>6.6150965184699997</v>
      </c>
      <c r="H4" s="1">
        <v>2860152.2617299999</v>
      </c>
    </row>
    <row r="5" spans="1:8" x14ac:dyDescent="0.3">
      <c r="A5" s="2" t="s">
        <v>21</v>
      </c>
      <c r="B5" s="1" t="s">
        <v>7</v>
      </c>
      <c r="D5" s="1" t="s">
        <v>57</v>
      </c>
      <c r="E5" s="1">
        <v>52.762585850400001</v>
      </c>
      <c r="F5" s="1">
        <v>-17289.307448</v>
      </c>
      <c r="G5" s="1">
        <v>4.97603308388</v>
      </c>
      <c r="H5" s="1">
        <v>2858512.64219</v>
      </c>
    </row>
    <row r="6" spans="1:8" x14ac:dyDescent="0.3">
      <c r="A6" s="3" t="s">
        <v>29</v>
      </c>
      <c r="B6" s="1" t="s">
        <v>7</v>
      </c>
      <c r="D6" s="1" t="s">
        <v>27</v>
      </c>
      <c r="E6" s="1">
        <v>68.374306551199993</v>
      </c>
      <c r="F6" s="1">
        <v>-17484.3118626</v>
      </c>
      <c r="G6" s="1">
        <v>18.0753339338</v>
      </c>
      <c r="H6" s="1">
        <v>2858535.87702</v>
      </c>
    </row>
    <row r="7" spans="1:8" x14ac:dyDescent="0.3">
      <c r="A7" s="3" t="s">
        <v>31</v>
      </c>
      <c r="B7" s="1" t="s">
        <v>7</v>
      </c>
      <c r="D7" s="1" t="s">
        <v>32</v>
      </c>
      <c r="E7" s="1">
        <v>22.440083439399999</v>
      </c>
      <c r="F7" s="1">
        <v>-18264.695243499998</v>
      </c>
      <c r="G7" s="1">
        <v>9.8330569350400001</v>
      </c>
      <c r="H7" s="1">
        <v>2858527.18414</v>
      </c>
    </row>
    <row r="8" spans="1:8" ht="15" thickBot="1" x14ac:dyDescent="0.35">
      <c r="A8" s="4" t="s">
        <v>22</v>
      </c>
      <c r="B8" s="1" t="s">
        <v>7</v>
      </c>
      <c r="D8" s="1" t="s">
        <v>23</v>
      </c>
      <c r="E8" s="1">
        <v>48.127102730799997</v>
      </c>
      <c r="F8" s="1">
        <v>-17845.148542999999</v>
      </c>
      <c r="G8" s="1">
        <v>8.4872002769900003</v>
      </c>
      <c r="H8" s="1">
        <v>2858527.6224699998</v>
      </c>
    </row>
    <row r="9" spans="1:8" x14ac:dyDescent="0.3">
      <c r="A9" s="2" t="s">
        <v>20</v>
      </c>
      <c r="B9" s="1" t="s">
        <v>7</v>
      </c>
      <c r="D9" s="1" t="s">
        <v>57</v>
      </c>
      <c r="E9" s="1">
        <v>23.612304460800001</v>
      </c>
      <c r="F9" s="1">
        <v>-16716.670846699999</v>
      </c>
      <c r="G9" s="1">
        <v>4.8093130026499997</v>
      </c>
      <c r="H9" s="1">
        <v>2859231.1628800002</v>
      </c>
    </row>
    <row r="10" spans="1:8" x14ac:dyDescent="0.3">
      <c r="A10" s="3" t="s">
        <v>26</v>
      </c>
      <c r="B10" s="1" t="s">
        <v>7</v>
      </c>
      <c r="D10" s="1" t="s">
        <v>27</v>
      </c>
      <c r="E10" s="1">
        <v>67.470366890400001</v>
      </c>
      <c r="F10" s="1">
        <v>-17106.202080700001</v>
      </c>
      <c r="G10" s="1">
        <v>22.452953682</v>
      </c>
      <c r="H10" s="1">
        <v>2859235.1145799998</v>
      </c>
    </row>
    <row r="11" spans="1:8" x14ac:dyDescent="0.3">
      <c r="A11" s="3" t="s">
        <v>34</v>
      </c>
      <c r="B11" s="1" t="s">
        <v>7</v>
      </c>
      <c r="D11" s="1" t="s">
        <v>32</v>
      </c>
      <c r="E11" s="1">
        <v>144.74265728</v>
      </c>
      <c r="F11" s="1">
        <v>-18302.064380100001</v>
      </c>
      <c r="G11" s="1">
        <v>7.8750564354300003</v>
      </c>
      <c r="H11" s="1">
        <v>2859183.8719500001</v>
      </c>
    </row>
    <row r="12" spans="1:8" ht="15" thickBot="1" x14ac:dyDescent="0.35">
      <c r="A12" s="4" t="s">
        <v>24</v>
      </c>
      <c r="B12" s="1" t="s">
        <v>7</v>
      </c>
      <c r="D12" s="1" t="s">
        <v>23</v>
      </c>
      <c r="E12" s="1">
        <v>85.557266306100004</v>
      </c>
      <c r="F12" s="1">
        <v>-18232.3575217</v>
      </c>
      <c r="G12" s="1">
        <v>28.436304932599999</v>
      </c>
      <c r="H12" s="1">
        <v>2859246.8095499999</v>
      </c>
    </row>
    <row r="13" spans="1:8" x14ac:dyDescent="0.3">
      <c r="A13" s="2" t="s">
        <v>19</v>
      </c>
      <c r="B13" s="1" t="s">
        <v>7</v>
      </c>
      <c r="D13" s="1" t="s">
        <v>57</v>
      </c>
      <c r="E13" s="1">
        <v>25.013563501699998</v>
      </c>
      <c r="F13" s="1">
        <v>-14801.72133</v>
      </c>
      <c r="G13" s="1">
        <v>6.8475788349300002</v>
      </c>
      <c r="H13" s="1">
        <v>2859081.9857700001</v>
      </c>
    </row>
    <row r="14" spans="1:8" x14ac:dyDescent="0.3">
      <c r="A14" s="3" t="s">
        <v>28</v>
      </c>
      <c r="B14" s="1" t="s">
        <v>7</v>
      </c>
      <c r="D14" s="1" t="s">
        <v>27</v>
      </c>
      <c r="E14" s="1">
        <v>68.326697235599994</v>
      </c>
      <c r="F14" s="1">
        <v>-15596.5927784</v>
      </c>
      <c r="G14" s="1">
        <v>10.0485149593</v>
      </c>
      <c r="H14" s="1">
        <v>2859078.8385399999</v>
      </c>
    </row>
    <row r="15" spans="1:8" x14ac:dyDescent="0.3">
      <c r="A15" s="3" t="s">
        <v>33</v>
      </c>
      <c r="B15" s="1" t="s">
        <v>7</v>
      </c>
      <c r="D15" s="1" t="s">
        <v>32</v>
      </c>
      <c r="E15" s="1">
        <v>56.598960870600003</v>
      </c>
      <c r="F15" s="1">
        <v>-17830.0424724</v>
      </c>
      <c r="G15" s="1">
        <v>11.391095228199999</v>
      </c>
      <c r="H15" s="1">
        <v>2859034.8145900001</v>
      </c>
    </row>
    <row r="16" spans="1:8" ht="15" thickBot="1" x14ac:dyDescent="0.35">
      <c r="A16" s="4" t="s">
        <v>25</v>
      </c>
      <c r="B16" s="1" t="s">
        <v>7</v>
      </c>
      <c r="D16" s="1" t="s">
        <v>23</v>
      </c>
      <c r="E16" s="1">
        <v>106.696523441</v>
      </c>
      <c r="F16" s="1">
        <v>-17334.652701399998</v>
      </c>
      <c r="G16" s="1">
        <v>59.731660312899997</v>
      </c>
      <c r="H16" s="1">
        <v>2859138.0504200002</v>
      </c>
    </row>
    <row r="18" spans="1:13" x14ac:dyDescent="0.3">
      <c r="B18" s="11" t="s">
        <v>52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</row>
    <row r="19" spans="1:13" x14ac:dyDescent="0.3">
      <c r="A19" s="1" t="s">
        <v>51</v>
      </c>
      <c r="C19" s="1" t="s">
        <v>23</v>
      </c>
      <c r="E19" s="1" t="s">
        <v>32</v>
      </c>
      <c r="G19" s="1" t="s">
        <v>27</v>
      </c>
      <c r="J19" s="1"/>
      <c r="K19" s="1"/>
      <c r="L19" s="1"/>
      <c r="M19" s="1"/>
    </row>
    <row r="20" spans="1:13" x14ac:dyDescent="0.3">
      <c r="A20" s="6" t="s">
        <v>53</v>
      </c>
      <c r="D20" s="9">
        <f>SQRT(E4^2+E2^2)</f>
        <v>78.504544222638557</v>
      </c>
      <c r="E20" s="1">
        <f>-F4+F2</f>
        <v>55.978361999999834</v>
      </c>
      <c r="F20" s="9">
        <f>SQRT(E3^2+E2^2)</f>
        <v>75.198334669551031</v>
      </c>
      <c r="G20" s="1">
        <f>-F3+F2</f>
        <v>211.14079569999922</v>
      </c>
      <c r="L20" s="1"/>
    </row>
    <row r="21" spans="1:13" x14ac:dyDescent="0.3">
      <c r="A21" s="6" t="s">
        <v>54</v>
      </c>
      <c r="B21" s="9">
        <f>SQRT(E8^2+E5^2)</f>
        <v>71.415043813483777</v>
      </c>
      <c r="C21" s="1">
        <f>-F8+F5</f>
        <v>555.84109499999977</v>
      </c>
      <c r="D21" s="9">
        <f>SQRT(E7^2+E5^2)</f>
        <v>57.336269589048648</v>
      </c>
      <c r="E21" s="1">
        <f>-F7+F5</f>
        <v>975.3877954999989</v>
      </c>
      <c r="F21" s="9">
        <f>SQRT(E6^2+E5^2)</f>
        <v>86.365133369770817</v>
      </c>
      <c r="G21" s="1">
        <f>-F6+F5</f>
        <v>195.00441460000002</v>
      </c>
      <c r="J21" s="1"/>
      <c r="K21" s="1"/>
      <c r="L21" s="1"/>
      <c r="M21" s="1"/>
    </row>
    <row r="22" spans="1:13" x14ac:dyDescent="0.3">
      <c r="A22" s="6" t="s">
        <v>55</v>
      </c>
      <c r="B22" s="9">
        <f>SQRT(E12^2+E9^2)</f>
        <v>88.755770177056263</v>
      </c>
      <c r="C22" s="1">
        <f>-F12+F9</f>
        <v>1515.6866750000008</v>
      </c>
      <c r="D22" s="9">
        <f>SQRT(E11^2+E9^2)</f>
        <v>146.65598439349503</v>
      </c>
      <c r="E22" s="1">
        <f>-F11+F9</f>
        <v>1585.3935334000016</v>
      </c>
      <c r="F22" s="9">
        <f>SQRT(E10^2+E9^2)</f>
        <v>71.482804437673693</v>
      </c>
      <c r="G22" s="1">
        <f>-F10+F9</f>
        <v>389.53123400000186</v>
      </c>
      <c r="J22" s="1"/>
      <c r="K22" s="1"/>
      <c r="L22" s="1"/>
      <c r="M22" s="1"/>
    </row>
    <row r="23" spans="1:13" x14ac:dyDescent="0.3">
      <c r="A23" s="6" t="s">
        <v>56</v>
      </c>
      <c r="B23" s="9">
        <f>SQRT(E16^2+E13^2)</f>
        <v>109.58935383261203</v>
      </c>
      <c r="C23" s="1">
        <f>-F16+F13</f>
        <v>2532.9313713999982</v>
      </c>
      <c r="D23" s="9">
        <f>SQRT(E15^2+E13^2)</f>
        <v>61.879889549717916</v>
      </c>
      <c r="E23" s="1">
        <f>-F15+F13</f>
        <v>3028.3211424000001</v>
      </c>
      <c r="F23" s="9">
        <f>SQRT(E14^2+E13^2)</f>
        <v>72.761362783959228</v>
      </c>
      <c r="G23" s="1">
        <f>-F14+F13</f>
        <v>794.87144839999928</v>
      </c>
      <c r="J23" s="1"/>
      <c r="K23" s="1"/>
      <c r="L23" s="1"/>
      <c r="M23" s="1"/>
    </row>
    <row r="26" spans="1:13" x14ac:dyDescent="0.3">
      <c r="B26" s="11" t="s">
        <v>49</v>
      </c>
      <c r="C26" s="11"/>
      <c r="D26" s="11"/>
      <c r="E26" s="11"/>
      <c r="F26" s="11"/>
      <c r="G26" s="11"/>
      <c r="H26" s="11"/>
      <c r="I26" s="11"/>
    </row>
    <row r="42" spans="1:11" x14ac:dyDescent="0.3">
      <c r="I42" s="1"/>
      <c r="J42" s="1"/>
      <c r="K42" s="1"/>
    </row>
    <row r="43" spans="1:11" x14ac:dyDescent="0.3">
      <c r="A43" s="9" t="s">
        <v>51</v>
      </c>
      <c r="B43" s="9"/>
      <c r="C43" s="9" t="s">
        <v>23</v>
      </c>
      <c r="D43" s="9"/>
      <c r="E43" s="9" t="s">
        <v>32</v>
      </c>
      <c r="F43" s="9"/>
      <c r="G43" s="9" t="s">
        <v>27</v>
      </c>
      <c r="I43" s="1"/>
    </row>
    <row r="44" spans="1:11" x14ac:dyDescent="0.3">
      <c r="A44" s="6" t="s">
        <v>53</v>
      </c>
      <c r="B44" s="9"/>
      <c r="C44" s="9"/>
      <c r="D44" s="9">
        <f>SQRT(G4^2+G2^2)</f>
        <v>10.048984214180807</v>
      </c>
      <c r="E44" s="9">
        <f>H4-H2</f>
        <v>-19.664240000303835</v>
      </c>
      <c r="F44" s="9">
        <f>SQRT(G3^2+G2^2)</f>
        <v>9.8959867828977313</v>
      </c>
      <c r="G44" s="9">
        <f>H3-H2</f>
        <v>-24.047860000282526</v>
      </c>
      <c r="I44" s="1"/>
      <c r="J44" s="1"/>
      <c r="K44" s="1"/>
    </row>
    <row r="45" spans="1:11" x14ac:dyDescent="0.3">
      <c r="A45" s="6" t="s">
        <v>54</v>
      </c>
      <c r="B45" s="9">
        <f>SQRT(G8^2+G5^2)</f>
        <v>9.838367435383141</v>
      </c>
      <c r="C45" s="9">
        <f>H8-H5</f>
        <v>14.980279999785125</v>
      </c>
      <c r="D45" s="9">
        <f>SQRT(G7^2+G5^2)</f>
        <v>11.020431658497163</v>
      </c>
      <c r="E45" s="9">
        <f>H7-H5</f>
        <v>14.541949999984354</v>
      </c>
      <c r="F45" s="9">
        <f>SQRT(G6^2+G5^2)</f>
        <v>18.747762588379715</v>
      </c>
      <c r="G45" s="9">
        <f>H6-H5</f>
        <v>23.234829999972135</v>
      </c>
      <c r="I45" s="1"/>
      <c r="J45" s="1"/>
      <c r="K45" s="1"/>
    </row>
    <row r="46" spans="1:11" x14ac:dyDescent="0.3">
      <c r="A46" s="6" t="s">
        <v>55</v>
      </c>
      <c r="B46" s="9">
        <f>SQRT(G12^2+G9^2)</f>
        <v>28.840127076302377</v>
      </c>
      <c r="C46" s="9">
        <f>H12-H9</f>
        <v>15.646669999696314</v>
      </c>
      <c r="D46" s="9">
        <f>SQRT(G11^2+G9^2)</f>
        <v>9.2274593154706359</v>
      </c>
      <c r="E46" s="9">
        <f>H11-H9</f>
        <v>-47.290930000133812</v>
      </c>
      <c r="F46" s="9">
        <f>SQRT(G10^2+G9^2)</f>
        <v>22.962243370443918</v>
      </c>
      <c r="G46" s="9">
        <f>H10-H9</f>
        <v>3.9516999996267259</v>
      </c>
      <c r="I46" s="1"/>
      <c r="J46" s="1"/>
      <c r="K46" s="1"/>
    </row>
    <row r="47" spans="1:11" x14ac:dyDescent="0.3">
      <c r="A47" s="6" t="s">
        <v>56</v>
      </c>
      <c r="B47" s="9">
        <f>SQRT(G16^2+G13^2)</f>
        <v>60.12287900322351</v>
      </c>
      <c r="C47" s="9">
        <f>H16-H13</f>
        <v>56.064650000073016</v>
      </c>
      <c r="D47" s="9">
        <f>SQRT(G15^2+G13^2)</f>
        <v>13.29083843850726</v>
      </c>
      <c r="E47" s="9">
        <f>H15-H13</f>
        <v>-47.171180000063032</v>
      </c>
      <c r="F47" s="9">
        <f>SQRT(G14^2+G13^2)</f>
        <v>12.15985151175199</v>
      </c>
      <c r="G47" s="9">
        <f>H14-H13</f>
        <v>-3.1472300002351403</v>
      </c>
    </row>
  </sheetData>
  <autoFilter ref="A1:H16"/>
  <sortState ref="A2:H15">
    <sortCondition ref="A2"/>
  </sortState>
  <mergeCells count="3">
    <mergeCell ref="J18:M18"/>
    <mergeCell ref="B26:I26"/>
    <mergeCell ref="B18:I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10" zoomScale="70" zoomScaleNormal="70" workbookViewId="0">
      <selection activeCell="A21" sqref="A21:A26"/>
    </sheetView>
  </sheetViews>
  <sheetFormatPr defaultRowHeight="14.4" x14ac:dyDescent="0.3"/>
  <cols>
    <col min="1" max="1" width="29.44140625" customWidth="1"/>
    <col min="2" max="2" width="6.33203125" customWidth="1"/>
    <col min="3" max="3" width="12.109375" bestFit="1" customWidth="1"/>
    <col min="4" max="4" width="10.109375" customWidth="1"/>
    <col min="5" max="5" width="18.77734375" bestFit="1" customWidth="1"/>
    <col min="6" max="7" width="13.33203125" bestFit="1" customWidth="1"/>
    <col min="8" max="8" width="12.88671875" bestFit="1" customWidth="1"/>
    <col min="9" max="9" width="13.5546875" bestFit="1" customWidth="1"/>
  </cols>
  <sheetData>
    <row r="1" spans="1:9" ht="15" thickBot="1" x14ac:dyDescent="0.35">
      <c r="A1" s="1" t="s">
        <v>36</v>
      </c>
      <c r="B1" s="1" t="s">
        <v>37</v>
      </c>
      <c r="C1" s="1" t="s">
        <v>38</v>
      </c>
      <c r="D1" s="1"/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</row>
    <row r="2" spans="1:9" x14ac:dyDescent="0.3">
      <c r="A2" s="2" t="s">
        <v>4</v>
      </c>
      <c r="B2" s="1" t="s">
        <v>1</v>
      </c>
      <c r="C2" s="1" t="s">
        <v>2</v>
      </c>
      <c r="D2" s="1"/>
      <c r="E2" s="1"/>
      <c r="F2" s="1">
        <v>0.25150679164</v>
      </c>
      <c r="G2" s="1">
        <v>-4.4808506234400003</v>
      </c>
      <c r="H2" s="1">
        <v>9.8616854656499999</v>
      </c>
      <c r="I2" s="1">
        <v>2854372.8662399999</v>
      </c>
    </row>
    <row r="3" spans="1:9" x14ac:dyDescent="0.3">
      <c r="A3" s="3" t="s">
        <v>4</v>
      </c>
      <c r="B3" s="1" t="s">
        <v>7</v>
      </c>
      <c r="C3" s="1"/>
      <c r="D3" s="1"/>
      <c r="E3" s="1"/>
      <c r="F3" s="1">
        <v>54.0453167509</v>
      </c>
      <c r="G3" s="1">
        <v>-13151.801882600001</v>
      </c>
      <c r="H3" s="1">
        <v>9.1612504161300006</v>
      </c>
      <c r="I3" s="1">
        <v>2854372.8662399999</v>
      </c>
    </row>
    <row r="4" spans="1:9" ht="15" thickBot="1" x14ac:dyDescent="0.35">
      <c r="A4" s="4" t="s">
        <v>11</v>
      </c>
      <c r="B4" s="1" t="s">
        <v>7</v>
      </c>
      <c r="C4" s="1"/>
      <c r="D4" s="1"/>
      <c r="E4" s="1"/>
      <c r="F4" s="1">
        <v>27.958547216100001</v>
      </c>
      <c r="G4" s="1">
        <v>-13087.0187864</v>
      </c>
      <c r="H4" s="1">
        <v>73.108180703200006</v>
      </c>
      <c r="I4" s="1">
        <v>2854450.7914800001</v>
      </c>
    </row>
    <row r="5" spans="1:9" x14ac:dyDescent="0.3">
      <c r="A5" s="2" t="s">
        <v>6</v>
      </c>
      <c r="B5" s="1" t="s">
        <v>1</v>
      </c>
      <c r="C5" s="1" t="s">
        <v>2</v>
      </c>
      <c r="D5" s="1"/>
      <c r="E5" s="1"/>
      <c r="F5" s="1">
        <v>3.32009255527</v>
      </c>
      <c r="G5" s="1">
        <v>-33.479023064400003</v>
      </c>
      <c r="H5" s="1">
        <v>4.9072970836799996</v>
      </c>
      <c r="I5" s="1">
        <v>2855224.75116</v>
      </c>
    </row>
    <row r="6" spans="1:9" x14ac:dyDescent="0.3">
      <c r="A6" s="3" t="s">
        <v>6</v>
      </c>
      <c r="B6" s="1" t="s">
        <v>7</v>
      </c>
      <c r="C6" s="1"/>
      <c r="D6" s="1"/>
      <c r="E6" s="1"/>
      <c r="F6" s="1">
        <v>47.154754271800002</v>
      </c>
      <c r="G6" s="1">
        <v>-14325.421973500001</v>
      </c>
      <c r="H6" s="1">
        <v>4.5713279452200002</v>
      </c>
      <c r="I6" s="1">
        <v>2855224.75116</v>
      </c>
    </row>
    <row r="7" spans="1:9" ht="15" thickBot="1" x14ac:dyDescent="0.35">
      <c r="A7" s="4" t="s">
        <v>9</v>
      </c>
      <c r="B7" s="1" t="s">
        <v>7</v>
      </c>
      <c r="C7" s="1"/>
      <c r="D7" s="1"/>
      <c r="E7" s="1"/>
      <c r="F7" s="1">
        <v>14.3723678945</v>
      </c>
      <c r="G7" s="1">
        <v>-14232.3948507</v>
      </c>
      <c r="H7" s="1">
        <v>24.299262241400001</v>
      </c>
      <c r="I7" s="1">
        <v>2855237.2035599998</v>
      </c>
    </row>
    <row r="8" spans="1:9" x14ac:dyDescent="0.3">
      <c r="A8" s="2" t="s">
        <v>0</v>
      </c>
      <c r="B8" s="1" t="s">
        <v>1</v>
      </c>
      <c r="C8" s="1" t="s">
        <v>2</v>
      </c>
      <c r="D8" s="1"/>
      <c r="E8" s="1"/>
      <c r="F8" s="1">
        <v>27.765899771200001</v>
      </c>
      <c r="G8" s="1">
        <v>-1362.31324129</v>
      </c>
      <c r="H8" s="1">
        <v>7.7086607855900002</v>
      </c>
      <c r="I8" s="1">
        <v>2860171.9259700002</v>
      </c>
    </row>
    <row r="9" spans="1:9" x14ac:dyDescent="0.3">
      <c r="A9" s="3" t="s">
        <v>0</v>
      </c>
      <c r="B9" s="1" t="s">
        <v>7</v>
      </c>
      <c r="C9" s="1"/>
      <c r="D9" s="1"/>
      <c r="E9" s="1"/>
      <c r="F9" s="1">
        <v>35.2777029895</v>
      </c>
      <c r="G9" s="1">
        <v>-16075.6484418</v>
      </c>
      <c r="H9" s="1">
        <v>7.5645609117900001</v>
      </c>
      <c r="I9" s="1">
        <v>2860171.9259700002</v>
      </c>
    </row>
    <row r="10" spans="1:9" ht="15" thickBot="1" x14ac:dyDescent="0.35">
      <c r="A10" s="4" t="s">
        <v>10</v>
      </c>
      <c r="B10" s="1" t="s">
        <v>7</v>
      </c>
      <c r="C10" s="1"/>
      <c r="D10" s="1"/>
      <c r="E10" s="1"/>
      <c r="F10" s="1">
        <v>44.252388549599999</v>
      </c>
      <c r="G10" s="1">
        <v>-14471.542816200001</v>
      </c>
      <c r="H10" s="1">
        <v>30.336408578099999</v>
      </c>
      <c r="I10" s="1">
        <v>2860105.4020799999</v>
      </c>
    </row>
    <row r="11" spans="1:9" x14ac:dyDescent="0.3">
      <c r="A11" s="2" t="s">
        <v>5</v>
      </c>
      <c r="B11" s="1" t="s">
        <v>1</v>
      </c>
      <c r="C11" s="1" t="s">
        <v>2</v>
      </c>
      <c r="D11" s="1"/>
      <c r="E11" s="1"/>
      <c r="F11" s="1">
        <v>22.9671175804</v>
      </c>
      <c r="G11" s="1">
        <v>-3246.2901589399999</v>
      </c>
      <c r="H11" s="1">
        <v>10.9678542954</v>
      </c>
      <c r="I11" s="1">
        <v>2861745.1548199998</v>
      </c>
    </row>
    <row r="12" spans="1:9" x14ac:dyDescent="0.3">
      <c r="A12" s="3" t="s">
        <v>5</v>
      </c>
      <c r="B12" s="1" t="s">
        <v>7</v>
      </c>
      <c r="C12" s="1"/>
      <c r="D12" s="1"/>
      <c r="E12" s="1"/>
      <c r="F12" s="1">
        <v>65.584246216400004</v>
      </c>
      <c r="G12" s="1">
        <v>-19685.016713699999</v>
      </c>
      <c r="H12" s="1">
        <v>10.4042094497</v>
      </c>
      <c r="I12" s="1">
        <v>2861745.1548199998</v>
      </c>
    </row>
    <row r="13" spans="1:9" ht="15" thickBot="1" x14ac:dyDescent="0.35">
      <c r="A13" s="4" t="s">
        <v>8</v>
      </c>
      <c r="B13" s="1" t="s">
        <v>7</v>
      </c>
      <c r="C13" s="1"/>
      <c r="D13" s="1"/>
      <c r="E13" s="1"/>
      <c r="F13" s="1">
        <v>69.913527847699996</v>
      </c>
      <c r="G13" s="1">
        <v>-16721.822607800001</v>
      </c>
      <c r="H13" s="1">
        <v>19.5577999793</v>
      </c>
      <c r="I13" s="1">
        <v>2861580.6462300001</v>
      </c>
    </row>
    <row r="14" spans="1:9" x14ac:dyDescent="0.3">
      <c r="A14" s="2" t="s">
        <v>3</v>
      </c>
      <c r="B14" s="1" t="s">
        <v>1</v>
      </c>
      <c r="C14" s="1" t="s">
        <v>2</v>
      </c>
      <c r="D14" s="1"/>
      <c r="E14" s="1"/>
      <c r="F14" s="1">
        <v>68.223745453999996</v>
      </c>
      <c r="G14" s="1">
        <v>-4620.1743287999998</v>
      </c>
      <c r="H14" s="1">
        <v>31.909810768300002</v>
      </c>
      <c r="I14" s="1">
        <v>2864102.5630399999</v>
      </c>
    </row>
    <row r="15" spans="1:9" x14ac:dyDescent="0.3">
      <c r="A15" s="3" t="s">
        <v>3</v>
      </c>
      <c r="B15" s="1" t="s">
        <v>7</v>
      </c>
      <c r="C15" s="1"/>
      <c r="D15" s="1"/>
      <c r="E15" s="1"/>
      <c r="F15" s="1">
        <v>215.78847987200001</v>
      </c>
      <c r="G15" s="1">
        <v>-23244.8139668</v>
      </c>
      <c r="H15" s="1">
        <v>32.771645184900002</v>
      </c>
      <c r="I15" s="1">
        <v>2864102.5630399999</v>
      </c>
    </row>
    <row r="16" spans="1:9" ht="15" thickBot="1" x14ac:dyDescent="0.35">
      <c r="A16" s="4" t="s">
        <v>12</v>
      </c>
      <c r="B16" s="1" t="s">
        <v>7</v>
      </c>
      <c r="C16" s="1"/>
      <c r="D16" s="1"/>
      <c r="E16" s="1"/>
      <c r="F16" s="1">
        <v>98.376177111800004</v>
      </c>
      <c r="G16" s="1">
        <v>-19211.542317700001</v>
      </c>
      <c r="H16" s="1">
        <v>11.983904044799999</v>
      </c>
      <c r="I16" s="1">
        <v>2863943.4704700001</v>
      </c>
    </row>
    <row r="21" spans="1:8" x14ac:dyDescent="0.3">
      <c r="A21" s="6" t="s">
        <v>50</v>
      </c>
      <c r="C21" s="1" t="s">
        <v>47</v>
      </c>
      <c r="E21" s="1" t="s">
        <v>48</v>
      </c>
      <c r="G21" s="1" t="s">
        <v>49</v>
      </c>
      <c r="H21" s="1"/>
    </row>
    <row r="22" spans="1:8" x14ac:dyDescent="0.3">
      <c r="A22" s="6" t="s">
        <v>44</v>
      </c>
      <c r="B22" s="10">
        <f>F2</f>
        <v>0.25150679164</v>
      </c>
      <c r="C22" s="1">
        <f>-G2</f>
        <v>4.4808506234400003</v>
      </c>
      <c r="D22" s="8">
        <f>SQRT(F3^2+F4^2)</f>
        <v>60.848801345137481</v>
      </c>
      <c r="E22" s="1">
        <f>G4-G3</f>
        <v>64.783096200000728</v>
      </c>
      <c r="F22" s="8">
        <f>SQRT(H3^2+H4^2)</f>
        <v>73.679947033903247</v>
      </c>
      <c r="G22" s="1">
        <f>I3-I4</f>
        <v>-77.92524000024423</v>
      </c>
      <c r="H22" s="1"/>
    </row>
    <row r="23" spans="1:8" x14ac:dyDescent="0.3">
      <c r="A23" s="6" t="s">
        <v>45</v>
      </c>
      <c r="B23" s="10">
        <f>F5</f>
        <v>3.32009255527</v>
      </c>
      <c r="C23" s="1">
        <f>-G5</f>
        <v>33.479023064400003</v>
      </c>
      <c r="D23" s="8">
        <f>SQRT(F6^2+F7^2)</f>
        <v>49.296407671641703</v>
      </c>
      <c r="E23" s="1">
        <f>G7-G6</f>
        <v>93.027122800000143</v>
      </c>
      <c r="F23" s="8">
        <f>SQRT(H6^2+H7^2)</f>
        <v>24.725516873446285</v>
      </c>
      <c r="G23" s="1">
        <f>I6-I7</f>
        <v>-12.452399999834597</v>
      </c>
      <c r="H23" s="1"/>
    </row>
    <row r="24" spans="1:8" x14ac:dyDescent="0.3">
      <c r="A24" s="6" t="s">
        <v>46</v>
      </c>
      <c r="B24" s="10">
        <f>F8</f>
        <v>27.765899771200001</v>
      </c>
      <c r="C24" s="7">
        <f>-G8</f>
        <v>1362.31324129</v>
      </c>
      <c r="D24" s="8">
        <f>SQRT(F9^2+F10^2)</f>
        <v>56.593199419719561</v>
      </c>
      <c r="E24" s="1">
        <f>G10-G9</f>
        <v>1604.1056255999993</v>
      </c>
      <c r="F24" s="8">
        <f>SQRT(H9^2+H10^2)</f>
        <v>31.265320519796376</v>
      </c>
      <c r="G24" s="1">
        <f>I9-I10</f>
        <v>66.523890000302345</v>
      </c>
      <c r="H24" s="6"/>
    </row>
    <row r="25" spans="1:8" x14ac:dyDescent="0.3">
      <c r="A25" s="6">
        <v>10</v>
      </c>
      <c r="B25" s="10">
        <f>F11</f>
        <v>22.9671175804</v>
      </c>
      <c r="C25" s="7">
        <f>-G11</f>
        <v>3246.2901589399999</v>
      </c>
      <c r="D25" s="8">
        <f>SQRT(F12^2+F13^2)</f>
        <v>95.860287543301794</v>
      </c>
      <c r="E25" s="1">
        <f>G13-G12</f>
        <v>2963.1941058999982</v>
      </c>
      <c r="F25" s="8">
        <f>SQRT(H12^2+H13^2)</f>
        <v>22.152993348609435</v>
      </c>
      <c r="G25" s="1">
        <f>I12-I13</f>
        <v>164.50858999975026</v>
      </c>
    </row>
    <row r="26" spans="1:8" x14ac:dyDescent="0.3">
      <c r="A26" s="6">
        <v>15</v>
      </c>
      <c r="B26" s="10">
        <f>F14</f>
        <v>68.223745453999996</v>
      </c>
      <c r="C26" s="7">
        <f>-G14</f>
        <v>4620.1743287999998</v>
      </c>
      <c r="D26" s="8">
        <f>SQRT(F15^2+F16^2)</f>
        <v>237.15509749655561</v>
      </c>
      <c r="E26" s="1">
        <f>G16-G15</f>
        <v>4033.2716490999992</v>
      </c>
      <c r="F26" s="8">
        <f>SQRT(H15^2+H16^2)</f>
        <v>34.8940494107513</v>
      </c>
      <c r="G26" s="1">
        <f>I15-I16</f>
        <v>159.09256999986246</v>
      </c>
    </row>
    <row r="27" spans="1:8" x14ac:dyDescent="0.3">
      <c r="A27" s="5"/>
    </row>
  </sheetData>
  <sortState ref="A1:H17">
    <sortCondition ref="A1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8"/>
  <sheetViews>
    <sheetView tabSelected="1" topLeftCell="A25" zoomScaleNormal="100" workbookViewId="0">
      <selection activeCell="G38" sqref="G38"/>
    </sheetView>
  </sheetViews>
  <sheetFormatPr defaultRowHeight="14.4" x14ac:dyDescent="0.3"/>
  <cols>
    <col min="1" max="1" width="16.5546875" bestFit="1" customWidth="1"/>
    <col min="2" max="5" width="12.6640625" bestFit="1" customWidth="1"/>
    <col min="6" max="6" width="13.5546875" bestFit="1" customWidth="1"/>
    <col min="7" max="7" width="12.6640625" bestFit="1" customWidth="1"/>
    <col min="8" max="8" width="13.77734375" bestFit="1" customWidth="1"/>
  </cols>
  <sheetData>
    <row r="1" spans="1:8" x14ac:dyDescent="0.3">
      <c r="A1" t="s">
        <v>63</v>
      </c>
      <c r="B1" t="s">
        <v>37</v>
      </c>
      <c r="C1" t="s">
        <v>38</v>
      </c>
      <c r="D1" t="s">
        <v>39</v>
      </c>
      <c r="E1" t="s">
        <v>64</v>
      </c>
      <c r="F1" t="s">
        <v>41</v>
      </c>
      <c r="G1" t="s">
        <v>65</v>
      </c>
      <c r="H1" t="s">
        <v>66</v>
      </c>
    </row>
    <row r="2" spans="1:8" x14ac:dyDescent="0.3">
      <c r="A2" t="s">
        <v>0</v>
      </c>
      <c r="B2" t="s">
        <v>7</v>
      </c>
      <c r="E2">
        <v>35.2777029895</v>
      </c>
      <c r="F2">
        <v>-16075.6484418</v>
      </c>
      <c r="G2">
        <v>7.5645609117900001</v>
      </c>
      <c r="H2">
        <v>2860171.9259700002</v>
      </c>
    </row>
    <row r="3" spans="1:8" x14ac:dyDescent="0.3">
      <c r="A3" t="s">
        <v>4</v>
      </c>
      <c r="B3" t="s">
        <v>7</v>
      </c>
      <c r="E3">
        <v>54.0453167509</v>
      </c>
      <c r="F3">
        <v>-13151.801882600001</v>
      </c>
      <c r="G3">
        <v>9.1612504161300006</v>
      </c>
      <c r="H3">
        <v>2854372.8662399999</v>
      </c>
    </row>
    <row r="4" spans="1:8" x14ac:dyDescent="0.3">
      <c r="A4" t="s">
        <v>3</v>
      </c>
      <c r="B4" t="s">
        <v>7</v>
      </c>
      <c r="E4">
        <v>215.78847987200001</v>
      </c>
      <c r="F4">
        <v>-23244.8139668</v>
      </c>
      <c r="G4">
        <v>32.771645184900002</v>
      </c>
      <c r="H4">
        <v>2864102.5630399999</v>
      </c>
    </row>
    <row r="5" spans="1:8" x14ac:dyDescent="0.3">
      <c r="A5" t="s">
        <v>6</v>
      </c>
      <c r="B5" t="s">
        <v>7</v>
      </c>
      <c r="E5">
        <v>47.154754271800002</v>
      </c>
      <c r="F5">
        <v>-14325.421973500001</v>
      </c>
      <c r="G5">
        <v>4.5713279452200002</v>
      </c>
      <c r="H5">
        <v>2855224.75116</v>
      </c>
    </row>
    <row r="6" spans="1:8" x14ac:dyDescent="0.3">
      <c r="A6" t="s">
        <v>5</v>
      </c>
      <c r="B6" t="s">
        <v>7</v>
      </c>
      <c r="E6">
        <v>65.584246216400004</v>
      </c>
      <c r="F6">
        <v>-19685.016713699999</v>
      </c>
      <c r="G6">
        <v>10.4042094497</v>
      </c>
      <c r="H6">
        <v>2861745.1548199998</v>
      </c>
    </row>
    <row r="7" spans="1:8" x14ac:dyDescent="0.3">
      <c r="A7" t="s">
        <v>8</v>
      </c>
      <c r="B7" t="s">
        <v>7</v>
      </c>
      <c r="E7">
        <v>69.913527847699996</v>
      </c>
      <c r="F7">
        <v>-16721.822607800001</v>
      </c>
      <c r="G7">
        <v>19.5577999793</v>
      </c>
      <c r="H7">
        <v>2861580.6462300001</v>
      </c>
    </row>
    <row r="8" spans="1:8" x14ac:dyDescent="0.3">
      <c r="A8" t="s">
        <v>9</v>
      </c>
      <c r="B8" t="s">
        <v>7</v>
      </c>
      <c r="E8">
        <v>14.3723678945</v>
      </c>
      <c r="F8">
        <v>-14232.3948507</v>
      </c>
      <c r="G8">
        <v>24.299262241400001</v>
      </c>
      <c r="H8">
        <v>2855237.2035599998</v>
      </c>
    </row>
    <row r="9" spans="1:8" x14ac:dyDescent="0.3">
      <c r="A9" t="s">
        <v>10</v>
      </c>
      <c r="B9" t="s">
        <v>7</v>
      </c>
      <c r="E9">
        <v>44.252388549599999</v>
      </c>
      <c r="F9">
        <v>-14471.542816200001</v>
      </c>
      <c r="G9">
        <v>30.336408578099999</v>
      </c>
      <c r="H9">
        <v>2860105.4020799999</v>
      </c>
    </row>
    <row r="10" spans="1:8" x14ac:dyDescent="0.3">
      <c r="A10" t="s">
        <v>11</v>
      </c>
      <c r="B10" t="s">
        <v>7</v>
      </c>
      <c r="E10">
        <v>27.958547216100001</v>
      </c>
      <c r="F10">
        <v>-13087.0187864</v>
      </c>
      <c r="G10">
        <v>73.108180703200006</v>
      </c>
      <c r="H10">
        <v>2854450.7914800001</v>
      </c>
    </row>
    <row r="11" spans="1:8" x14ac:dyDescent="0.3">
      <c r="A11" t="s">
        <v>12</v>
      </c>
      <c r="B11" t="s">
        <v>7</v>
      </c>
      <c r="E11">
        <v>98.693448246200006</v>
      </c>
      <c r="F11">
        <v>-19211.540709000001</v>
      </c>
      <c r="G11">
        <v>11.3526620324</v>
      </c>
      <c r="H11">
        <v>2863943.4720800002</v>
      </c>
    </row>
    <row r="12" spans="1:8" x14ac:dyDescent="0.3">
      <c r="A12" t="s">
        <v>13</v>
      </c>
      <c r="B12" t="s">
        <v>7</v>
      </c>
      <c r="E12">
        <v>4.7206016661200003</v>
      </c>
      <c r="F12">
        <v>-16425.1710232</v>
      </c>
      <c r="G12">
        <v>8.3576123353600007</v>
      </c>
      <c r="H12">
        <v>2860559.4224899998</v>
      </c>
    </row>
    <row r="13" spans="1:8" x14ac:dyDescent="0.3">
      <c r="A13" t="s">
        <v>14</v>
      </c>
      <c r="B13" t="s">
        <v>7</v>
      </c>
      <c r="E13">
        <v>78.385956076900001</v>
      </c>
      <c r="F13">
        <v>-13748.150225699999</v>
      </c>
      <c r="G13">
        <v>17.856123763799999</v>
      </c>
      <c r="H13">
        <v>2855055.68353</v>
      </c>
    </row>
    <row r="14" spans="1:8" x14ac:dyDescent="0.3">
      <c r="A14" t="s">
        <v>10</v>
      </c>
      <c r="B14" t="s">
        <v>7</v>
      </c>
      <c r="E14">
        <v>45.521168219899998</v>
      </c>
      <c r="F14">
        <v>-14471.54443</v>
      </c>
      <c r="G14">
        <v>29.028485778099999</v>
      </c>
      <c r="H14">
        <v>2860105.4004600001</v>
      </c>
    </row>
    <row r="15" spans="1:8" x14ac:dyDescent="0.3">
      <c r="A15" t="s">
        <v>15</v>
      </c>
      <c r="B15" t="s">
        <v>7</v>
      </c>
      <c r="E15">
        <v>40.492487681199997</v>
      </c>
      <c r="F15">
        <v>-13808.492480200001</v>
      </c>
      <c r="G15">
        <v>15.6946557402</v>
      </c>
      <c r="H15">
        <v>2855045.1800699998</v>
      </c>
    </row>
    <row r="16" spans="1:8" x14ac:dyDescent="0.3">
      <c r="A16" t="s">
        <v>11</v>
      </c>
      <c r="B16" t="s">
        <v>7</v>
      </c>
      <c r="E16">
        <v>27.8625160273</v>
      </c>
      <c r="F16">
        <v>-13087.0203674</v>
      </c>
      <c r="G16">
        <v>71.192112878399996</v>
      </c>
      <c r="H16">
        <v>2854450.7899000002</v>
      </c>
    </row>
    <row r="17" spans="1:8" x14ac:dyDescent="0.3">
      <c r="A17" t="s">
        <v>16</v>
      </c>
      <c r="B17" t="s">
        <v>7</v>
      </c>
      <c r="E17">
        <v>44.937210245700001</v>
      </c>
      <c r="F17">
        <v>-23040.880852900002</v>
      </c>
      <c r="G17">
        <v>16.319370122199999</v>
      </c>
      <c r="H17">
        <v>2864139.94288</v>
      </c>
    </row>
    <row r="18" spans="1:8" x14ac:dyDescent="0.3">
      <c r="A18" t="s">
        <v>17</v>
      </c>
      <c r="B18" t="s">
        <v>7</v>
      </c>
      <c r="E18">
        <v>32.1032360946</v>
      </c>
      <c r="F18">
        <v>-22980.4530744</v>
      </c>
      <c r="G18">
        <v>3.94573342199</v>
      </c>
      <c r="H18">
        <v>2864114.8559500002</v>
      </c>
    </row>
    <row r="19" spans="1:8" x14ac:dyDescent="0.3">
      <c r="A19" t="s">
        <v>18</v>
      </c>
      <c r="B19" t="s">
        <v>7</v>
      </c>
      <c r="E19">
        <v>83.618131405900002</v>
      </c>
      <c r="F19">
        <v>-16156.441776600001</v>
      </c>
      <c r="G19">
        <v>53.281920448999998</v>
      </c>
      <c r="H19">
        <v>2860645.3000699999</v>
      </c>
    </row>
    <row r="20" spans="1:8" x14ac:dyDescent="0.3">
      <c r="A20" t="s">
        <v>12</v>
      </c>
      <c r="B20" t="s">
        <v>7</v>
      </c>
      <c r="E20">
        <v>98.376177111800004</v>
      </c>
      <c r="F20">
        <v>-19211.542317700001</v>
      </c>
      <c r="G20">
        <v>11.983904044799999</v>
      </c>
      <c r="H20">
        <v>2863943.4704700001</v>
      </c>
    </row>
    <row r="22" spans="1:8" ht="15" thickBot="1" x14ac:dyDescent="0.35"/>
    <row r="23" spans="1:8" x14ac:dyDescent="0.3">
      <c r="A23" s="18"/>
      <c r="B23" s="19" t="s">
        <v>62</v>
      </c>
      <c r="C23" s="19"/>
      <c r="D23" s="19"/>
      <c r="E23" s="19"/>
      <c r="F23" s="19"/>
      <c r="G23" s="20"/>
    </row>
    <row r="24" spans="1:8" x14ac:dyDescent="0.3">
      <c r="A24" s="12" t="s">
        <v>50</v>
      </c>
      <c r="B24" s="13"/>
      <c r="C24" s="13" t="s">
        <v>59</v>
      </c>
      <c r="D24" s="13"/>
      <c r="E24" s="13" t="s">
        <v>60</v>
      </c>
      <c r="F24" s="13"/>
      <c r="G24" s="14" t="s">
        <v>61</v>
      </c>
    </row>
    <row r="25" spans="1:8" x14ac:dyDescent="0.3">
      <c r="A25" s="12" t="s">
        <v>44</v>
      </c>
      <c r="B25" s="13">
        <f>E3</f>
        <v>54.0453167509</v>
      </c>
      <c r="C25" s="13">
        <f>-F3</f>
        <v>13151.801882600001</v>
      </c>
      <c r="D25" s="13">
        <f>SQRT(E13^2+E3^2)</f>
        <v>95.211629398906979</v>
      </c>
      <c r="E25" s="13">
        <f>F3-F13</f>
        <v>596.3483430999986</v>
      </c>
      <c r="F25" s="13">
        <f>SQRT(E15^2+E3^2)</f>
        <v>67.531754170295656</v>
      </c>
      <c r="G25" s="14">
        <f>F3-F15</f>
        <v>656.69059759999982</v>
      </c>
    </row>
    <row r="26" spans="1:8" x14ac:dyDescent="0.3">
      <c r="A26" s="12" t="s">
        <v>46</v>
      </c>
      <c r="B26" s="13">
        <f>E2</f>
        <v>35.2777029895</v>
      </c>
      <c r="C26" s="13">
        <f>-F2</f>
        <v>16075.6484418</v>
      </c>
      <c r="D26" s="13">
        <f>SQRT(E19^2+E2^2)</f>
        <v>90.755210473171942</v>
      </c>
      <c r="E26" s="13">
        <f>F2-F19</f>
        <v>80.793334800000594</v>
      </c>
      <c r="F26" s="13">
        <f>SQRT(E12^2+E2^2)</f>
        <v>35.5921396983316</v>
      </c>
      <c r="G26" s="14">
        <f>F2-F12</f>
        <v>349.52258140000049</v>
      </c>
    </row>
    <row r="27" spans="1:8" ht="15" thickBot="1" x14ac:dyDescent="0.35">
      <c r="A27" s="15">
        <v>15</v>
      </c>
      <c r="B27" s="16">
        <f>E4</f>
        <v>215.78847987200001</v>
      </c>
      <c r="C27" s="16">
        <f>-F4</f>
        <v>23244.8139668</v>
      </c>
      <c r="D27" s="16">
        <f>SQRT(E17^2+E4^2)</f>
        <v>220.41783255928908</v>
      </c>
      <c r="E27" s="16">
        <f>F4-F17</f>
        <v>-203.93311389999872</v>
      </c>
      <c r="F27" s="16">
        <f>SQRT(E18^2+E4^2)</f>
        <v>218.16343830535442</v>
      </c>
      <c r="G27" s="17">
        <f>F4-F18</f>
        <v>-264.36089240000001</v>
      </c>
    </row>
    <row r="41" spans="1:7" x14ac:dyDescent="0.3">
      <c r="C41" s="21" t="s">
        <v>67</v>
      </c>
      <c r="D41" s="21"/>
      <c r="E41" s="21"/>
      <c r="F41" s="21"/>
      <c r="G41" s="21"/>
    </row>
    <row r="43" spans="1:7" ht="15" thickBot="1" x14ac:dyDescent="0.35"/>
    <row r="44" spans="1:7" x14ac:dyDescent="0.3">
      <c r="A44" s="18"/>
      <c r="B44" s="19" t="s">
        <v>67</v>
      </c>
      <c r="C44" s="19"/>
      <c r="D44" s="19"/>
      <c r="E44" s="19"/>
      <c r="F44" s="19"/>
      <c r="G44" s="20"/>
    </row>
    <row r="45" spans="1:7" x14ac:dyDescent="0.3">
      <c r="A45" s="12" t="s">
        <v>50</v>
      </c>
      <c r="B45" s="13"/>
      <c r="C45" s="13" t="s">
        <v>59</v>
      </c>
      <c r="D45" s="13"/>
      <c r="E45" s="13" t="s">
        <v>60</v>
      </c>
      <c r="F45" s="13"/>
      <c r="G45" s="14" t="s">
        <v>61</v>
      </c>
    </row>
    <row r="46" spans="1:7" x14ac:dyDescent="0.3">
      <c r="A46" s="12" t="s">
        <v>44</v>
      </c>
      <c r="B46" s="13">
        <f>G3</f>
        <v>9.1612504161300006</v>
      </c>
      <c r="C46" s="13">
        <f>H3</f>
        <v>2854372.8662399999</v>
      </c>
      <c r="D46" s="13">
        <f>SQRT(G13^2+G3^2)</f>
        <v>20.069122179487202</v>
      </c>
      <c r="E46" s="13">
        <f>H13-H3</f>
        <v>682.81729000015184</v>
      </c>
      <c r="F46" s="13">
        <f>SQRT(G15^2+G3^2)</f>
        <v>18.172801875066899</v>
      </c>
      <c r="G46" s="14">
        <f>H15-H3</f>
        <v>672.31382999988273</v>
      </c>
    </row>
    <row r="47" spans="1:7" x14ac:dyDescent="0.3">
      <c r="A47" s="12" t="s">
        <v>46</v>
      </c>
      <c r="B47" s="13">
        <f>G2</f>
        <v>7.5645609117900001</v>
      </c>
      <c r="C47" s="13">
        <f>H2</f>
        <v>2860171.9259700002</v>
      </c>
      <c r="D47" s="13">
        <f>SQRT(G19^2+G2^2)</f>
        <v>53.81622086807792</v>
      </c>
      <c r="E47" s="13">
        <f>H19-H2</f>
        <v>473.37409999966621</v>
      </c>
      <c r="F47" s="13">
        <f>SQRT(G12^2+G2^2)</f>
        <v>11.272633487182256</v>
      </c>
      <c r="G47" s="14">
        <f>H12-H2</f>
        <v>387.4965199995786</v>
      </c>
    </row>
    <row r="48" spans="1:7" ht="15" thickBot="1" x14ac:dyDescent="0.35">
      <c r="A48" s="15">
        <v>15</v>
      </c>
      <c r="B48" s="16">
        <f>G4</f>
        <v>32.771645184900002</v>
      </c>
      <c r="C48" s="16">
        <f>H4</f>
        <v>2864102.5630399999</v>
      </c>
      <c r="D48" s="16">
        <f>SQRT(G17^2+G4^2)</f>
        <v>36.610142984019248</v>
      </c>
      <c r="E48" s="16">
        <f>H17-H4</f>
        <v>37.379840000066906</v>
      </c>
      <c r="F48" s="16">
        <f>SQRT(G18^2+G4^2)</f>
        <v>33.008325318961404</v>
      </c>
      <c r="G48" s="17">
        <f>H18-H4</f>
        <v>12.292910000309348</v>
      </c>
    </row>
  </sheetData>
  <autoFilter ref="A1:H20">
    <filterColumn colId="0">
      <filters>
        <filter val="M3.15.migAC_0_0"/>
        <filter val="M3.15_0_0.ACB"/>
        <filter val="M3.15_0_0.BCA"/>
      </filters>
    </filterColumn>
  </autoFilter>
  <mergeCells count="2">
    <mergeCell ref="B23:G23"/>
    <mergeCell ref="B44:G4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15" zoomScaleNormal="115" workbookViewId="0">
      <selection activeCell="A11" activeCellId="5" sqref="A2:XFD2 A4:XFD4 A8:XFD8 A9:XFD9 A10:XFD10 A11:XFD11"/>
    </sheetView>
  </sheetViews>
  <sheetFormatPr defaultRowHeight="14.4" x14ac:dyDescent="0.3"/>
  <cols>
    <col min="1" max="1" width="17" bestFit="1" customWidth="1"/>
    <col min="2" max="2" width="5.6640625" bestFit="1" customWidth="1"/>
    <col min="3" max="3" width="7.33203125" bestFit="1" customWidth="1"/>
    <col min="4" max="4" width="10.5546875" bestFit="1" customWidth="1"/>
    <col min="5" max="6" width="13.33203125" bestFit="1" customWidth="1"/>
    <col min="7" max="7" width="12.88671875" bestFit="1" customWidth="1"/>
    <col min="8" max="8" width="12.5546875" bestFit="1" customWidth="1"/>
  </cols>
  <sheetData>
    <row r="1" spans="1:8" x14ac:dyDescent="0.3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58</v>
      </c>
    </row>
    <row r="2" spans="1:8" hidden="1" x14ac:dyDescent="0.3">
      <c r="A2" t="s">
        <v>4</v>
      </c>
      <c r="B2" t="s">
        <v>1</v>
      </c>
      <c r="C2" t="s">
        <v>2</v>
      </c>
      <c r="E2">
        <v>0.25150679164</v>
      </c>
      <c r="F2">
        <v>-4.4808506234400003</v>
      </c>
      <c r="G2">
        <v>9.8616854656499999</v>
      </c>
      <c r="H2">
        <v>2854372.8662399999</v>
      </c>
    </row>
    <row r="3" spans="1:8" x14ac:dyDescent="0.3">
      <c r="A3" t="s">
        <v>6</v>
      </c>
      <c r="B3" t="s">
        <v>1</v>
      </c>
      <c r="C3" t="s">
        <v>2</v>
      </c>
      <c r="E3">
        <v>3.32009255527</v>
      </c>
      <c r="F3">
        <v>-33.479023064400003</v>
      </c>
      <c r="G3">
        <v>4.9072970836799996</v>
      </c>
      <c r="H3">
        <v>2855224.75116</v>
      </c>
    </row>
    <row r="4" spans="1:8" hidden="1" x14ac:dyDescent="0.3">
      <c r="A4" t="s">
        <v>5</v>
      </c>
      <c r="B4" t="s">
        <v>1</v>
      </c>
      <c r="C4" t="s">
        <v>2</v>
      </c>
      <c r="E4">
        <v>22.9671175804</v>
      </c>
      <c r="F4">
        <v>-3246.2901589399999</v>
      </c>
      <c r="G4">
        <v>10.9678542954</v>
      </c>
      <c r="H4">
        <v>2861745.1548199998</v>
      </c>
    </row>
    <row r="5" spans="1:8" x14ac:dyDescent="0.3">
      <c r="A5" t="s">
        <v>0</v>
      </c>
      <c r="B5" t="s">
        <v>1</v>
      </c>
      <c r="C5" t="s">
        <v>2</v>
      </c>
      <c r="E5">
        <v>27.765899771200001</v>
      </c>
      <c r="F5">
        <v>-1362.31324129</v>
      </c>
      <c r="G5">
        <v>7.7086607855900002</v>
      </c>
      <c r="H5">
        <v>2860171.9259700002</v>
      </c>
    </row>
    <row r="6" spans="1:8" x14ac:dyDescent="0.3">
      <c r="A6" t="s">
        <v>0</v>
      </c>
      <c r="B6" t="s">
        <v>7</v>
      </c>
      <c r="E6">
        <v>35.2777029895</v>
      </c>
      <c r="F6">
        <v>-16075.6484418</v>
      </c>
      <c r="G6">
        <v>7.5645609117900001</v>
      </c>
      <c r="H6">
        <v>2860171.9259700002</v>
      </c>
    </row>
    <row r="7" spans="1:8" x14ac:dyDescent="0.3">
      <c r="A7" t="s">
        <v>6</v>
      </c>
      <c r="B7" t="s">
        <v>7</v>
      </c>
      <c r="E7">
        <v>47.154754271800002</v>
      </c>
      <c r="F7">
        <v>-14325.421973500001</v>
      </c>
      <c r="G7">
        <v>4.5713279452200002</v>
      </c>
      <c r="H7">
        <v>2855224.75116</v>
      </c>
    </row>
    <row r="8" spans="1:8" hidden="1" x14ac:dyDescent="0.3">
      <c r="A8" t="s">
        <v>4</v>
      </c>
      <c r="B8" t="s">
        <v>7</v>
      </c>
      <c r="E8">
        <v>54.0453167509</v>
      </c>
      <c r="F8">
        <v>-13151.801882600001</v>
      </c>
      <c r="G8">
        <v>9.1612504161300006</v>
      </c>
      <c r="H8">
        <v>2854372.8662399999</v>
      </c>
    </row>
    <row r="9" spans="1:8" ht="15" hidden="1" customHeight="1" x14ac:dyDescent="0.3">
      <c r="A9" t="s">
        <v>5</v>
      </c>
      <c r="B9" t="s">
        <v>7</v>
      </c>
      <c r="E9">
        <v>65.584246216400004</v>
      </c>
      <c r="F9">
        <v>-19685.016713699999</v>
      </c>
      <c r="G9">
        <v>10.4042094497</v>
      </c>
      <c r="H9">
        <v>2861745.1548199998</v>
      </c>
    </row>
    <row r="10" spans="1:8" hidden="1" x14ac:dyDescent="0.3">
      <c r="A10" t="s">
        <v>3</v>
      </c>
      <c r="B10" t="s">
        <v>1</v>
      </c>
      <c r="C10" t="s">
        <v>2</v>
      </c>
      <c r="E10">
        <v>68.223745453999996</v>
      </c>
      <c r="F10">
        <v>-4620.1743287999998</v>
      </c>
      <c r="G10">
        <v>31.909810768300002</v>
      </c>
      <c r="H10">
        <v>2864102.5630399999</v>
      </c>
    </row>
    <row r="11" spans="1:8" hidden="1" x14ac:dyDescent="0.3">
      <c r="A11" t="s">
        <v>3</v>
      </c>
      <c r="B11" t="s">
        <v>7</v>
      </c>
      <c r="E11">
        <v>215.78847987200001</v>
      </c>
      <c r="F11">
        <v>-23244.8139668</v>
      </c>
      <c r="G11">
        <v>32.771645184900002</v>
      </c>
      <c r="H11">
        <v>2864102.5630399999</v>
      </c>
    </row>
  </sheetData>
  <sortState ref="A2:H11">
    <sortCondition ref="E2:E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oxford_results_2</vt:lpstr>
      <vt:lpstr>migration direction</vt:lpstr>
      <vt:lpstr>split or clade</vt:lpstr>
      <vt:lpstr>different topologies</vt:lpstr>
      <vt:lpstr>estimating is hard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ronvis</dc:creator>
  <cp:lastModifiedBy>Ron Visbord</cp:lastModifiedBy>
  <dcterms:created xsi:type="dcterms:W3CDTF">2016-09-08T01:17:49Z</dcterms:created>
  <dcterms:modified xsi:type="dcterms:W3CDTF">2016-09-08T11:17:24Z</dcterms:modified>
</cp:coreProperties>
</file>