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TTMS-Simplification\Architecture\NFR\"/>
    </mc:Choice>
  </mc:AlternateContent>
  <bookViews>
    <workbookView xWindow="0" yWindow="0" windowWidth="28800" windowHeight="13440" tabRatio="659" activeTab="3"/>
  </bookViews>
  <sheets>
    <sheet name="Transcation_Complexity" sheetId="11" r:id="rId1"/>
    <sheet name="Inbiound queue" sheetId="12" r:id="rId2"/>
    <sheet name="Oubound queue" sheetId="8" r:id="rId3"/>
    <sheet name="Inboundevent-transaction" sheetId="7" r:id="rId4"/>
    <sheet name="Sheet1" sheetId="13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7" l="1"/>
  <c r="E28" i="7"/>
  <c r="B10" i="8"/>
  <c r="B28" i="12"/>
  <c r="F3" i="7" l="1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" i="7"/>
  <c r="H7" i="8"/>
  <c r="G7" i="8"/>
</calcChain>
</file>

<file path=xl/sharedStrings.xml><?xml version="1.0" encoding="utf-8"?>
<sst xmlns="http://schemas.openxmlformats.org/spreadsheetml/2006/main" count="241" uniqueCount="97">
  <si>
    <t>Vessel ETA</t>
  </si>
  <si>
    <t>Shipping Schedule</t>
  </si>
  <si>
    <t>DEALER ASSIGNMENT</t>
  </si>
  <si>
    <t>DAMAGE OR REPAIR</t>
  </si>
  <si>
    <t>Vehicle Events</t>
  </si>
  <si>
    <t>LPR</t>
  </si>
  <si>
    <t>Shipment Plan</t>
  </si>
  <si>
    <t>Rail Events</t>
  </si>
  <si>
    <t>Voucher</t>
  </si>
  <si>
    <t>VDW</t>
  </si>
  <si>
    <t>Transit</t>
  </si>
  <si>
    <t>Processing Plan</t>
  </si>
  <si>
    <t>Vehicle Summary</t>
  </si>
  <si>
    <t>Rail Vehicle</t>
  </si>
  <si>
    <t>Accrual</t>
  </si>
  <si>
    <t>Inbound Interfaces</t>
  </si>
  <si>
    <t>Per day Count(Max)</t>
  </si>
  <si>
    <t>Per Hour Count(max)</t>
  </si>
  <si>
    <t>Event Splitup</t>
  </si>
  <si>
    <t>ASN/ASR</t>
  </si>
  <si>
    <t>TDR</t>
  </si>
  <si>
    <t>TDW</t>
  </si>
  <si>
    <t>RSC</t>
  </si>
  <si>
    <t>Plan Create</t>
  </si>
  <si>
    <t>Plan Update</t>
  </si>
  <si>
    <t>Plan Delete</t>
  </si>
  <si>
    <t>RC1</t>
  </si>
  <si>
    <t>WBU</t>
  </si>
  <si>
    <t>TSC</t>
  </si>
  <si>
    <t>TSO</t>
  </si>
  <si>
    <t>TAU</t>
  </si>
  <si>
    <t>TAC</t>
  </si>
  <si>
    <t>TAI</t>
  </si>
  <si>
    <t>LPR(B2B)</t>
  </si>
  <si>
    <t>RCU</t>
  </si>
  <si>
    <t>RCV</t>
  </si>
  <si>
    <t>TS1</t>
  </si>
  <si>
    <t>RR1</t>
  </si>
  <si>
    <t>Events</t>
  </si>
  <si>
    <t>Shipment Plan Create</t>
  </si>
  <si>
    <t>Shipment Plan Update</t>
  </si>
  <si>
    <t>Shipment Plan Delete</t>
  </si>
  <si>
    <t>Processing Plan Create</t>
  </si>
  <si>
    <t>Processing Plan Update</t>
  </si>
  <si>
    <t>Total</t>
  </si>
  <si>
    <t>FQA/AQA</t>
  </si>
  <si>
    <t>HOLD OR RELEASE/Stop Sale</t>
  </si>
  <si>
    <t>Queue name in AS IS</t>
  </si>
  <si>
    <t>VEHFPR.VDC.VEHICLE</t>
  </si>
  <si>
    <t>VEHFPR.VDC.PROCESS.ESB</t>
  </si>
  <si>
    <t>Current Max Queue Depth</t>
  </si>
  <si>
    <t>Max Message length</t>
  </si>
  <si>
    <t>Comments</t>
  </si>
  <si>
    <t>The existing max queue depth of 3000000 can accommodate the backlogs of up to 10 days even if the max number of inbound transmissions in a day reaches 200000 messages.
In the existing process,the notify change messages and vehicle messages have the message length of 1363 and 1402.So the existing message length itself can be used</t>
  </si>
  <si>
    <t>ETA</t>
  </si>
  <si>
    <t>Low</t>
  </si>
  <si>
    <t>Complexity</t>
  </si>
  <si>
    <t>In AS-IS Process,Once in 2 hours the validation is done against 55k records each time to find the modified records</t>
  </si>
  <si>
    <t># of transactions</t>
  </si>
  <si>
    <t xml:space="preserve">1.Check whether Ship Schedule number is valid ?
2.Fetch ship schedule numeric port and Ship Schedule country code based on Ship Schedule number    
</t>
  </si>
  <si>
    <t>1.Validate whether the file set is empty?
2.Validate whether payment adjustment flag is Y for the record ?
3.Validate whether the Voucher information is unique ?
4.Insert the records in Voucher and voucher_vin table (Insertion for more than 5k records)</t>
  </si>
  <si>
    <t>1.Check whether unit Id is valid ?
2.Check whether the event type is valid ?
3.Insert records in SEDB table</t>
  </si>
  <si>
    <t xml:space="preserve">1.Check whether unitId and shipment Id available in table and active flag status
2.Check whether event type is valid ?
3.Update records in SEDB </t>
  </si>
  <si>
    <t xml:space="preserve">1.Check whether unitId and shipment Id available in table and active flag status
2.Check whether event type is valid ?
3.Update  records in SEDB </t>
  </si>
  <si>
    <t xml:space="preserve">1.Check whether the shipment Id exists ?
2.If shipment Id does not exist,check for the existence of source or destination information(Inspection)
3.Check whether the event type is valid ?
4.Insert/Update records in Summary table </t>
  </si>
  <si>
    <t xml:space="preserve">1.Check whether the shipment Id exists ?
2.Check whether the event type is valid ?
3.Insert/Update records in Summary table </t>
  </si>
  <si>
    <t>1.Check whether the shipment Id exists ?
2.Check whether the event type is valid ?
3.Check whether records available in summary table
4.Update Summary table</t>
  </si>
  <si>
    <t>1.Check whether the shipment Id exists ?
2.Check whether the event type is valid ?
3.Check whether records available in summary table
4.Insert/Update Summary table</t>
  </si>
  <si>
    <t>1.Chek whether the ODI pair is present in master transit table ?
2.If it is present,compare the attributes else insert records
3.If mismatch is found update/delete the records</t>
  </si>
  <si>
    <t>1.Check whether shipment Id exists in shipment plan ?
2.check whether the event type is valid ?
3.Check whether VIN is available in summary table ?
4.Insert records in vehicle events table</t>
  </si>
  <si>
    <t>Transactions</t>
  </si>
  <si>
    <t>1.Check whether shipment id exists?
2.Check whether event type is valid ?
3.Check whether vin exists in summary table
4.Insert records in events table</t>
  </si>
  <si>
    <t>1.Check whether shipment id exists?
2.Check whether event type is valid ?
3.Check whether record exists in event table with event type TDR
4.Insert records in events table</t>
  </si>
  <si>
    <t>Very high</t>
  </si>
  <si>
    <t>Transaction*dayCount</t>
  </si>
  <si>
    <t>Transaction*HourCount</t>
  </si>
  <si>
    <t xml:space="preserve">1.Check whether the shipment Id exists ?
2.If shipment Id does not exist,check for the existence of source or destination information(Inspection)
3.
Check whether the event type is valid ?
4.Check whether the VIN is available in Summary table
5.Insert records in vehicle events table </t>
  </si>
  <si>
    <t>1.Check whether the shipment Id exists ?
2.Check whether the event type is valid ?
3.Check records available in ssummary table?
4.Insert/Update the records in summary table</t>
  </si>
  <si>
    <t xml:space="preserve">1.Check whether the shipment Id exists ?
2.Check whether the event type is valid ?
3.Check records avaialble in summary table ?
4.Update records in Summary table </t>
  </si>
  <si>
    <t>Queue in AS IS</t>
  </si>
  <si>
    <t>VEHFPR.TTMS.OUTBOUND</t>
  </si>
  <si>
    <t>VEHFPR.INBOUND.SHIPMENT</t>
  </si>
  <si>
    <t>Current queue depth</t>
  </si>
  <si>
    <t>Current Message length</t>
  </si>
  <si>
    <t>1.Check whether urn/unit id is present in valloc.vehicle ?
2.Check event type is valid ?
3.Insert records</t>
  </si>
  <si>
    <t>1.Check whether urn/unit id is present in valloc.vehicle ?
2.Chck event type is valid ?
3.Check railcar number,bill of lading exists in rail events table ?
4.Insert records</t>
  </si>
  <si>
    <t>1.Check whether railcar number and bill of lading is available in rail events table for the event type RSC ?
2.Check event type is valid ?
3.Insert records</t>
  </si>
  <si>
    <t>Both the events ar eupdated by MF team.Team would provide the detailed analysis.It is based on the assumption that all the values would come from ICL</t>
  </si>
  <si>
    <t>In AS-IS the details are fetched from OTM.In TO BE it is assumed all those details would come from ICL</t>
  </si>
  <si>
    <t>this involves around 150k records.Per hour it is calculated as 6250</t>
  </si>
  <si>
    <t>Mainframe team to provide the analysis on the validation for Accrual</t>
  </si>
  <si>
    <t>We don’t have much clarity</t>
  </si>
  <si>
    <t>Assumptions/Comments</t>
  </si>
  <si>
    <t>Per day total Count =265463 
Sum of current Max queue depth = 3000000
It can hold the backup of 10 days data</t>
  </si>
  <si>
    <t>Per Hour (Max) Transaction count</t>
  </si>
  <si>
    <t>Per Day (Max) Transaction count</t>
  </si>
  <si>
    <t>Perday Inbound Transaction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</si>
</sst>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9"/>
      <color rgb="FF000000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/>
    <xf numFmtId="0" fontId="3" fillId="0" borderId="1" xfId="0" applyFont="1" applyFill="1" applyBorder="1"/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vertical="center" wrapText="1"/>
    </xf>
    <xf numFmtId="0" fontId="3" fillId="0" borderId="0" xfId="0" applyFont="1"/>
    <xf numFmtId="0" fontId="3" fillId="0" borderId="1" xfId="0" applyFont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781050</xdr:colOff>
      <xdr:row>4</xdr:row>
      <xdr:rowOff>142875</xdr:rowOff>
    </xdr:from>
    <xdr:to>
      <xdr:col>11</xdr:col>
      <xdr:colOff>247313</xdr:colOff>
      <xdr:row>20</xdr:row>
      <xdr:rowOff>113894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5775" y="1133475"/>
          <a:ext cx="2695238" cy="3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opLeftCell="A31" workbookViewId="0">
      <selection activeCell="D54" sqref="D54"/>
    </sheetView>
  </sheetViews>
  <sheetFormatPr defaultRowHeight="15" x14ac:dyDescent="0.25"/>
  <cols>
    <col min="1" max="1" width="16" bestFit="1" customWidth="1"/>
    <col min="2" max="3" width="21.7109375" customWidth="1"/>
    <col min="4" max="4" width="15.5703125" bestFit="1" customWidth="1"/>
    <col min="5" max="5" width="30.42578125" customWidth="1"/>
    <col min="6" max="6" width="31.42578125" customWidth="1"/>
  </cols>
  <sheetData>
    <row r="1" spans="1:6" ht="24" x14ac:dyDescent="0.25">
      <c r="A1" s="3" t="s">
        <v>15</v>
      </c>
      <c r="B1" s="3" t="s">
        <v>18</v>
      </c>
      <c r="C1" s="3" t="s">
        <v>56</v>
      </c>
      <c r="D1" s="3" t="s">
        <v>58</v>
      </c>
      <c r="E1" s="3" t="s">
        <v>70</v>
      </c>
      <c r="F1" s="13" t="s">
        <v>92</v>
      </c>
    </row>
    <row r="2" spans="1:6" ht="48.75" x14ac:dyDescent="0.25">
      <c r="A2" s="18" t="s">
        <v>6</v>
      </c>
      <c r="B2" s="4" t="s">
        <v>23</v>
      </c>
      <c r="C2" s="4" t="s">
        <v>55</v>
      </c>
      <c r="D2" s="5">
        <v>3</v>
      </c>
      <c r="E2" s="11" t="s">
        <v>61</v>
      </c>
      <c r="F2" s="5"/>
    </row>
    <row r="3" spans="1:6" ht="60.75" x14ac:dyDescent="0.25">
      <c r="A3" s="18"/>
      <c r="B3" s="4" t="s">
        <v>24</v>
      </c>
      <c r="C3" s="4" t="s">
        <v>55</v>
      </c>
      <c r="D3" s="5">
        <v>3</v>
      </c>
      <c r="E3" s="11" t="s">
        <v>62</v>
      </c>
      <c r="F3" s="5"/>
    </row>
    <row r="4" spans="1:6" ht="60.75" x14ac:dyDescent="0.25">
      <c r="A4" s="18"/>
      <c r="B4" s="5" t="s">
        <v>25</v>
      </c>
      <c r="C4" s="5" t="s">
        <v>55</v>
      </c>
      <c r="D4" s="5">
        <v>3</v>
      </c>
      <c r="E4" s="11" t="s">
        <v>63</v>
      </c>
      <c r="F4" s="5"/>
    </row>
    <row r="5" spans="1:6" ht="48.75" x14ac:dyDescent="0.25">
      <c r="A5" s="18" t="s">
        <v>11</v>
      </c>
      <c r="B5" s="4" t="s">
        <v>23</v>
      </c>
      <c r="C5" s="4" t="s">
        <v>55</v>
      </c>
      <c r="D5" s="5">
        <v>3</v>
      </c>
      <c r="E5" s="11" t="s">
        <v>61</v>
      </c>
      <c r="F5" s="5"/>
    </row>
    <row r="6" spans="1:6" ht="60.75" x14ac:dyDescent="0.25">
      <c r="A6" s="18"/>
      <c r="B6" s="4" t="s">
        <v>24</v>
      </c>
      <c r="C6" s="4" t="s">
        <v>55</v>
      </c>
      <c r="D6" s="5">
        <v>3</v>
      </c>
      <c r="E6" s="11" t="s">
        <v>62</v>
      </c>
      <c r="F6" s="5"/>
    </row>
    <row r="7" spans="1:6" ht="60.75" x14ac:dyDescent="0.25">
      <c r="A7" s="18"/>
      <c r="B7" s="5" t="s">
        <v>25</v>
      </c>
      <c r="C7" s="5" t="s">
        <v>55</v>
      </c>
      <c r="D7" s="5">
        <v>3</v>
      </c>
      <c r="E7" s="11" t="s">
        <v>63</v>
      </c>
      <c r="F7" s="5"/>
    </row>
    <row r="8" spans="1:6" ht="144.75" x14ac:dyDescent="0.25">
      <c r="A8" s="18" t="s">
        <v>4</v>
      </c>
      <c r="B8" s="5" t="s">
        <v>19</v>
      </c>
      <c r="C8" s="5" t="s">
        <v>55</v>
      </c>
      <c r="D8" s="6">
        <v>5</v>
      </c>
      <c r="E8" s="11" t="s">
        <v>76</v>
      </c>
      <c r="F8" s="5"/>
    </row>
    <row r="9" spans="1:6" ht="72.75" x14ac:dyDescent="0.25">
      <c r="A9" s="18"/>
      <c r="B9" s="5" t="s">
        <v>20</v>
      </c>
      <c r="C9" s="5" t="s">
        <v>55</v>
      </c>
      <c r="D9" s="5">
        <v>4</v>
      </c>
      <c r="E9" s="12" t="s">
        <v>71</v>
      </c>
      <c r="F9" s="5"/>
    </row>
    <row r="10" spans="1:6" ht="72.75" x14ac:dyDescent="0.25">
      <c r="A10" s="18"/>
      <c r="B10" s="5" t="s">
        <v>21</v>
      </c>
      <c r="C10" s="5" t="s">
        <v>55</v>
      </c>
      <c r="D10" s="5">
        <v>4</v>
      </c>
      <c r="E10" s="12" t="s">
        <v>72</v>
      </c>
      <c r="F10" s="5"/>
    </row>
    <row r="11" spans="1:6" ht="96.75" x14ac:dyDescent="0.25">
      <c r="A11" s="18"/>
      <c r="B11" s="5" t="s">
        <v>36</v>
      </c>
      <c r="C11" s="5" t="s">
        <v>55</v>
      </c>
      <c r="D11" s="5">
        <v>4</v>
      </c>
      <c r="E11" s="11" t="s">
        <v>69</v>
      </c>
      <c r="F11" s="5"/>
    </row>
    <row r="12" spans="1:6" ht="96.75" x14ac:dyDescent="0.25">
      <c r="A12" s="18"/>
      <c r="B12" s="5" t="s">
        <v>28</v>
      </c>
      <c r="C12" s="5" t="s">
        <v>55</v>
      </c>
      <c r="D12" s="5">
        <v>4</v>
      </c>
      <c r="E12" s="11" t="s">
        <v>69</v>
      </c>
      <c r="F12" s="5"/>
    </row>
    <row r="13" spans="1:6" ht="96.75" x14ac:dyDescent="0.25">
      <c r="A13" s="18"/>
      <c r="B13" s="5" t="s">
        <v>30</v>
      </c>
      <c r="C13" s="5" t="s">
        <v>55</v>
      </c>
      <c r="D13" s="5">
        <v>4</v>
      </c>
      <c r="E13" s="11" t="s">
        <v>69</v>
      </c>
      <c r="F13" s="5"/>
    </row>
    <row r="14" spans="1:6" ht="96.75" x14ac:dyDescent="0.25">
      <c r="A14" s="18"/>
      <c r="B14" s="5" t="s">
        <v>31</v>
      </c>
      <c r="C14" s="5" t="s">
        <v>55</v>
      </c>
      <c r="D14" s="5">
        <v>4</v>
      </c>
      <c r="E14" s="11" t="s">
        <v>69</v>
      </c>
      <c r="F14" s="5"/>
    </row>
    <row r="15" spans="1:6" ht="96.75" x14ac:dyDescent="0.25">
      <c r="A15" s="18"/>
      <c r="B15" s="5" t="s">
        <v>32</v>
      </c>
      <c r="C15" s="5" t="s">
        <v>55</v>
      </c>
      <c r="D15" s="5">
        <v>4</v>
      </c>
      <c r="E15" s="11" t="s">
        <v>69</v>
      </c>
      <c r="F15" s="5"/>
    </row>
    <row r="16" spans="1:6" ht="96.75" x14ac:dyDescent="0.25">
      <c r="A16" s="18"/>
      <c r="B16" s="5" t="s">
        <v>33</v>
      </c>
      <c r="C16" s="5" t="s">
        <v>55</v>
      </c>
      <c r="D16" s="5">
        <v>4</v>
      </c>
      <c r="E16" s="11" t="s">
        <v>69</v>
      </c>
      <c r="F16" s="5"/>
    </row>
    <row r="17" spans="1:6" ht="96.75" x14ac:dyDescent="0.25">
      <c r="A17" s="18"/>
      <c r="B17" s="6" t="s">
        <v>34</v>
      </c>
      <c r="C17" s="6" t="s">
        <v>55</v>
      </c>
      <c r="D17" s="5">
        <v>4</v>
      </c>
      <c r="E17" s="11" t="s">
        <v>69</v>
      </c>
      <c r="F17" s="5"/>
    </row>
    <row r="18" spans="1:6" ht="96.75" x14ac:dyDescent="0.25">
      <c r="A18" s="18"/>
      <c r="B18" s="5" t="s">
        <v>26</v>
      </c>
      <c r="C18" s="5" t="s">
        <v>55</v>
      </c>
      <c r="D18" s="5">
        <v>4</v>
      </c>
      <c r="E18" s="11" t="s">
        <v>69</v>
      </c>
      <c r="F18" s="5"/>
    </row>
    <row r="19" spans="1:6" ht="96.75" x14ac:dyDescent="0.25">
      <c r="A19" s="18"/>
      <c r="B19" s="5" t="s">
        <v>35</v>
      </c>
      <c r="C19" s="5" t="s">
        <v>55</v>
      </c>
      <c r="D19" s="5">
        <v>4</v>
      </c>
      <c r="E19" s="11" t="s">
        <v>69</v>
      </c>
      <c r="F19" s="5"/>
    </row>
    <row r="20" spans="1:6" ht="96.75" x14ac:dyDescent="0.25">
      <c r="A20" s="18"/>
      <c r="B20" s="5" t="s">
        <v>22</v>
      </c>
      <c r="C20" s="5" t="s">
        <v>55</v>
      </c>
      <c r="D20" s="5">
        <v>4</v>
      </c>
      <c r="E20" s="11" t="s">
        <v>69</v>
      </c>
      <c r="F20" s="5"/>
    </row>
    <row r="21" spans="1:6" ht="96.75" x14ac:dyDescent="0.25">
      <c r="A21" s="18"/>
      <c r="B21" s="5" t="s">
        <v>37</v>
      </c>
      <c r="C21" s="5" t="s">
        <v>55</v>
      </c>
      <c r="D21" s="5">
        <v>4</v>
      </c>
      <c r="E21" s="11" t="s">
        <v>69</v>
      </c>
      <c r="F21" s="5"/>
    </row>
    <row r="22" spans="1:6" ht="96.75" x14ac:dyDescent="0.25">
      <c r="A22" s="18"/>
      <c r="B22" s="6" t="s">
        <v>29</v>
      </c>
      <c r="C22" s="6" t="s">
        <v>55</v>
      </c>
      <c r="D22" s="5">
        <v>4</v>
      </c>
      <c r="E22" s="11" t="s">
        <v>69</v>
      </c>
      <c r="F22" s="5"/>
    </row>
    <row r="23" spans="1:6" ht="108.75" x14ac:dyDescent="0.25">
      <c r="A23" s="18" t="s">
        <v>12</v>
      </c>
      <c r="B23" s="5" t="s">
        <v>19</v>
      </c>
      <c r="C23" s="5" t="s">
        <v>55</v>
      </c>
      <c r="D23" s="5">
        <v>4</v>
      </c>
      <c r="E23" s="11" t="s">
        <v>64</v>
      </c>
      <c r="F23" s="5"/>
    </row>
    <row r="24" spans="1:6" ht="96.75" x14ac:dyDescent="0.25">
      <c r="A24" s="18"/>
      <c r="B24" s="5" t="s">
        <v>20</v>
      </c>
      <c r="C24" s="5" t="s">
        <v>55</v>
      </c>
      <c r="D24" s="5">
        <v>4</v>
      </c>
      <c r="E24" s="11" t="s">
        <v>77</v>
      </c>
      <c r="F24" s="5"/>
    </row>
    <row r="25" spans="1:6" ht="84.75" x14ac:dyDescent="0.25">
      <c r="A25" s="18"/>
      <c r="B25" s="5" t="s">
        <v>36</v>
      </c>
      <c r="C25" s="5" t="s">
        <v>55</v>
      </c>
      <c r="D25" s="5">
        <v>4</v>
      </c>
      <c r="E25" s="11" t="s">
        <v>78</v>
      </c>
      <c r="F25" s="5"/>
    </row>
    <row r="26" spans="1:6" ht="84.75" x14ac:dyDescent="0.25">
      <c r="A26" s="18"/>
      <c r="B26" s="5" t="s">
        <v>29</v>
      </c>
      <c r="C26" s="5" t="s">
        <v>55</v>
      </c>
      <c r="D26" s="5">
        <v>4</v>
      </c>
      <c r="E26" s="11" t="s">
        <v>78</v>
      </c>
      <c r="F26" s="5"/>
    </row>
    <row r="27" spans="1:6" ht="72.75" x14ac:dyDescent="0.25">
      <c r="A27" s="18"/>
      <c r="B27" s="5" t="s">
        <v>28</v>
      </c>
      <c r="C27" s="5" t="s">
        <v>55</v>
      </c>
      <c r="D27" s="5">
        <v>4</v>
      </c>
      <c r="E27" s="11" t="s">
        <v>65</v>
      </c>
      <c r="F27" s="5"/>
    </row>
    <row r="28" spans="1:6" ht="84.75" x14ac:dyDescent="0.25">
      <c r="A28" s="18"/>
      <c r="B28" s="5" t="s">
        <v>31</v>
      </c>
      <c r="C28" s="5" t="s">
        <v>55</v>
      </c>
      <c r="D28" s="5">
        <v>4</v>
      </c>
      <c r="E28" s="11" t="s">
        <v>66</v>
      </c>
      <c r="F28" s="5"/>
    </row>
    <row r="29" spans="1:6" ht="84.75" x14ac:dyDescent="0.25">
      <c r="A29" s="18"/>
      <c r="B29" s="5" t="s">
        <v>32</v>
      </c>
      <c r="C29" s="5" t="s">
        <v>55</v>
      </c>
      <c r="D29" s="5">
        <v>4</v>
      </c>
      <c r="E29" s="11" t="s">
        <v>66</v>
      </c>
      <c r="F29" s="5"/>
    </row>
    <row r="30" spans="1:6" ht="84.75" x14ac:dyDescent="0.25">
      <c r="A30" s="18"/>
      <c r="B30" s="5" t="s">
        <v>30</v>
      </c>
      <c r="C30" s="5" t="s">
        <v>55</v>
      </c>
      <c r="D30" s="5">
        <v>4</v>
      </c>
      <c r="E30" s="11" t="s">
        <v>66</v>
      </c>
      <c r="F30" s="5"/>
    </row>
    <row r="31" spans="1:6" ht="84.75" x14ac:dyDescent="0.25">
      <c r="A31" s="18"/>
      <c r="B31" s="5" t="s">
        <v>34</v>
      </c>
      <c r="C31" s="5" t="s">
        <v>55</v>
      </c>
      <c r="D31" s="5">
        <v>4</v>
      </c>
      <c r="E31" s="11" t="s">
        <v>66</v>
      </c>
      <c r="F31" s="5"/>
    </row>
    <row r="32" spans="1:6" ht="84.75" x14ac:dyDescent="0.25">
      <c r="A32" s="18"/>
      <c r="B32" s="5" t="s">
        <v>35</v>
      </c>
      <c r="C32" s="5" t="s">
        <v>55</v>
      </c>
      <c r="D32" s="5">
        <v>4</v>
      </c>
      <c r="E32" s="11" t="s">
        <v>66</v>
      </c>
      <c r="F32" s="5"/>
    </row>
    <row r="33" spans="1:6" ht="84.75" x14ac:dyDescent="0.25">
      <c r="A33" s="18"/>
      <c r="B33" s="5" t="s">
        <v>37</v>
      </c>
      <c r="C33" s="5" t="s">
        <v>55</v>
      </c>
      <c r="D33" s="5">
        <v>4</v>
      </c>
      <c r="E33" s="11" t="s">
        <v>66</v>
      </c>
      <c r="F33" s="5"/>
    </row>
    <row r="34" spans="1:6" ht="84.75" x14ac:dyDescent="0.25">
      <c r="A34" s="18"/>
      <c r="B34" s="5" t="s">
        <v>22</v>
      </c>
      <c r="C34" s="5" t="s">
        <v>55</v>
      </c>
      <c r="D34" s="5">
        <v>4</v>
      </c>
      <c r="E34" s="11" t="s">
        <v>67</v>
      </c>
      <c r="F34" s="5"/>
    </row>
    <row r="35" spans="1:6" ht="84.75" x14ac:dyDescent="0.25">
      <c r="A35" s="18"/>
      <c r="B35" s="6" t="s">
        <v>26</v>
      </c>
      <c r="C35" s="6" t="s">
        <v>55</v>
      </c>
      <c r="D35" s="5">
        <v>4</v>
      </c>
      <c r="E35" s="11" t="s">
        <v>66</v>
      </c>
      <c r="F35" s="5"/>
    </row>
    <row r="36" spans="1:6" ht="108.75" x14ac:dyDescent="0.25">
      <c r="A36" s="5" t="s">
        <v>8</v>
      </c>
      <c r="B36" s="5" t="s">
        <v>8</v>
      </c>
      <c r="C36" s="5" t="s">
        <v>73</v>
      </c>
      <c r="D36" s="5">
        <v>4</v>
      </c>
      <c r="E36" s="11" t="s">
        <v>60</v>
      </c>
      <c r="F36" s="11" t="s">
        <v>89</v>
      </c>
    </row>
    <row r="37" spans="1:6" x14ac:dyDescent="0.25">
      <c r="A37" s="5" t="s">
        <v>9</v>
      </c>
      <c r="B37" s="5" t="s">
        <v>9</v>
      </c>
      <c r="C37" s="5"/>
      <c r="D37" s="5"/>
      <c r="E37" s="5"/>
      <c r="F37" s="5"/>
    </row>
    <row r="38" spans="1:6" ht="72.75" x14ac:dyDescent="0.25">
      <c r="A38" s="5" t="s">
        <v>10</v>
      </c>
      <c r="B38" s="5" t="s">
        <v>10</v>
      </c>
      <c r="C38" s="5" t="s">
        <v>73</v>
      </c>
      <c r="D38" s="5">
        <v>3</v>
      </c>
      <c r="E38" s="11" t="s">
        <v>68</v>
      </c>
      <c r="F38" s="11" t="s">
        <v>57</v>
      </c>
    </row>
    <row r="39" spans="1:6" ht="48.75" x14ac:dyDescent="0.25">
      <c r="A39" s="18" t="s">
        <v>7</v>
      </c>
      <c r="B39" s="5" t="s">
        <v>22</v>
      </c>
      <c r="C39" s="5" t="s">
        <v>55</v>
      </c>
      <c r="D39" s="5">
        <v>3</v>
      </c>
      <c r="E39" s="11" t="s">
        <v>84</v>
      </c>
      <c r="F39" s="11" t="s">
        <v>88</v>
      </c>
    </row>
    <row r="40" spans="1:6" ht="60.75" customHeight="1" x14ac:dyDescent="0.25">
      <c r="A40" s="18"/>
      <c r="B40" s="5" t="s">
        <v>26</v>
      </c>
      <c r="C40" s="5" t="s">
        <v>55</v>
      </c>
      <c r="D40" s="5">
        <v>3</v>
      </c>
      <c r="E40" s="12" t="s">
        <v>86</v>
      </c>
      <c r="F40" s="17" t="s">
        <v>87</v>
      </c>
    </row>
    <row r="41" spans="1:6" ht="60.75" x14ac:dyDescent="0.25">
      <c r="A41" s="18"/>
      <c r="B41" s="5" t="s">
        <v>27</v>
      </c>
      <c r="C41" s="5" t="s">
        <v>55</v>
      </c>
      <c r="D41" s="5">
        <v>3</v>
      </c>
      <c r="E41" s="12" t="s">
        <v>86</v>
      </c>
      <c r="F41" s="17"/>
    </row>
    <row r="42" spans="1:6" ht="72.75" x14ac:dyDescent="0.25">
      <c r="A42" s="5" t="s">
        <v>13</v>
      </c>
      <c r="B42" s="5" t="s">
        <v>22</v>
      </c>
      <c r="C42" s="5" t="s">
        <v>55</v>
      </c>
      <c r="D42" s="5">
        <v>4</v>
      </c>
      <c r="E42" s="11" t="s">
        <v>85</v>
      </c>
      <c r="F42" s="5"/>
    </row>
    <row r="43" spans="1:6" ht="72.75" x14ac:dyDescent="0.25">
      <c r="A43" s="5" t="s">
        <v>0</v>
      </c>
      <c r="B43" s="5"/>
      <c r="C43" s="5" t="s">
        <v>55</v>
      </c>
      <c r="D43" s="5">
        <v>2</v>
      </c>
      <c r="E43" s="11" t="s">
        <v>59</v>
      </c>
      <c r="F43" s="14"/>
    </row>
    <row r="44" spans="1:6" x14ac:dyDescent="0.25">
      <c r="A44" s="5" t="s">
        <v>1</v>
      </c>
      <c r="B44" s="5"/>
      <c r="C44" s="5"/>
      <c r="D44" s="5"/>
      <c r="E44" s="5"/>
      <c r="F44" s="11" t="s">
        <v>91</v>
      </c>
    </row>
    <row r="45" spans="1:6" ht="24.75" x14ac:dyDescent="0.25">
      <c r="A45" s="5" t="s">
        <v>14</v>
      </c>
      <c r="B45" s="5"/>
      <c r="C45" s="5"/>
      <c r="D45" s="5"/>
      <c r="E45" s="5"/>
      <c r="F45" s="11" t="s">
        <v>90</v>
      </c>
    </row>
  </sheetData>
  <mergeCells count="6">
    <mergeCell ref="F40:F41"/>
    <mergeCell ref="A2:A4"/>
    <mergeCell ref="A5:A7"/>
    <mergeCell ref="A8:A22"/>
    <mergeCell ref="A23:A35"/>
    <mergeCell ref="A39:A4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opLeftCell="A4" workbookViewId="0">
      <selection activeCell="C2" sqref="C2:C27"/>
    </sheetView>
  </sheetViews>
  <sheetFormatPr defaultColWidth="17.140625" defaultRowHeight="15" x14ac:dyDescent="0.25"/>
  <cols>
    <col min="3" max="3" width="22.85546875" customWidth="1"/>
    <col min="4" max="4" width="29.7109375" customWidth="1"/>
    <col min="5" max="5" width="19.85546875" bestFit="1" customWidth="1"/>
    <col min="6" max="6" width="22.42578125" bestFit="1" customWidth="1"/>
    <col min="7" max="7" width="20.7109375" customWidth="1"/>
    <col min="10" max="10" width="22" customWidth="1"/>
    <col min="11" max="11" width="9.28515625" customWidth="1"/>
    <col min="12" max="12" width="8.85546875" customWidth="1"/>
  </cols>
  <sheetData>
    <row r="1" spans="1:7" x14ac:dyDescent="0.25">
      <c r="A1" s="9" t="s">
        <v>38</v>
      </c>
      <c r="B1" s="9" t="s">
        <v>16</v>
      </c>
      <c r="C1" s="10" t="s">
        <v>17</v>
      </c>
      <c r="D1" s="10" t="s">
        <v>79</v>
      </c>
      <c r="E1" s="10" t="s">
        <v>82</v>
      </c>
      <c r="F1" s="10" t="s">
        <v>83</v>
      </c>
      <c r="G1" s="10" t="s">
        <v>52</v>
      </c>
    </row>
    <row r="2" spans="1:7" ht="24" x14ac:dyDescent="0.25">
      <c r="A2" s="4" t="s">
        <v>39</v>
      </c>
      <c r="B2" s="5">
        <v>8378</v>
      </c>
      <c r="C2" s="5">
        <v>2896</v>
      </c>
      <c r="D2" s="18" t="s">
        <v>80</v>
      </c>
      <c r="E2" s="19">
        <v>1000000</v>
      </c>
      <c r="F2" s="19">
        <v>4194304</v>
      </c>
      <c r="G2" s="17" t="s">
        <v>93</v>
      </c>
    </row>
    <row r="3" spans="1:7" ht="24" x14ac:dyDescent="0.25">
      <c r="A3" s="4" t="s">
        <v>40</v>
      </c>
      <c r="B3" s="5">
        <v>13223</v>
      </c>
      <c r="C3" s="5">
        <v>1498</v>
      </c>
      <c r="D3" s="18"/>
      <c r="E3" s="19"/>
      <c r="F3" s="19"/>
      <c r="G3" s="17"/>
    </row>
    <row r="4" spans="1:7" x14ac:dyDescent="0.25">
      <c r="A4" s="5" t="s">
        <v>41</v>
      </c>
      <c r="B4" s="5">
        <v>316</v>
      </c>
      <c r="C4" s="5">
        <v>3</v>
      </c>
      <c r="D4" s="18"/>
      <c r="E4" s="19"/>
      <c r="F4" s="19"/>
      <c r="G4" s="17"/>
    </row>
    <row r="5" spans="1:7" ht="24" x14ac:dyDescent="0.25">
      <c r="A5" s="4" t="s">
        <v>42</v>
      </c>
      <c r="B5" s="5">
        <v>2455</v>
      </c>
      <c r="C5" s="5">
        <v>641</v>
      </c>
      <c r="D5" s="18"/>
      <c r="E5" s="19"/>
      <c r="F5" s="19"/>
      <c r="G5" s="17"/>
    </row>
    <row r="6" spans="1:7" ht="24" x14ac:dyDescent="0.25">
      <c r="A6" s="4" t="s">
        <v>43</v>
      </c>
      <c r="B6" s="5">
        <v>754</v>
      </c>
      <c r="C6" s="5">
        <v>158</v>
      </c>
      <c r="D6" s="18"/>
      <c r="E6" s="19"/>
      <c r="F6" s="19"/>
      <c r="G6" s="17"/>
    </row>
    <row r="7" spans="1:7" x14ac:dyDescent="0.25">
      <c r="A7" s="5" t="s">
        <v>25</v>
      </c>
      <c r="B7" s="5">
        <v>86</v>
      </c>
      <c r="C7" s="5">
        <v>2</v>
      </c>
      <c r="D7" s="18"/>
      <c r="E7" s="19"/>
      <c r="F7" s="19"/>
      <c r="G7" s="17"/>
    </row>
    <row r="8" spans="1:7" x14ac:dyDescent="0.25">
      <c r="A8" s="5" t="s">
        <v>19</v>
      </c>
      <c r="B8" s="5">
        <v>10152</v>
      </c>
      <c r="C8" s="5">
        <v>1755</v>
      </c>
      <c r="D8" s="18"/>
      <c r="E8" s="19"/>
      <c r="F8" s="19"/>
      <c r="G8" s="17"/>
    </row>
    <row r="9" spans="1:7" x14ac:dyDescent="0.25">
      <c r="A9" s="5" t="s">
        <v>20</v>
      </c>
      <c r="B9" s="5">
        <v>2319</v>
      </c>
      <c r="C9" s="5">
        <v>169</v>
      </c>
      <c r="D9" s="18"/>
      <c r="E9" s="19"/>
      <c r="F9" s="19"/>
      <c r="G9" s="17"/>
    </row>
    <row r="10" spans="1:7" x14ac:dyDescent="0.25">
      <c r="A10" s="5" t="s">
        <v>21</v>
      </c>
      <c r="B10" s="5">
        <v>18</v>
      </c>
      <c r="C10" s="5">
        <v>0</v>
      </c>
      <c r="D10" s="18"/>
      <c r="E10" s="19"/>
      <c r="F10" s="19"/>
      <c r="G10" s="17"/>
    </row>
    <row r="11" spans="1:7" x14ac:dyDescent="0.25">
      <c r="A11" s="5" t="s">
        <v>36</v>
      </c>
      <c r="B11" s="5">
        <v>2292</v>
      </c>
      <c r="C11" s="5">
        <v>464</v>
      </c>
      <c r="D11" s="18" t="s">
        <v>81</v>
      </c>
      <c r="E11" s="17">
        <v>1000000</v>
      </c>
      <c r="F11" s="17">
        <v>4194304</v>
      </c>
      <c r="G11" s="17"/>
    </row>
    <row r="12" spans="1:7" x14ac:dyDescent="0.25">
      <c r="A12" s="5" t="s">
        <v>28</v>
      </c>
      <c r="B12" s="5">
        <v>4674</v>
      </c>
      <c r="C12" s="5">
        <v>3639</v>
      </c>
      <c r="D12" s="18"/>
      <c r="E12" s="17"/>
      <c r="F12" s="17"/>
      <c r="G12" s="17"/>
    </row>
    <row r="13" spans="1:7" x14ac:dyDescent="0.25">
      <c r="A13" s="5" t="s">
        <v>30</v>
      </c>
      <c r="B13" s="5">
        <v>0</v>
      </c>
      <c r="C13" s="5">
        <v>0</v>
      </c>
      <c r="D13" s="18"/>
      <c r="E13" s="17"/>
      <c r="F13" s="17"/>
      <c r="G13" s="17"/>
    </row>
    <row r="14" spans="1:7" x14ac:dyDescent="0.25">
      <c r="A14" s="5" t="s">
        <v>31</v>
      </c>
      <c r="B14" s="5">
        <v>5158</v>
      </c>
      <c r="C14" s="5">
        <v>1923</v>
      </c>
      <c r="D14" s="18"/>
      <c r="E14" s="17"/>
      <c r="F14" s="17"/>
      <c r="G14" s="17"/>
    </row>
    <row r="15" spans="1:7" x14ac:dyDescent="0.25">
      <c r="A15" s="5" t="s">
        <v>32</v>
      </c>
      <c r="B15" s="5">
        <v>564</v>
      </c>
      <c r="C15" s="5">
        <v>294</v>
      </c>
      <c r="D15" s="18"/>
      <c r="E15" s="17"/>
      <c r="F15" s="17"/>
      <c r="G15" s="17"/>
    </row>
    <row r="16" spans="1:7" x14ac:dyDescent="0.25">
      <c r="A16" s="5" t="s">
        <v>33</v>
      </c>
      <c r="B16" s="5">
        <v>2317</v>
      </c>
      <c r="C16" s="5">
        <v>520</v>
      </c>
      <c r="D16" s="5" t="s">
        <v>48</v>
      </c>
      <c r="E16" s="15">
        <v>1000000</v>
      </c>
      <c r="F16" s="15">
        <v>100000</v>
      </c>
      <c r="G16" s="17"/>
    </row>
    <row r="17" spans="1:7" x14ac:dyDescent="0.25">
      <c r="A17" s="6" t="s">
        <v>34</v>
      </c>
      <c r="B17" s="5">
        <v>0</v>
      </c>
      <c r="C17" s="5">
        <v>0</v>
      </c>
      <c r="D17" s="5" t="s">
        <v>80</v>
      </c>
      <c r="E17" s="5"/>
      <c r="F17" s="5"/>
      <c r="G17" s="17"/>
    </row>
    <row r="18" spans="1:7" x14ac:dyDescent="0.25">
      <c r="A18" s="5" t="s">
        <v>26</v>
      </c>
      <c r="B18" s="5">
        <v>3158</v>
      </c>
      <c r="C18" s="5">
        <v>787</v>
      </c>
      <c r="D18" s="18" t="s">
        <v>81</v>
      </c>
      <c r="E18" s="19"/>
      <c r="F18" s="19"/>
      <c r="G18" s="17"/>
    </row>
    <row r="19" spans="1:7" x14ac:dyDescent="0.25">
      <c r="A19" s="5" t="s">
        <v>35</v>
      </c>
      <c r="B19" s="5">
        <v>62</v>
      </c>
      <c r="C19" s="5">
        <v>54</v>
      </c>
      <c r="D19" s="18"/>
      <c r="E19" s="19"/>
      <c r="F19" s="19"/>
      <c r="G19" s="17"/>
    </row>
    <row r="20" spans="1:7" x14ac:dyDescent="0.25">
      <c r="A20" s="5" t="s">
        <v>22</v>
      </c>
      <c r="B20" s="5">
        <v>363</v>
      </c>
      <c r="C20" s="5">
        <v>680</v>
      </c>
      <c r="D20" s="18"/>
      <c r="E20" s="19"/>
      <c r="F20" s="19"/>
      <c r="G20" s="17"/>
    </row>
    <row r="21" spans="1:7" x14ac:dyDescent="0.25">
      <c r="A21" s="5" t="s">
        <v>37</v>
      </c>
      <c r="B21" s="5">
        <v>74</v>
      </c>
      <c r="C21" s="5">
        <v>65</v>
      </c>
      <c r="D21" s="18"/>
      <c r="E21" s="19"/>
      <c r="F21" s="19"/>
      <c r="G21" s="17"/>
    </row>
    <row r="22" spans="1:7" x14ac:dyDescent="0.25">
      <c r="A22" s="6" t="s">
        <v>29</v>
      </c>
      <c r="B22" s="5">
        <v>3064</v>
      </c>
      <c r="C22" s="5">
        <v>951</v>
      </c>
      <c r="D22" s="18"/>
      <c r="E22" s="19"/>
      <c r="F22" s="19"/>
      <c r="G22" s="17"/>
    </row>
    <row r="23" spans="1:7" x14ac:dyDescent="0.25">
      <c r="A23" s="6" t="s">
        <v>8</v>
      </c>
      <c r="B23" s="5">
        <v>150000</v>
      </c>
      <c r="C23" s="5">
        <v>6250</v>
      </c>
      <c r="D23" s="5"/>
      <c r="E23" s="5"/>
      <c r="F23" s="5"/>
      <c r="G23" s="17"/>
    </row>
    <row r="24" spans="1:7" x14ac:dyDescent="0.25">
      <c r="A24" s="6" t="s">
        <v>9</v>
      </c>
      <c r="B24" s="5"/>
      <c r="C24" s="5"/>
      <c r="D24" s="5"/>
      <c r="E24" s="5"/>
      <c r="F24" s="5"/>
      <c r="G24" s="17"/>
    </row>
    <row r="25" spans="1:7" x14ac:dyDescent="0.25">
      <c r="A25" s="6" t="s">
        <v>10</v>
      </c>
      <c r="B25" s="5">
        <v>55000</v>
      </c>
      <c r="C25" s="5">
        <v>55000</v>
      </c>
      <c r="D25" s="5"/>
      <c r="E25" s="5"/>
      <c r="F25" s="5"/>
      <c r="G25" s="17"/>
    </row>
    <row r="26" spans="1:7" x14ac:dyDescent="0.25">
      <c r="A26" s="6" t="s">
        <v>54</v>
      </c>
      <c r="B26" s="5">
        <v>36</v>
      </c>
      <c r="C26" s="5">
        <v>31</v>
      </c>
      <c r="D26" s="5"/>
      <c r="E26" s="5"/>
      <c r="F26" s="5"/>
      <c r="G26" s="17"/>
    </row>
    <row r="27" spans="1:7" x14ac:dyDescent="0.25">
      <c r="A27" s="6" t="s">
        <v>1</v>
      </c>
      <c r="B27" s="5">
        <v>1000</v>
      </c>
      <c r="C27" s="5">
        <v>41</v>
      </c>
      <c r="D27" s="5"/>
      <c r="E27" s="5"/>
      <c r="F27" s="5"/>
      <c r="G27" s="17"/>
    </row>
    <row r="28" spans="1:7" x14ac:dyDescent="0.25">
      <c r="B28">
        <f>SUM(B23:B27)*4</f>
        <v>824144</v>
      </c>
    </row>
  </sheetData>
  <mergeCells count="10">
    <mergeCell ref="G2:G27"/>
    <mergeCell ref="F11:F15"/>
    <mergeCell ref="F18:F22"/>
    <mergeCell ref="F2:F10"/>
    <mergeCell ref="D2:D10"/>
    <mergeCell ref="D11:D15"/>
    <mergeCell ref="D18:D22"/>
    <mergeCell ref="E2:E10"/>
    <mergeCell ref="E11:E15"/>
    <mergeCell ref="E18:E22"/>
  </mergeCells>
  <pageMargins left="0.7" right="0.7" top="0.75" bottom="0.75" header="0.3" footer="0.3"/>
  <pageSetup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E33" sqref="E33"/>
    </sheetView>
  </sheetViews>
  <sheetFormatPr defaultRowHeight="15" x14ac:dyDescent="0.25"/>
  <cols>
    <col min="1" max="1" width="20.5703125" customWidth="1"/>
    <col min="2" max="2" width="18.5703125" customWidth="1"/>
    <col min="3" max="5" width="15.140625" customWidth="1"/>
    <col min="6" max="6" width="25" customWidth="1"/>
    <col min="7" max="7" width="23" customWidth="1"/>
    <col min="8" max="8" width="16.5703125" customWidth="1"/>
    <col min="9" max="9" width="27.42578125" customWidth="1"/>
  </cols>
  <sheetData>
    <row r="1" spans="1:9" ht="36" x14ac:dyDescent="0.25">
      <c r="A1" s="9" t="s">
        <v>38</v>
      </c>
      <c r="B1" s="9" t="s">
        <v>16</v>
      </c>
      <c r="C1" s="10" t="s">
        <v>17</v>
      </c>
      <c r="D1" s="10" t="s">
        <v>94</v>
      </c>
      <c r="E1" s="10" t="s">
        <v>95</v>
      </c>
      <c r="F1" s="10" t="s">
        <v>47</v>
      </c>
      <c r="G1" s="10" t="s">
        <v>50</v>
      </c>
      <c r="H1" s="10" t="s">
        <v>51</v>
      </c>
      <c r="I1" s="10" t="s">
        <v>52</v>
      </c>
    </row>
    <row r="2" spans="1:9" ht="28.5" customHeight="1" x14ac:dyDescent="0.25">
      <c r="A2" s="7" t="s">
        <v>2</v>
      </c>
      <c r="B2" s="5">
        <v>100662</v>
      </c>
      <c r="C2" s="5">
        <v>20591</v>
      </c>
      <c r="D2" s="5">
        <v>288274</v>
      </c>
      <c r="E2" s="5">
        <v>1409268</v>
      </c>
      <c r="F2" s="5" t="s">
        <v>49</v>
      </c>
      <c r="G2" s="20">
        <v>2000000</v>
      </c>
      <c r="H2" s="20">
        <v>100000</v>
      </c>
      <c r="I2" s="17" t="s">
        <v>53</v>
      </c>
    </row>
    <row r="3" spans="1:9" ht="26.25" customHeight="1" x14ac:dyDescent="0.25">
      <c r="A3" s="4" t="s">
        <v>3</v>
      </c>
      <c r="B3" s="5">
        <v>50677</v>
      </c>
      <c r="C3" s="5">
        <v>31838</v>
      </c>
      <c r="D3" s="5">
        <v>159190</v>
      </c>
      <c r="E3" s="5">
        <v>253385</v>
      </c>
      <c r="F3" s="5" t="s">
        <v>49</v>
      </c>
      <c r="G3" s="20"/>
      <c r="H3" s="20"/>
      <c r="I3" s="17"/>
    </row>
    <row r="4" spans="1:9" ht="24" x14ac:dyDescent="0.25">
      <c r="A4" s="4" t="s">
        <v>46</v>
      </c>
      <c r="B4" s="5">
        <v>2232</v>
      </c>
      <c r="C4" s="5">
        <v>305</v>
      </c>
      <c r="D4" s="5">
        <v>2135</v>
      </c>
      <c r="E4" s="5">
        <v>15624</v>
      </c>
      <c r="F4" s="5" t="s">
        <v>49</v>
      </c>
      <c r="G4" s="20"/>
      <c r="H4" s="20"/>
      <c r="I4" s="17"/>
    </row>
    <row r="5" spans="1:9" ht="26.25" customHeight="1" x14ac:dyDescent="0.25">
      <c r="A5" s="4" t="s">
        <v>5</v>
      </c>
      <c r="B5" s="5">
        <v>5546</v>
      </c>
      <c r="C5" s="5">
        <v>523</v>
      </c>
      <c r="D5">
        <v>1590</v>
      </c>
      <c r="E5" s="5">
        <v>16638</v>
      </c>
      <c r="F5" s="5" t="s">
        <v>48</v>
      </c>
      <c r="G5" s="20">
        <v>1000000</v>
      </c>
      <c r="H5" s="20">
        <v>100000</v>
      </c>
      <c r="I5" s="17"/>
    </row>
    <row r="6" spans="1:9" ht="27.75" customHeight="1" x14ac:dyDescent="0.25">
      <c r="A6" s="7" t="s">
        <v>45</v>
      </c>
      <c r="B6" s="5">
        <v>11848</v>
      </c>
      <c r="C6" s="5">
        <v>947</v>
      </c>
      <c r="D6" s="5">
        <v>2841</v>
      </c>
      <c r="E6" s="5">
        <v>35544</v>
      </c>
      <c r="F6" s="5" t="s">
        <v>48</v>
      </c>
      <c r="G6" s="20"/>
      <c r="H6" s="20"/>
      <c r="I6" s="17"/>
    </row>
    <row r="7" spans="1:9" ht="27" customHeight="1" x14ac:dyDescent="0.25">
      <c r="A7" s="2" t="s">
        <v>44</v>
      </c>
      <c r="B7" s="6">
        <v>170965</v>
      </c>
      <c r="C7" s="6">
        <v>54204</v>
      </c>
      <c r="D7" s="6">
        <v>454030</v>
      </c>
      <c r="E7" s="6">
        <v>1730459</v>
      </c>
      <c r="F7" s="1"/>
      <c r="G7" s="8">
        <f>G2+G5</f>
        <v>3000000</v>
      </c>
      <c r="H7" s="8">
        <f>H2+H5</f>
        <v>200000</v>
      </c>
      <c r="I7" s="17"/>
    </row>
    <row r="10" spans="1:9" x14ac:dyDescent="0.25">
      <c r="B10">
        <f>SUM(B2:B7)*4</f>
        <v>1367720</v>
      </c>
    </row>
  </sheetData>
  <mergeCells count="5">
    <mergeCell ref="G2:G4"/>
    <mergeCell ref="H2:H4"/>
    <mergeCell ref="G5:G6"/>
    <mergeCell ref="H5:H6"/>
    <mergeCell ref="I2:I7"/>
  </mergeCells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>
      <selection activeCell="F31" sqref="F31"/>
    </sheetView>
  </sheetViews>
  <sheetFormatPr defaultRowHeight="15" x14ac:dyDescent="0.25"/>
  <cols>
    <col min="1" max="1" width="21.140625" customWidth="1"/>
    <col min="2" max="3" width="14.42578125" customWidth="1"/>
    <col min="4" max="4" width="15.5703125" bestFit="1" customWidth="1"/>
    <col min="5" max="6" width="20.85546875" bestFit="1" customWidth="1"/>
  </cols>
  <sheetData>
    <row r="1" spans="1:8" ht="24" x14ac:dyDescent="0.25">
      <c r="A1" s="9" t="s">
        <v>38</v>
      </c>
      <c r="B1" s="9" t="s">
        <v>16</v>
      </c>
      <c r="C1" s="10" t="s">
        <v>17</v>
      </c>
      <c r="D1" s="10" t="s">
        <v>58</v>
      </c>
      <c r="E1" s="10" t="s">
        <v>74</v>
      </c>
      <c r="F1" s="10" t="s">
        <v>75</v>
      </c>
    </row>
    <row r="2" spans="1:8" x14ac:dyDescent="0.25">
      <c r="A2" s="4" t="s">
        <v>39</v>
      </c>
      <c r="B2" s="5">
        <v>8378</v>
      </c>
      <c r="C2" s="5">
        <v>2896</v>
      </c>
      <c r="D2" s="5">
        <v>3</v>
      </c>
      <c r="E2" s="5">
        <f>D2*B2</f>
        <v>25134</v>
      </c>
      <c r="F2" s="5">
        <f>D2*C2</f>
        <v>8688</v>
      </c>
      <c r="H2" s="21"/>
    </row>
    <row r="3" spans="1:8" x14ac:dyDescent="0.25">
      <c r="A3" s="4" t="s">
        <v>40</v>
      </c>
      <c r="B3" s="5">
        <v>13223</v>
      </c>
      <c r="C3" s="5">
        <v>1498</v>
      </c>
      <c r="D3" s="5">
        <v>3</v>
      </c>
      <c r="E3" s="5">
        <f t="shared" ref="E3:E27" si="0">D3*B3</f>
        <v>39669</v>
      </c>
      <c r="F3" s="5">
        <f t="shared" ref="F3:F27" si="1">D3*C3</f>
        <v>4494</v>
      </c>
      <c r="H3" s="21"/>
    </row>
    <row r="4" spans="1:8" x14ac:dyDescent="0.25">
      <c r="A4" s="5" t="s">
        <v>41</v>
      </c>
      <c r="B4" s="5">
        <v>316</v>
      </c>
      <c r="C4" s="5">
        <v>3</v>
      </c>
      <c r="D4" s="5">
        <v>3</v>
      </c>
      <c r="E4" s="5">
        <f t="shared" si="0"/>
        <v>948</v>
      </c>
      <c r="F4" s="5">
        <f t="shared" si="1"/>
        <v>9</v>
      </c>
      <c r="H4" s="21"/>
    </row>
    <row r="5" spans="1:8" x14ac:dyDescent="0.25">
      <c r="A5" s="4" t="s">
        <v>42</v>
      </c>
      <c r="B5" s="5">
        <v>2455</v>
      </c>
      <c r="C5" s="5">
        <v>641</v>
      </c>
      <c r="D5" s="5">
        <v>3</v>
      </c>
      <c r="E5" s="5">
        <f t="shared" si="0"/>
        <v>7365</v>
      </c>
      <c r="F5" s="5">
        <f t="shared" si="1"/>
        <v>1923</v>
      </c>
      <c r="H5" s="21"/>
    </row>
    <row r="6" spans="1:8" x14ac:dyDescent="0.25">
      <c r="A6" s="4" t="s">
        <v>43</v>
      </c>
      <c r="B6" s="5">
        <v>754</v>
      </c>
      <c r="C6" s="5">
        <v>158</v>
      </c>
      <c r="D6" s="5">
        <v>3</v>
      </c>
      <c r="E6" s="5">
        <f t="shared" si="0"/>
        <v>2262</v>
      </c>
      <c r="F6" s="5">
        <f t="shared" si="1"/>
        <v>474</v>
      </c>
      <c r="H6" s="21"/>
    </row>
    <row r="7" spans="1:8" x14ac:dyDescent="0.25">
      <c r="A7" s="5" t="s">
        <v>25</v>
      </c>
      <c r="B7" s="5">
        <v>86</v>
      </c>
      <c r="C7" s="5">
        <v>2</v>
      </c>
      <c r="D7" s="5">
        <v>3</v>
      </c>
      <c r="E7" s="5">
        <f t="shared" si="0"/>
        <v>258</v>
      </c>
      <c r="F7" s="5">
        <f t="shared" si="1"/>
        <v>6</v>
      </c>
      <c r="H7" s="21"/>
    </row>
    <row r="8" spans="1:8" x14ac:dyDescent="0.25">
      <c r="A8" s="5" t="s">
        <v>19</v>
      </c>
      <c r="B8" s="5">
        <v>10152</v>
      </c>
      <c r="C8" s="5">
        <v>1755</v>
      </c>
      <c r="D8" s="5">
        <v>5</v>
      </c>
      <c r="E8" s="5">
        <f t="shared" si="0"/>
        <v>50760</v>
      </c>
      <c r="F8" s="5">
        <f t="shared" si="1"/>
        <v>8775</v>
      </c>
      <c r="H8" s="21"/>
    </row>
    <row r="9" spans="1:8" x14ac:dyDescent="0.25">
      <c r="A9" s="5" t="s">
        <v>20</v>
      </c>
      <c r="B9" s="5">
        <v>2319</v>
      </c>
      <c r="C9" s="5">
        <v>169</v>
      </c>
      <c r="D9" s="5">
        <v>4</v>
      </c>
      <c r="E9" s="5">
        <f t="shared" si="0"/>
        <v>9276</v>
      </c>
      <c r="F9" s="5">
        <f t="shared" si="1"/>
        <v>676</v>
      </c>
      <c r="H9" s="21"/>
    </row>
    <row r="10" spans="1:8" x14ac:dyDescent="0.25">
      <c r="A10" s="5" t="s">
        <v>21</v>
      </c>
      <c r="B10" s="5">
        <v>18</v>
      </c>
      <c r="C10" s="5">
        <v>0</v>
      </c>
      <c r="D10" s="5">
        <v>4</v>
      </c>
      <c r="E10" s="5">
        <f t="shared" si="0"/>
        <v>72</v>
      </c>
      <c r="F10" s="5">
        <f t="shared" si="1"/>
        <v>0</v>
      </c>
      <c r="H10" s="21"/>
    </row>
    <row r="11" spans="1:8" x14ac:dyDescent="0.25">
      <c r="A11" s="5" t="s">
        <v>36</v>
      </c>
      <c r="B11" s="5">
        <v>2292</v>
      </c>
      <c r="C11" s="5">
        <v>464</v>
      </c>
      <c r="D11" s="5">
        <v>4</v>
      </c>
      <c r="E11" s="5">
        <f t="shared" si="0"/>
        <v>9168</v>
      </c>
      <c r="F11" s="5">
        <f t="shared" si="1"/>
        <v>1856</v>
      </c>
      <c r="H11" s="21"/>
    </row>
    <row r="12" spans="1:8" x14ac:dyDescent="0.25">
      <c r="A12" s="5" t="s">
        <v>28</v>
      </c>
      <c r="B12" s="5">
        <v>4674</v>
      </c>
      <c r="C12" s="5">
        <v>3639</v>
      </c>
      <c r="D12" s="5">
        <v>4</v>
      </c>
      <c r="E12" s="5">
        <f t="shared" si="0"/>
        <v>18696</v>
      </c>
      <c r="F12" s="5">
        <f t="shared" si="1"/>
        <v>14556</v>
      </c>
      <c r="H12" s="21"/>
    </row>
    <row r="13" spans="1:8" x14ac:dyDescent="0.25">
      <c r="A13" s="5" t="s">
        <v>30</v>
      </c>
      <c r="B13" s="5">
        <v>0</v>
      </c>
      <c r="C13" s="5">
        <v>0</v>
      </c>
      <c r="D13" s="5">
        <v>4</v>
      </c>
      <c r="E13" s="5">
        <f t="shared" si="0"/>
        <v>0</v>
      </c>
      <c r="F13" s="5">
        <f t="shared" si="1"/>
        <v>0</v>
      </c>
      <c r="H13" s="21"/>
    </row>
    <row r="14" spans="1:8" x14ac:dyDescent="0.25">
      <c r="A14" s="5" t="s">
        <v>31</v>
      </c>
      <c r="B14" s="5">
        <v>5158</v>
      </c>
      <c r="C14" s="5">
        <v>1923</v>
      </c>
      <c r="D14" s="5">
        <v>4</v>
      </c>
      <c r="E14" s="5">
        <f t="shared" si="0"/>
        <v>20632</v>
      </c>
      <c r="F14" s="5">
        <f t="shared" si="1"/>
        <v>7692</v>
      </c>
      <c r="H14" s="21"/>
    </row>
    <row r="15" spans="1:8" x14ac:dyDescent="0.25">
      <c r="A15" s="5" t="s">
        <v>32</v>
      </c>
      <c r="B15" s="5">
        <v>564</v>
      </c>
      <c r="C15" s="5">
        <v>294</v>
      </c>
      <c r="D15" s="5">
        <v>4</v>
      </c>
      <c r="E15" s="5">
        <f t="shared" si="0"/>
        <v>2256</v>
      </c>
      <c r="F15" s="5">
        <f t="shared" si="1"/>
        <v>1176</v>
      </c>
      <c r="H15" s="21"/>
    </row>
    <row r="16" spans="1:8" x14ac:dyDescent="0.25">
      <c r="A16" s="5" t="s">
        <v>33</v>
      </c>
      <c r="B16" s="5">
        <v>2317</v>
      </c>
      <c r="C16" s="5">
        <v>520</v>
      </c>
      <c r="D16" s="5">
        <v>4</v>
      </c>
      <c r="E16" s="5">
        <f t="shared" si="0"/>
        <v>9268</v>
      </c>
      <c r="F16" s="5">
        <f t="shared" si="1"/>
        <v>2080</v>
      </c>
      <c r="H16" s="21"/>
    </row>
    <row r="17" spans="1:8" x14ac:dyDescent="0.25">
      <c r="A17" s="6" t="s">
        <v>34</v>
      </c>
      <c r="B17" s="5">
        <v>0</v>
      </c>
      <c r="C17" s="5">
        <v>0</v>
      </c>
      <c r="D17" s="5">
        <v>4</v>
      </c>
      <c r="E17" s="5">
        <f t="shared" si="0"/>
        <v>0</v>
      </c>
      <c r="F17" s="5">
        <f t="shared" si="1"/>
        <v>0</v>
      </c>
      <c r="H17" s="21"/>
    </row>
    <row r="18" spans="1:8" x14ac:dyDescent="0.25">
      <c r="A18" s="5" t="s">
        <v>26</v>
      </c>
      <c r="B18" s="5">
        <v>3158</v>
      </c>
      <c r="C18" s="5">
        <v>787</v>
      </c>
      <c r="D18" s="5">
        <v>4</v>
      </c>
      <c r="E18" s="5">
        <f t="shared" si="0"/>
        <v>12632</v>
      </c>
      <c r="F18" s="5">
        <f t="shared" si="1"/>
        <v>3148</v>
      </c>
      <c r="H18" s="21"/>
    </row>
    <row r="19" spans="1:8" x14ac:dyDescent="0.25">
      <c r="A19" s="5" t="s">
        <v>35</v>
      </c>
      <c r="B19" s="5">
        <v>62</v>
      </c>
      <c r="C19" s="5">
        <v>54</v>
      </c>
      <c r="D19" s="5">
        <v>4</v>
      </c>
      <c r="E19" s="5">
        <f t="shared" si="0"/>
        <v>248</v>
      </c>
      <c r="F19" s="5">
        <f t="shared" si="1"/>
        <v>216</v>
      </c>
      <c r="H19" s="21"/>
    </row>
    <row r="20" spans="1:8" x14ac:dyDescent="0.25">
      <c r="A20" s="5" t="s">
        <v>22</v>
      </c>
      <c r="B20" s="5">
        <v>363</v>
      </c>
      <c r="C20" s="5">
        <v>680</v>
      </c>
      <c r="D20" s="5">
        <v>4</v>
      </c>
      <c r="E20" s="5">
        <f t="shared" si="0"/>
        <v>1452</v>
      </c>
      <c r="F20" s="5">
        <f t="shared" si="1"/>
        <v>2720</v>
      </c>
      <c r="H20" s="21"/>
    </row>
    <row r="21" spans="1:8" x14ac:dyDescent="0.25">
      <c r="A21" s="5" t="s">
        <v>37</v>
      </c>
      <c r="B21" s="5">
        <v>74</v>
      </c>
      <c r="C21" s="5">
        <v>65</v>
      </c>
      <c r="D21" s="5">
        <v>4</v>
      </c>
      <c r="E21" s="5">
        <f t="shared" si="0"/>
        <v>296</v>
      </c>
      <c r="F21" s="5">
        <f t="shared" si="1"/>
        <v>260</v>
      </c>
      <c r="H21" s="21"/>
    </row>
    <row r="22" spans="1:8" x14ac:dyDescent="0.25">
      <c r="A22" s="6" t="s">
        <v>29</v>
      </c>
      <c r="B22" s="5">
        <v>3064</v>
      </c>
      <c r="C22" s="5">
        <v>951</v>
      </c>
      <c r="D22" s="5">
        <v>4</v>
      </c>
      <c r="E22" s="5">
        <f t="shared" si="0"/>
        <v>12256</v>
      </c>
      <c r="F22" s="5">
        <f t="shared" si="1"/>
        <v>3804</v>
      </c>
      <c r="H22" s="21"/>
    </row>
    <row r="23" spans="1:8" x14ac:dyDescent="0.25">
      <c r="A23" s="6" t="s">
        <v>8</v>
      </c>
      <c r="B23" s="5">
        <v>150000</v>
      </c>
      <c r="C23" s="5">
        <v>6250</v>
      </c>
      <c r="D23" s="5">
        <v>4</v>
      </c>
      <c r="E23" s="5">
        <f t="shared" si="0"/>
        <v>600000</v>
      </c>
      <c r="F23" s="5">
        <f t="shared" si="1"/>
        <v>25000</v>
      </c>
    </row>
    <row r="24" spans="1:8" x14ac:dyDescent="0.25">
      <c r="A24" s="6" t="s">
        <v>9</v>
      </c>
      <c r="B24" s="5"/>
      <c r="C24" s="5"/>
      <c r="D24" s="5"/>
      <c r="E24" s="5">
        <f t="shared" si="0"/>
        <v>0</v>
      </c>
      <c r="F24" s="5">
        <f t="shared" si="1"/>
        <v>0</v>
      </c>
    </row>
    <row r="25" spans="1:8" x14ac:dyDescent="0.25">
      <c r="A25" s="6" t="s">
        <v>10</v>
      </c>
      <c r="B25" s="5">
        <v>55000</v>
      </c>
      <c r="C25" s="5"/>
      <c r="D25" s="5">
        <v>3</v>
      </c>
      <c r="E25" s="5">
        <f t="shared" si="0"/>
        <v>165000</v>
      </c>
      <c r="F25" s="5">
        <f t="shared" si="1"/>
        <v>0</v>
      </c>
    </row>
    <row r="26" spans="1:8" x14ac:dyDescent="0.25">
      <c r="A26" s="6" t="s">
        <v>54</v>
      </c>
      <c r="B26" s="5">
        <v>36</v>
      </c>
      <c r="C26" s="5">
        <v>31</v>
      </c>
      <c r="D26" s="5">
        <v>2</v>
      </c>
      <c r="E26" s="5">
        <f t="shared" si="0"/>
        <v>72</v>
      </c>
      <c r="F26" s="5">
        <f t="shared" si="1"/>
        <v>62</v>
      </c>
    </row>
    <row r="27" spans="1:8" x14ac:dyDescent="0.25">
      <c r="A27" s="6" t="s">
        <v>1</v>
      </c>
      <c r="B27" s="5">
        <v>1000</v>
      </c>
      <c r="C27" s="5">
        <v>41</v>
      </c>
      <c r="D27" s="5"/>
      <c r="E27" s="5">
        <f t="shared" si="0"/>
        <v>0</v>
      </c>
      <c r="F27" s="5">
        <f t="shared" si="1"/>
        <v>0</v>
      </c>
    </row>
    <row r="28" spans="1:8" x14ac:dyDescent="0.25">
      <c r="A28" s="6" t="s">
        <v>44</v>
      </c>
      <c r="B28" s="6">
        <v>264563</v>
      </c>
      <c r="C28" s="5"/>
      <c r="D28" s="5"/>
      <c r="E28" s="5">
        <f>SUM(E2:E27)</f>
        <v>987720</v>
      </c>
      <c r="F28" s="5">
        <f>SUM(F2:F27)</f>
        <v>87615</v>
      </c>
    </row>
    <row r="31" spans="1:8" x14ac:dyDescent="0.25">
      <c r="D31" s="16"/>
    </row>
    <row r="32" spans="1:8" x14ac:dyDescent="0.25">
      <c r="D32" s="16"/>
    </row>
  </sheetData>
  <mergeCells count="4">
    <mergeCell ref="H2:H4"/>
    <mergeCell ref="H5:H7"/>
    <mergeCell ref="H8:H16"/>
    <mergeCell ref="H17:H2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"/>
  <sheetViews>
    <sheetView workbookViewId="0">
      <selection activeCell="E4" sqref="E4"/>
    </sheetView>
  </sheetViews>
  <sheetFormatPr defaultRowHeight="15" x14ac:dyDescent="0.25"/>
  <cols>
    <col min="4" max="4" width="31.7109375" customWidth="1"/>
  </cols>
  <sheetData>
    <row r="4" spans="4:4" x14ac:dyDescent="0.25">
      <c r="D4" t="s">
        <v>96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Transcation_Complexity</vt:lpstr>
      <vt:lpstr>Inbiound queue</vt:lpstr>
      <vt:lpstr>Oubound queue</vt:lpstr>
      <vt:lpstr>Inboundevent-transaction</vt:lpstr>
      <vt:lpstr>Sheet1</vt:lpstr>
    </vt:vector>
  </TitlesOfParts>
  <Company>Toyota Motor Sales, USA,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Toyota Motor Sales, USA, Inc.</dc:creator>
  <cp:keywords> </cp:keywords>
  <cp:lastModifiedBy>Selva Ganeshan</cp:lastModifiedBy>
  <dcterms:created xsi:type="dcterms:W3CDTF">2015-09-14T06:42:29Z</dcterms:created>
  <dcterms:modified xsi:type="dcterms:W3CDTF">2015-09-25T21:09:21Z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388db08f-e28a-4003-a837-8db51d842ec4</vt:lpwstr>
  </property>
  <property fmtid="{D5CDD505-2E9C-101B-9397-08002B2CF9AE}" pid="3" name="xClassification">
    <vt:lpwstr> </vt:lpwstr>
  </property>
</Properties>
</file>