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ponraj/Documents/Selvan/TV/DayTrade/"/>
    </mc:Choice>
  </mc:AlternateContent>
  <xr:revisionPtr revIDLastSave="0" documentId="8_{208F676A-7FBB-B944-BCE8-164D2861492F}" xr6:coauthVersionLast="45" xr6:coauthVersionMax="45" xr10:uidLastSave="{00000000-0000-0000-0000-000000000000}"/>
  <bookViews>
    <workbookView xWindow="960" yWindow="460" windowWidth="30820" windowHeight="19500" activeTab="1" xr2:uid="{00000000-000D-0000-FFFF-FFFF00000000}"/>
  </bookViews>
  <sheets>
    <sheet name="Intraday Stock Selection" sheetId="6" r:id="rId1"/>
    <sheet name="STOCKS" sheetId="5" r:id="rId2"/>
    <sheet name="30-Apr-2020" sheetId="7" r:id="rId3"/>
    <sheet name="03-May-2020" sheetId="9" r:id="rId4"/>
    <sheet name="Sheet1" sheetId="10" r:id="rId5"/>
  </sheets>
  <definedNames>
    <definedName name="_xlnm._FilterDatabase" localSheetId="3" hidden="1">'03-May-2020'!$B$3:$H$10</definedName>
    <definedName name="_xlnm._FilterDatabase" localSheetId="2" hidden="1">'30-Apr-2020'!$B$3:$H$10</definedName>
    <definedName name="_xlnm._FilterDatabase" localSheetId="0" hidden="1">'Intraday Stock Selection'!$B$3:$E$19</definedName>
    <definedName name="_xlnm._FilterDatabase" localSheetId="1" hidden="1">STOCKS!$B$2:$E$57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9" l="1"/>
  <c r="M7" i="9"/>
  <c r="M8" i="9"/>
  <c r="M9" i="9"/>
  <c r="M10" i="9"/>
  <c r="L5" i="9"/>
  <c r="L6" i="9"/>
  <c r="L7" i="9"/>
  <c r="L8" i="9"/>
  <c r="L9" i="9"/>
  <c r="L10" i="9"/>
  <c r="M4" i="9"/>
  <c r="L4" i="7"/>
  <c r="L4" i="9"/>
  <c r="G10" i="9" l="1"/>
  <c r="F10" i="9" s="1"/>
  <c r="E10" i="9"/>
  <c r="D10" i="9"/>
  <c r="C10" i="9"/>
  <c r="G9" i="9"/>
  <c r="F9" i="9"/>
  <c r="E9" i="9"/>
  <c r="D9" i="9"/>
  <c r="C9" i="9"/>
  <c r="G8" i="9"/>
  <c r="F8" i="9" s="1"/>
  <c r="E8" i="9"/>
  <c r="D8" i="9"/>
  <c r="C8" i="9"/>
  <c r="G7" i="9"/>
  <c r="F7" i="9"/>
  <c r="H7" i="9" s="1"/>
  <c r="E7" i="9"/>
  <c r="D7" i="9"/>
  <c r="C7" i="9"/>
  <c r="G6" i="9"/>
  <c r="F6" i="9" s="1"/>
  <c r="M6" i="9" s="1"/>
  <c r="E6" i="9"/>
  <c r="D6" i="9"/>
  <c r="C6" i="9"/>
  <c r="G5" i="9"/>
  <c r="F5" i="9" s="1"/>
  <c r="E5" i="9"/>
  <c r="D5" i="9"/>
  <c r="C5" i="9"/>
  <c r="G4" i="9"/>
  <c r="E4" i="9"/>
  <c r="D4" i="9"/>
  <c r="C4" i="9"/>
  <c r="H9" i="9" l="1"/>
  <c r="H5" i="9"/>
  <c r="H8" i="9"/>
  <c r="H6" i="9"/>
  <c r="F4" i="9"/>
  <c r="H10" i="9"/>
  <c r="G10" i="7"/>
  <c r="F10" i="7" s="1"/>
  <c r="G9" i="7"/>
  <c r="F9" i="7" s="1"/>
  <c r="G8" i="7"/>
  <c r="F8" i="7" s="1"/>
  <c r="L8" i="7" s="1"/>
  <c r="G7" i="7"/>
  <c r="G5" i="7"/>
  <c r="F5" i="7" s="1"/>
  <c r="G4" i="7"/>
  <c r="F4" i="7" s="1"/>
  <c r="G6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M11" i="9" l="1"/>
  <c r="H4" i="9"/>
  <c r="H4" i="7"/>
  <c r="H9" i="7"/>
  <c r="L9" i="7"/>
  <c r="L5" i="7"/>
  <c r="H5" i="7"/>
  <c r="L10" i="7"/>
  <c r="H10" i="7"/>
  <c r="F6" i="7"/>
  <c r="L6" i="7" s="1"/>
  <c r="H8" i="7"/>
  <c r="F7" i="7"/>
  <c r="L7" i="7" s="1"/>
  <c r="D12" i="6"/>
  <c r="C12" i="6"/>
  <c r="D18" i="6"/>
  <c r="C18" i="6"/>
  <c r="D13" i="6"/>
  <c r="C13" i="6"/>
  <c r="D5" i="6"/>
  <c r="C5" i="6"/>
  <c r="D4" i="6"/>
  <c r="C4" i="6"/>
  <c r="D11" i="6"/>
  <c r="C11" i="6"/>
  <c r="D7" i="6"/>
  <c r="C7" i="6"/>
  <c r="H7" i="7" l="1"/>
  <c r="H6" i="7"/>
  <c r="L11" i="7"/>
  <c r="D8" i="6"/>
  <c r="C8" i="6"/>
  <c r="D16" i="6"/>
  <c r="C16" i="6"/>
  <c r="D14" i="6"/>
  <c r="C14" i="6"/>
  <c r="D6" i="6"/>
  <c r="C6" i="6"/>
  <c r="D9" i="6"/>
  <c r="C9" i="6"/>
  <c r="D17" i="6"/>
  <c r="C17" i="6"/>
  <c r="D10" i="6"/>
  <c r="C10" i="6"/>
  <c r="D19" i="6"/>
  <c r="C19" i="6"/>
  <c r="C15" i="6"/>
  <c r="D15" i="6"/>
  <c r="E31" i="5"/>
  <c r="E57" i="5" l="1"/>
  <c r="E56" i="5"/>
  <c r="E55" i="5"/>
  <c r="E7" i="6" s="1"/>
  <c r="E54" i="5"/>
  <c r="E10" i="7" s="1"/>
  <c r="E53" i="5"/>
  <c r="E52" i="5"/>
  <c r="E51" i="5"/>
  <c r="E50" i="5"/>
  <c r="E49" i="5"/>
  <c r="E5" i="6" s="1"/>
  <c r="E48" i="5"/>
  <c r="E47" i="5"/>
  <c r="E46" i="5"/>
  <c r="E45" i="5"/>
  <c r="E44" i="5"/>
  <c r="E43" i="5"/>
  <c r="E42" i="5"/>
  <c r="E11" i="6" s="1"/>
  <c r="E41" i="5"/>
  <c r="E40" i="5"/>
  <c r="E39" i="5"/>
  <c r="E38" i="5"/>
  <c r="E37" i="5"/>
  <c r="E36" i="5"/>
  <c r="E35" i="5"/>
  <c r="E34" i="5"/>
  <c r="E33" i="5"/>
  <c r="E32" i="5"/>
  <c r="E9" i="7" s="1"/>
  <c r="E30" i="5"/>
  <c r="E19" i="6"/>
  <c r="E29" i="5"/>
  <c r="E28" i="5"/>
  <c r="E27" i="5"/>
  <c r="E13" i="6" s="1"/>
  <c r="E26" i="5"/>
  <c r="E8" i="6" s="1"/>
  <c r="E25" i="5"/>
  <c r="E8" i="7" s="1"/>
  <c r="E24" i="5"/>
  <c r="E7" i="7" s="1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6" i="7" s="1"/>
  <c r="E10" i="5"/>
  <c r="E9" i="5"/>
  <c r="E5" i="7" s="1"/>
  <c r="E8" i="5"/>
  <c r="E7" i="5"/>
  <c r="E6" i="5"/>
  <c r="E5" i="5"/>
  <c r="E4" i="7" s="1"/>
  <c r="E4" i="5"/>
  <c r="E3" i="5"/>
  <c r="E16" i="6"/>
  <c r="E6" i="6" l="1"/>
  <c r="E4" i="6"/>
  <c r="E9" i="6"/>
  <c r="E12" i="6"/>
  <c r="E10" i="6"/>
  <c r="E14" i="6"/>
  <c r="E18" i="6"/>
  <c r="E15" i="6"/>
  <c r="E17" i="6"/>
</calcChain>
</file>

<file path=xl/sharedStrings.xml><?xml version="1.0" encoding="utf-8"?>
<sst xmlns="http://schemas.openxmlformats.org/spreadsheetml/2006/main" count="203" uniqueCount="171">
  <si>
    <t>Profit Factor (Reward/Risk)</t>
  </si>
  <si>
    <t>Accuracy (%)</t>
  </si>
  <si>
    <t>EDGE</t>
  </si>
  <si>
    <t>Script Name</t>
  </si>
  <si>
    <t>PROFIT EDGE Stocks List</t>
  </si>
  <si>
    <t>AMBUJACEM</t>
  </si>
  <si>
    <t>ASHOKLEY</t>
  </si>
  <si>
    <t>ASIANPAINT</t>
  </si>
  <si>
    <t>AXISBANK</t>
  </si>
  <si>
    <t>BAJAJ-AUTO</t>
  </si>
  <si>
    <t>BAJAJFINSV</t>
  </si>
  <si>
    <t>BAJFINANCE</t>
  </si>
  <si>
    <t>BPCL</t>
  </si>
  <si>
    <t>CASTROLIND</t>
  </si>
  <si>
    <t>CESC</t>
  </si>
  <si>
    <t>CHOLAFIN</t>
  </si>
  <si>
    <t>DLF</t>
  </si>
  <si>
    <t>DRREDDY</t>
  </si>
  <si>
    <t>EICHERMOT</t>
  </si>
  <si>
    <t>EQUITAS</t>
  </si>
  <si>
    <t>ESCORTS</t>
  </si>
  <si>
    <t>FEDERALBNK</t>
  </si>
  <si>
    <t>GAIL</t>
  </si>
  <si>
    <t>HDFC</t>
  </si>
  <si>
    <t>HEROMOTOCO</t>
  </si>
  <si>
    <t>HINDALCO</t>
  </si>
  <si>
    <t>HINDUNILVR</t>
  </si>
  <si>
    <t>ICICIBANK</t>
  </si>
  <si>
    <t>IGL</t>
  </si>
  <si>
    <t>INDUSINDBK</t>
  </si>
  <si>
    <t>IOC</t>
  </si>
  <si>
    <t>JSWSTEEL</t>
  </si>
  <si>
    <t>KOTAKBANK</t>
  </si>
  <si>
    <t>LICHSGFIN</t>
  </si>
  <si>
    <t>LT</t>
  </si>
  <si>
    <t>M&amp;MFIN</t>
  </si>
  <si>
    <t>MANAPPURAM</t>
  </si>
  <si>
    <t>MARUTI</t>
  </si>
  <si>
    <t>MUTHOOTFIN</t>
  </si>
  <si>
    <t>NAUKRI</t>
  </si>
  <si>
    <t>NCC</t>
  </si>
  <si>
    <t>NMDC</t>
  </si>
  <si>
    <t>PETRONET</t>
  </si>
  <si>
    <t>RAYMOND</t>
  </si>
  <si>
    <t>RBLBANK</t>
  </si>
  <si>
    <t>RECLTD</t>
  </si>
  <si>
    <t>SAIL</t>
  </si>
  <si>
    <t>SBIN</t>
  </si>
  <si>
    <t>SRF</t>
  </si>
  <si>
    <t>STAR</t>
  </si>
  <si>
    <t>TATACONSUM</t>
  </si>
  <si>
    <t>TATAELXSI</t>
  </si>
  <si>
    <t>TATAMTRDVR</t>
  </si>
  <si>
    <t>TATASTEEL</t>
  </si>
  <si>
    <t>TECHM</t>
  </si>
  <si>
    <t>TORNTPHARM</t>
  </si>
  <si>
    <t>TVSMOTOR</t>
  </si>
  <si>
    <t>ZEEL</t>
  </si>
  <si>
    <t>L_TFH</t>
  </si>
  <si>
    <t>PNBHOUSING</t>
  </si>
  <si>
    <t>Strategy Stocks Selection</t>
  </si>
  <si>
    <t>StopLoss</t>
  </si>
  <si>
    <t>Risk</t>
  </si>
  <si>
    <t>Quanity</t>
  </si>
  <si>
    <t>Buy</t>
  </si>
  <si>
    <t>Sell</t>
  </si>
  <si>
    <t>P&amp;L</t>
  </si>
  <si>
    <t>High</t>
  </si>
  <si>
    <t>Day Trade</t>
  </si>
  <si>
    <t>Low</t>
  </si>
  <si>
    <t>%vola</t>
  </si>
  <si>
    <t>III</t>
  </si>
  <si>
    <t>ADM</t>
  </si>
  <si>
    <t>AAL</t>
  </si>
  <si>
    <t>ANTO</t>
  </si>
  <si>
    <t>AHT</t>
  </si>
  <si>
    <t>ABF</t>
  </si>
  <si>
    <t>AZN</t>
  </si>
  <si>
    <t>AUTO</t>
  </si>
  <si>
    <t>AVV</t>
  </si>
  <si>
    <t>AV</t>
  </si>
  <si>
    <t>BA</t>
  </si>
  <si>
    <t>BARC</t>
  </si>
  <si>
    <t>BDEV</t>
  </si>
  <si>
    <t>BKG</t>
  </si>
  <si>
    <t>BHP</t>
  </si>
  <si>
    <t>BP</t>
  </si>
  <si>
    <t>BATS</t>
  </si>
  <si>
    <t>BLND</t>
  </si>
  <si>
    <t>BT.A</t>
  </si>
  <si>
    <t>BNZL</t>
  </si>
  <si>
    <t>BRBY</t>
  </si>
  <si>
    <t>CCL</t>
  </si>
  <si>
    <t>CNA</t>
  </si>
  <si>
    <t>CCH</t>
  </si>
  <si>
    <t>CPG</t>
  </si>
  <si>
    <t>CRH</t>
  </si>
  <si>
    <t>CRDA</t>
  </si>
  <si>
    <t>DCC</t>
  </si>
  <si>
    <t>DGE</t>
  </si>
  <si>
    <t>EZJ</t>
  </si>
  <si>
    <t>EVR</t>
  </si>
  <si>
    <t>EXPN</t>
  </si>
  <si>
    <t>FERG</t>
  </si>
  <si>
    <t>FLTR</t>
  </si>
  <si>
    <t>FRES</t>
  </si>
  <si>
    <t>GSK</t>
  </si>
  <si>
    <t>GLEN</t>
  </si>
  <si>
    <t>HLMA</t>
  </si>
  <si>
    <t>HL</t>
  </si>
  <si>
    <t>HSBA</t>
  </si>
  <si>
    <t>HIK</t>
  </si>
  <si>
    <t>IMB</t>
  </si>
  <si>
    <t>INF</t>
  </si>
  <si>
    <t>IHG</t>
  </si>
  <si>
    <t>ICP</t>
  </si>
  <si>
    <t>IAG</t>
  </si>
  <si>
    <t>ITRK</t>
  </si>
  <si>
    <t>ITV</t>
  </si>
  <si>
    <t>JD</t>
  </si>
  <si>
    <t>JMAT</t>
  </si>
  <si>
    <t>JET</t>
  </si>
  <si>
    <t>LAND</t>
  </si>
  <si>
    <t>LGEN</t>
  </si>
  <si>
    <t>LLOY</t>
  </si>
  <si>
    <t>LSE</t>
  </si>
  <si>
    <t>MNG</t>
  </si>
  <si>
    <t>MGGT</t>
  </si>
  <si>
    <t>MRO</t>
  </si>
  <si>
    <t>MNDI</t>
  </si>
  <si>
    <t>MRW</t>
  </si>
  <si>
    <t>NG</t>
  </si>
  <si>
    <t>NXT</t>
  </si>
  <si>
    <t>OCDO</t>
  </si>
  <si>
    <t>PSON</t>
  </si>
  <si>
    <t>PNN</t>
  </si>
  <si>
    <t>PSN</t>
  </si>
  <si>
    <t>PHNX</t>
  </si>
  <si>
    <t>POLY</t>
  </si>
  <si>
    <t>PRU</t>
  </si>
  <si>
    <t>RB</t>
  </si>
  <si>
    <t>REL</t>
  </si>
  <si>
    <t>RTO</t>
  </si>
  <si>
    <t>RIO</t>
  </si>
  <si>
    <t>RMV</t>
  </si>
  <si>
    <t>RR</t>
  </si>
  <si>
    <t>RBS</t>
  </si>
  <si>
    <t>RDSA</t>
  </si>
  <si>
    <t>RSA</t>
  </si>
  <si>
    <t>SGE</t>
  </si>
  <si>
    <t>SBRY</t>
  </si>
  <si>
    <t>SDR</t>
  </si>
  <si>
    <t>SMT</t>
  </si>
  <si>
    <t>SGRO</t>
  </si>
  <si>
    <t>SVT</t>
  </si>
  <si>
    <t>SN</t>
  </si>
  <si>
    <t>SMDS</t>
  </si>
  <si>
    <t>SMIN</t>
  </si>
  <si>
    <t>SKG</t>
  </si>
  <si>
    <t>SPX</t>
  </si>
  <si>
    <t>SSE</t>
  </si>
  <si>
    <t>STAN</t>
  </si>
  <si>
    <t>SLA</t>
  </si>
  <si>
    <t>STJ</t>
  </si>
  <si>
    <t>TW</t>
  </si>
  <si>
    <t>TSCO</t>
  </si>
  <si>
    <t>ULVR</t>
  </si>
  <si>
    <t>UU</t>
  </si>
  <si>
    <t>VOD</t>
  </si>
  <si>
    <t>WTB</t>
  </si>
  <si>
    <t>WPP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</si>
</sst>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9" fontId="3" fillId="3" borderId="1" xfId="1" applyFont="1" applyFill="1" applyBorder="1" applyAlignment="1">
      <alignment horizontal="center" vertical="center" wrapText="1"/>
    </xf>
    <xf numFmtId="9" fontId="3" fillId="0" borderId="1" xfId="1" applyFont="1" applyBorder="1" applyAlignment="1">
      <alignment horizontal="center"/>
    </xf>
    <xf numFmtId="2" fontId="0" fillId="0" borderId="0" xfId="0" applyNumberFormat="1" applyFont="1"/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9" fontId="3" fillId="3" borderId="5" xfId="1" applyFont="1" applyFill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/>
    <xf numFmtId="9" fontId="3" fillId="0" borderId="8" xfId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0" fontId="0" fillId="0" borderId="5" xfId="0" applyBorder="1"/>
    <xf numFmtId="0" fontId="0" fillId="0" borderId="7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0" fontId="0" fillId="0" borderId="5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2" applyFont="1" applyFill="1" applyBorder="1"/>
    <xf numFmtId="0" fontId="5" fillId="0" borderId="7" xfId="2" applyFont="1" applyFill="1" applyBorder="1"/>
    <xf numFmtId="9" fontId="0" fillId="0" borderId="8" xfId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" fontId="0" fillId="0" borderId="6" xfId="0" applyNumberFormat="1" applyBorder="1"/>
    <xf numFmtId="0" fontId="0" fillId="0" borderId="8" xfId="0" applyBorder="1"/>
    <xf numFmtId="2" fontId="0" fillId="0" borderId="9" xfId="0" applyNumberFormat="1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9" fontId="3" fillId="3" borderId="15" xfId="1" applyFont="1" applyFill="1" applyBorder="1" applyAlignment="1">
      <alignment horizontal="center" vertical="center" wrapText="1"/>
    </xf>
    <xf numFmtId="9" fontId="3" fillId="3" borderId="16" xfId="1" applyFont="1" applyFill="1" applyBorder="1" applyAlignment="1">
      <alignment horizontal="center" vertical="center" wrapText="1"/>
    </xf>
    <xf numFmtId="2" fontId="3" fillId="3" borderId="16" xfId="0" applyNumberFormat="1" applyFont="1" applyFill="1" applyBorder="1" applyAlignment="1">
      <alignment horizontal="center" vertical="center" wrapText="1"/>
    </xf>
    <xf numFmtId="2" fontId="3" fillId="3" borderId="17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2" fontId="0" fillId="4" borderId="10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showGridLines="0" workbookViewId="0">
      <selection activeCell="E31" sqref="E31"/>
    </sheetView>
  </sheetViews>
  <sheetFormatPr baseColWidth="10" defaultColWidth="8.83203125" defaultRowHeight="15" x14ac:dyDescent="0.2"/>
  <cols>
    <col min="2" max="2" width="13.5" customWidth="1"/>
    <col min="3" max="3" width="12.83203125" style="22" bestFit="1" customWidth="1"/>
    <col min="4" max="4" width="15.6640625" style="19" customWidth="1"/>
    <col min="5" max="5" width="10.83203125" style="19" bestFit="1" customWidth="1"/>
  </cols>
  <sheetData>
    <row r="1" spans="2:5" ht="16" thickBot="1" x14ac:dyDescent="0.25"/>
    <row r="2" spans="2:5" x14ac:dyDescent="0.2">
      <c r="B2" s="53" t="s">
        <v>60</v>
      </c>
      <c r="C2" s="54"/>
      <c r="D2" s="54"/>
      <c r="E2" s="54"/>
    </row>
    <row r="3" spans="2:5" ht="30" x14ac:dyDescent="0.2">
      <c r="B3" s="11" t="s">
        <v>3</v>
      </c>
      <c r="C3" s="4" t="s">
        <v>1</v>
      </c>
      <c r="D3" s="8" t="s">
        <v>0</v>
      </c>
      <c r="E3" s="7" t="s">
        <v>2</v>
      </c>
    </row>
    <row r="4" spans="2:5" x14ac:dyDescent="0.2">
      <c r="B4" s="23"/>
      <c r="C4" s="21" t="e">
        <f>VLOOKUP(B4,STOCKS!B:E,2,)</f>
        <v>#N/A</v>
      </c>
      <c r="D4" s="20" t="e">
        <f>VLOOKUP(B4,STOCKS!B:E,3,)</f>
        <v>#N/A</v>
      </c>
      <c r="E4" s="20" t="e">
        <f>VLOOKUP(B4,STOCKS!B:E,4,)</f>
        <v>#N/A</v>
      </c>
    </row>
    <row r="5" spans="2:5" x14ac:dyDescent="0.2">
      <c r="B5" s="23"/>
      <c r="C5" s="21" t="e">
        <f>VLOOKUP(B5,STOCKS!B:E,2,)</f>
        <v>#N/A</v>
      </c>
      <c r="D5" s="20" t="e">
        <f>VLOOKUP(B5,STOCKS!B:E,3,)</f>
        <v>#N/A</v>
      </c>
      <c r="E5" s="20" t="e">
        <f>VLOOKUP(B5,STOCKS!B:E,4,)</f>
        <v>#N/A</v>
      </c>
    </row>
    <row r="6" spans="2:5" x14ac:dyDescent="0.2">
      <c r="B6" s="23"/>
      <c r="C6" s="21" t="e">
        <f>VLOOKUP(B6,STOCKS!B:E,2,)</f>
        <v>#N/A</v>
      </c>
      <c r="D6" s="20" t="e">
        <f>VLOOKUP(B6,STOCKS!B:E,3,)</f>
        <v>#N/A</v>
      </c>
      <c r="E6" s="20" t="e">
        <f>VLOOKUP(B6,STOCKS!B:E,4,)</f>
        <v>#N/A</v>
      </c>
    </row>
    <row r="7" spans="2:5" x14ac:dyDescent="0.2">
      <c r="B7" s="23"/>
      <c r="C7" s="21" t="e">
        <f>VLOOKUP(B7,STOCKS!B:E,2,)</f>
        <v>#N/A</v>
      </c>
      <c r="D7" s="20" t="e">
        <f>VLOOKUP(B7,STOCKS!B:E,3,)</f>
        <v>#N/A</v>
      </c>
      <c r="E7" s="20" t="e">
        <f>VLOOKUP(B7,STOCKS!B:E,4,)</f>
        <v>#N/A</v>
      </c>
    </row>
    <row r="8" spans="2:5" x14ac:dyDescent="0.2">
      <c r="B8" s="23"/>
      <c r="C8" s="21" t="e">
        <f>VLOOKUP(B8,STOCKS!B:E,2,)</f>
        <v>#N/A</v>
      </c>
      <c r="D8" s="20" t="e">
        <f>VLOOKUP(B8,STOCKS!B:E,3,)</f>
        <v>#N/A</v>
      </c>
      <c r="E8" s="20" t="e">
        <f>VLOOKUP(B8,STOCKS!B:E,4,)</f>
        <v>#N/A</v>
      </c>
    </row>
    <row r="9" spans="2:5" x14ac:dyDescent="0.2">
      <c r="B9" s="23"/>
      <c r="C9" s="21" t="e">
        <f>VLOOKUP(B9,STOCKS!B:E,2,)</f>
        <v>#N/A</v>
      </c>
      <c r="D9" s="20" t="e">
        <f>VLOOKUP(B9,STOCKS!B:E,3,)</f>
        <v>#N/A</v>
      </c>
      <c r="E9" s="20" t="e">
        <f>VLOOKUP(B9,STOCKS!B:E,4,)</f>
        <v>#N/A</v>
      </c>
    </row>
    <row r="10" spans="2:5" x14ac:dyDescent="0.2">
      <c r="B10" s="23"/>
      <c r="C10" s="21" t="e">
        <f>VLOOKUP(B10,STOCKS!B:E,2,)</f>
        <v>#N/A</v>
      </c>
      <c r="D10" s="20" t="e">
        <f>VLOOKUP(B10,STOCKS!B:E,3,)</f>
        <v>#N/A</v>
      </c>
      <c r="E10" s="20" t="e">
        <f>VLOOKUP(B10,STOCKS!B:E,4,)</f>
        <v>#N/A</v>
      </c>
    </row>
    <row r="11" spans="2:5" x14ac:dyDescent="0.2">
      <c r="B11" s="23"/>
      <c r="C11" s="21" t="e">
        <f>VLOOKUP(B11,STOCKS!B:E,2,)</f>
        <v>#N/A</v>
      </c>
      <c r="D11" s="20" t="e">
        <f>VLOOKUP(B11,STOCKS!B:E,3,)</f>
        <v>#N/A</v>
      </c>
      <c r="E11" s="20" t="e">
        <f>VLOOKUP(B11,STOCKS!B:E,4,)</f>
        <v>#N/A</v>
      </c>
    </row>
    <row r="12" spans="2:5" x14ac:dyDescent="0.2">
      <c r="B12" s="23"/>
      <c r="C12" s="21" t="e">
        <f>VLOOKUP(B12,STOCKS!B:E,2,)</f>
        <v>#N/A</v>
      </c>
      <c r="D12" s="20" t="e">
        <f>VLOOKUP(B12,STOCKS!B:E,3,)</f>
        <v>#N/A</v>
      </c>
      <c r="E12" s="20" t="e">
        <f>VLOOKUP(B12,STOCKS!B:E,4,)</f>
        <v>#N/A</v>
      </c>
    </row>
    <row r="13" spans="2:5" x14ac:dyDescent="0.2">
      <c r="B13" s="23"/>
      <c r="C13" s="21" t="e">
        <f>VLOOKUP(B13,STOCKS!B:E,2,)</f>
        <v>#N/A</v>
      </c>
      <c r="D13" s="20" t="e">
        <f>VLOOKUP(B13,STOCKS!B:E,3,)</f>
        <v>#N/A</v>
      </c>
      <c r="E13" s="20" t="e">
        <f>VLOOKUP(B13,STOCKS!B:E,4,)</f>
        <v>#N/A</v>
      </c>
    </row>
    <row r="14" spans="2:5" x14ac:dyDescent="0.2">
      <c r="B14" s="23"/>
      <c r="C14" s="21" t="e">
        <f>VLOOKUP(B14,STOCKS!B:E,2,)</f>
        <v>#N/A</v>
      </c>
      <c r="D14" s="20" t="e">
        <f>VLOOKUP(B14,STOCKS!B:E,3,)</f>
        <v>#N/A</v>
      </c>
      <c r="E14" s="20" t="e">
        <f>VLOOKUP(B14,STOCKS!B:E,4,)</f>
        <v>#N/A</v>
      </c>
    </row>
    <row r="15" spans="2:5" x14ac:dyDescent="0.2">
      <c r="B15" s="23"/>
      <c r="C15" s="21" t="e">
        <f>VLOOKUP(B15,STOCKS!B:E,2,)</f>
        <v>#N/A</v>
      </c>
      <c r="D15" s="20" t="e">
        <f>VLOOKUP(B15,STOCKS!B:E,3,)</f>
        <v>#N/A</v>
      </c>
      <c r="E15" s="20" t="e">
        <f>VLOOKUP(B15,STOCKS!B:E,4,)</f>
        <v>#N/A</v>
      </c>
    </row>
    <row r="16" spans="2:5" x14ac:dyDescent="0.2">
      <c r="B16" s="23"/>
      <c r="C16" s="21" t="e">
        <f>VLOOKUP(B16,STOCKS!B:E,2,)</f>
        <v>#N/A</v>
      </c>
      <c r="D16" s="20" t="e">
        <f>VLOOKUP(B16,STOCKS!B:E,3,)</f>
        <v>#N/A</v>
      </c>
      <c r="E16" s="20" t="e">
        <f>VLOOKUP(B16,STOCKS!B:E,4,)</f>
        <v>#N/A</v>
      </c>
    </row>
    <row r="17" spans="2:5" x14ac:dyDescent="0.2">
      <c r="B17" s="23"/>
      <c r="C17" s="21" t="e">
        <f>VLOOKUP(B17,STOCKS!B:E,2,)</f>
        <v>#N/A</v>
      </c>
      <c r="D17" s="20" t="e">
        <f>VLOOKUP(B17,STOCKS!B:E,3,)</f>
        <v>#N/A</v>
      </c>
      <c r="E17" s="20" t="e">
        <f>VLOOKUP(B17,STOCKS!B:E,4,)</f>
        <v>#N/A</v>
      </c>
    </row>
    <row r="18" spans="2:5" x14ac:dyDescent="0.2">
      <c r="B18" s="23"/>
      <c r="C18" s="21" t="e">
        <f>VLOOKUP(B18,STOCKS!B:E,2,)</f>
        <v>#N/A</v>
      </c>
      <c r="D18" s="20" t="e">
        <f>VLOOKUP(B18,STOCKS!B:E,3,)</f>
        <v>#N/A</v>
      </c>
      <c r="E18" s="20" t="e">
        <f>VLOOKUP(B18,STOCKS!B:E,4,)</f>
        <v>#N/A</v>
      </c>
    </row>
    <row r="19" spans="2:5" x14ac:dyDescent="0.2">
      <c r="B19" s="23"/>
      <c r="C19" s="21" t="e">
        <f>VLOOKUP(B19,STOCKS!B:E,2,)</f>
        <v>#N/A</v>
      </c>
      <c r="D19" s="20" t="e">
        <f>VLOOKUP(B19,STOCKS!B:E,3,)</f>
        <v>#N/A</v>
      </c>
      <c r="E19" s="20" t="e">
        <f>VLOOKUP(B19,STOCKS!B:E,4,)</f>
        <v>#N/A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57"/>
  <sheetViews>
    <sheetView showGridLines="0" tabSelected="1" workbookViewId="0">
      <selection activeCell="D41" sqref="D41"/>
    </sheetView>
  </sheetViews>
  <sheetFormatPr baseColWidth="10" defaultColWidth="9.1640625" defaultRowHeight="15" x14ac:dyDescent="0.2"/>
  <cols>
    <col min="1" max="1" width="9.1640625" style="2"/>
    <col min="2" max="2" width="14.5" style="1" bestFit="1" customWidth="1"/>
    <col min="3" max="3" width="13.5" style="1" bestFit="1" customWidth="1"/>
    <col min="4" max="4" width="14.6640625" style="10" bestFit="1" customWidth="1"/>
    <col min="5" max="5" width="6.33203125" style="6" bestFit="1" customWidth="1"/>
    <col min="6" max="16384" width="9.1640625" style="2"/>
  </cols>
  <sheetData>
    <row r="1" spans="2:5" x14ac:dyDescent="0.2">
      <c r="B1" s="53" t="s">
        <v>4</v>
      </c>
      <c r="C1" s="54"/>
      <c r="D1" s="54"/>
      <c r="E1" s="55"/>
    </row>
    <row r="2" spans="2:5" s="3" customFormat="1" ht="30" x14ac:dyDescent="0.2">
      <c r="B2" s="11" t="s">
        <v>3</v>
      </c>
      <c r="C2" s="4" t="s">
        <v>1</v>
      </c>
      <c r="D2" s="8" t="s">
        <v>0</v>
      </c>
      <c r="E2" s="12" t="s">
        <v>2</v>
      </c>
    </row>
    <row r="3" spans="2:5" x14ac:dyDescent="0.2">
      <c r="B3" s="17" t="s">
        <v>5</v>
      </c>
      <c r="C3" s="5">
        <v>0.55000000000000004</v>
      </c>
      <c r="D3" s="9">
        <v>2.6019999999999999</v>
      </c>
      <c r="E3" s="13">
        <f t="shared" ref="E3:E34" si="0">((1*C3)*D3)-(((100%-C3)*(1)))</f>
        <v>0.98110000000000008</v>
      </c>
    </row>
    <row r="4" spans="2:5" x14ac:dyDescent="0.2">
      <c r="B4" s="17" t="s">
        <v>6</v>
      </c>
      <c r="C4" s="5">
        <v>0.46</v>
      </c>
      <c r="D4" s="9">
        <v>2.48</v>
      </c>
      <c r="E4" s="13">
        <f t="shared" si="0"/>
        <v>0.6008</v>
      </c>
    </row>
    <row r="5" spans="2:5" x14ac:dyDescent="0.2">
      <c r="B5" s="17" t="s">
        <v>7</v>
      </c>
      <c r="C5" s="5">
        <v>0.40910000000000002</v>
      </c>
      <c r="D5" s="9">
        <v>2.5569999999999999</v>
      </c>
      <c r="E5" s="13">
        <f t="shared" si="0"/>
        <v>0.45516869999999998</v>
      </c>
    </row>
    <row r="6" spans="2:5" x14ac:dyDescent="0.2">
      <c r="B6" s="17" t="s">
        <v>8</v>
      </c>
      <c r="C6" s="5">
        <v>0.57140000000000002</v>
      </c>
      <c r="D6" s="9">
        <v>1.444</v>
      </c>
      <c r="E6" s="13">
        <f t="shared" si="0"/>
        <v>0.39650160000000001</v>
      </c>
    </row>
    <row r="7" spans="2:5" x14ac:dyDescent="0.2">
      <c r="B7" s="17" t="s">
        <v>9</v>
      </c>
      <c r="C7" s="5">
        <v>0.6</v>
      </c>
      <c r="D7" s="9">
        <v>1.5820000000000001</v>
      </c>
      <c r="E7" s="13">
        <f t="shared" si="0"/>
        <v>0.54920000000000002</v>
      </c>
    </row>
    <row r="8" spans="2:5" x14ac:dyDescent="0.2">
      <c r="B8" s="17" t="s">
        <v>10</v>
      </c>
      <c r="C8" s="5">
        <v>0.78949999999999998</v>
      </c>
      <c r="D8" s="9">
        <v>7.5890000000000004</v>
      </c>
      <c r="E8" s="13">
        <f t="shared" si="0"/>
        <v>5.7810155000000005</v>
      </c>
    </row>
    <row r="9" spans="2:5" x14ac:dyDescent="0.2">
      <c r="B9" s="17" t="s">
        <v>11</v>
      </c>
      <c r="C9" s="5">
        <v>0.5625</v>
      </c>
      <c r="D9" s="9">
        <v>1.7490000000000001</v>
      </c>
      <c r="E9" s="13">
        <f t="shared" si="0"/>
        <v>0.54631250000000009</v>
      </c>
    </row>
    <row r="10" spans="2:5" x14ac:dyDescent="0.2">
      <c r="B10" s="17" t="s">
        <v>12</v>
      </c>
      <c r="C10" s="5">
        <v>0.68420000000000003</v>
      </c>
      <c r="D10" s="9">
        <v>2.581</v>
      </c>
      <c r="E10" s="13">
        <f t="shared" si="0"/>
        <v>1.4501202000000002</v>
      </c>
    </row>
    <row r="11" spans="2:5" x14ac:dyDescent="0.2">
      <c r="B11" s="17" t="s">
        <v>13</v>
      </c>
      <c r="C11" s="5">
        <v>0.45450000000000002</v>
      </c>
      <c r="D11" s="9">
        <v>2.5369999999999999</v>
      </c>
      <c r="E11" s="13">
        <f t="shared" si="0"/>
        <v>0.60756650000000001</v>
      </c>
    </row>
    <row r="12" spans="2:5" x14ac:dyDescent="0.2">
      <c r="B12" s="17" t="s">
        <v>14</v>
      </c>
      <c r="C12" s="5">
        <v>0.6</v>
      </c>
      <c r="D12" s="9">
        <v>1.359</v>
      </c>
      <c r="E12" s="13">
        <f t="shared" si="0"/>
        <v>0.41539999999999999</v>
      </c>
    </row>
    <row r="13" spans="2:5" x14ac:dyDescent="0.2">
      <c r="B13" s="17" t="s">
        <v>15</v>
      </c>
      <c r="C13" s="5">
        <v>0.55559999999999998</v>
      </c>
      <c r="D13" s="9">
        <v>2.17</v>
      </c>
      <c r="E13" s="13">
        <f t="shared" si="0"/>
        <v>0.76125199999999993</v>
      </c>
    </row>
    <row r="14" spans="2:5" x14ac:dyDescent="0.2">
      <c r="B14" s="17" t="s">
        <v>16</v>
      </c>
      <c r="C14" s="5">
        <v>0.58819999999999995</v>
      </c>
      <c r="D14" s="9">
        <v>1.448</v>
      </c>
      <c r="E14" s="13">
        <f t="shared" si="0"/>
        <v>0.43991359999999979</v>
      </c>
    </row>
    <row r="15" spans="2:5" x14ac:dyDescent="0.2">
      <c r="B15" s="17" t="s">
        <v>17</v>
      </c>
      <c r="C15" s="5">
        <v>0.6</v>
      </c>
      <c r="D15" s="9">
        <v>2.1509999999999998</v>
      </c>
      <c r="E15" s="13">
        <f t="shared" si="0"/>
        <v>0.89059999999999973</v>
      </c>
    </row>
    <row r="16" spans="2:5" x14ac:dyDescent="0.2">
      <c r="B16" s="17" t="s">
        <v>18</v>
      </c>
      <c r="C16" s="5">
        <v>0.60980000000000001</v>
      </c>
      <c r="D16" s="9">
        <v>1.3540000000000001</v>
      </c>
      <c r="E16" s="13">
        <f t="shared" si="0"/>
        <v>0.43546920000000011</v>
      </c>
    </row>
    <row r="17" spans="2:5" x14ac:dyDescent="0.2">
      <c r="B17" s="17" t="s">
        <v>19</v>
      </c>
      <c r="C17" s="5">
        <v>0.75</v>
      </c>
      <c r="D17" s="9">
        <v>5.8970000000000002</v>
      </c>
      <c r="E17" s="13">
        <f t="shared" si="0"/>
        <v>4.1727500000000006</v>
      </c>
    </row>
    <row r="18" spans="2:5" x14ac:dyDescent="0.2">
      <c r="B18" s="17" t="s">
        <v>20</v>
      </c>
      <c r="C18" s="5">
        <v>0.52629999999999999</v>
      </c>
      <c r="D18" s="9">
        <v>2.3610000000000002</v>
      </c>
      <c r="E18" s="13">
        <f t="shared" si="0"/>
        <v>0.76889430000000014</v>
      </c>
    </row>
    <row r="19" spans="2:5" x14ac:dyDescent="0.2">
      <c r="B19" s="17" t="s">
        <v>21</v>
      </c>
      <c r="C19" s="5">
        <v>0.64710000000000001</v>
      </c>
      <c r="D19" s="9">
        <v>1.581</v>
      </c>
      <c r="E19" s="13">
        <f t="shared" si="0"/>
        <v>0.67016509999999996</v>
      </c>
    </row>
    <row r="20" spans="2:5" x14ac:dyDescent="0.2">
      <c r="B20" s="17" t="s">
        <v>22</v>
      </c>
      <c r="C20" s="5">
        <v>0.53849999999999998</v>
      </c>
      <c r="D20" s="9">
        <v>2.456</v>
      </c>
      <c r="E20" s="13">
        <f t="shared" si="0"/>
        <v>0.86105599999999982</v>
      </c>
    </row>
    <row r="21" spans="2:5" x14ac:dyDescent="0.2">
      <c r="B21" s="17" t="s">
        <v>23</v>
      </c>
      <c r="C21" s="5">
        <v>0.57579999999999998</v>
      </c>
      <c r="D21" s="9">
        <v>1.339</v>
      </c>
      <c r="E21" s="13">
        <f t="shared" si="0"/>
        <v>0.34679619999999989</v>
      </c>
    </row>
    <row r="22" spans="2:5" x14ac:dyDescent="0.2">
      <c r="B22" s="17" t="s">
        <v>24</v>
      </c>
      <c r="C22" s="5">
        <v>0.5333</v>
      </c>
      <c r="D22" s="9">
        <v>1.56</v>
      </c>
      <c r="E22" s="13">
        <f t="shared" si="0"/>
        <v>0.36524800000000002</v>
      </c>
    </row>
    <row r="23" spans="2:5" x14ac:dyDescent="0.2">
      <c r="B23" s="17" t="s">
        <v>25</v>
      </c>
      <c r="C23" s="5">
        <v>0.6</v>
      </c>
      <c r="D23" s="9">
        <v>1.552</v>
      </c>
      <c r="E23" s="13">
        <f t="shared" si="0"/>
        <v>0.53120000000000001</v>
      </c>
    </row>
    <row r="24" spans="2:5" x14ac:dyDescent="0.2">
      <c r="B24" s="17" t="s">
        <v>26</v>
      </c>
      <c r="C24" s="5">
        <v>0.58620000000000005</v>
      </c>
      <c r="D24" s="9">
        <v>2.3090000000000002</v>
      </c>
      <c r="E24" s="13">
        <f t="shared" si="0"/>
        <v>0.93973580000000023</v>
      </c>
    </row>
    <row r="25" spans="2:5" x14ac:dyDescent="0.2">
      <c r="B25" s="17" t="s">
        <v>27</v>
      </c>
      <c r="C25" s="5">
        <v>0.52380000000000004</v>
      </c>
      <c r="D25" s="9">
        <v>2.008</v>
      </c>
      <c r="E25" s="13">
        <f t="shared" si="0"/>
        <v>0.57559040000000006</v>
      </c>
    </row>
    <row r="26" spans="2:5" x14ac:dyDescent="0.2">
      <c r="B26" s="17" t="s">
        <v>28</v>
      </c>
      <c r="C26" s="5">
        <v>0.5484</v>
      </c>
      <c r="D26" s="9">
        <v>2.008</v>
      </c>
      <c r="E26" s="13">
        <f t="shared" si="0"/>
        <v>0.64958720000000003</v>
      </c>
    </row>
    <row r="27" spans="2:5" x14ac:dyDescent="0.2">
      <c r="B27" s="17" t="s">
        <v>29</v>
      </c>
      <c r="C27" s="5">
        <v>0.5</v>
      </c>
      <c r="D27" s="9">
        <v>2.008</v>
      </c>
      <c r="E27" s="13">
        <f t="shared" si="0"/>
        <v>0.504</v>
      </c>
    </row>
    <row r="28" spans="2:5" x14ac:dyDescent="0.2">
      <c r="B28" s="17" t="s">
        <v>30</v>
      </c>
      <c r="C28" s="5">
        <v>0.51429999999999998</v>
      </c>
      <c r="D28" s="9">
        <v>1.7789999999999999</v>
      </c>
      <c r="E28" s="13">
        <f t="shared" si="0"/>
        <v>0.42923969999999989</v>
      </c>
    </row>
    <row r="29" spans="2:5" x14ac:dyDescent="0.2">
      <c r="B29" s="17" t="s">
        <v>31</v>
      </c>
      <c r="C29" s="5">
        <v>0.57140000000000002</v>
      </c>
      <c r="D29" s="9">
        <v>1.7470000000000001</v>
      </c>
      <c r="E29" s="13">
        <f t="shared" si="0"/>
        <v>0.56963580000000014</v>
      </c>
    </row>
    <row r="30" spans="2:5" x14ac:dyDescent="0.2">
      <c r="B30" s="17" t="s">
        <v>32</v>
      </c>
      <c r="C30" s="5">
        <v>0.52170000000000005</v>
      </c>
      <c r="D30" s="9">
        <v>2.0979999999999999</v>
      </c>
      <c r="E30" s="13">
        <f t="shared" si="0"/>
        <v>0.61622660000000007</v>
      </c>
    </row>
    <row r="31" spans="2:5" x14ac:dyDescent="0.2">
      <c r="B31" s="17" t="s">
        <v>58</v>
      </c>
      <c r="C31" s="5">
        <v>0.46150000000000002</v>
      </c>
      <c r="D31" s="9">
        <v>2.327</v>
      </c>
      <c r="E31" s="13">
        <f t="shared" si="0"/>
        <v>0.53541050000000001</v>
      </c>
    </row>
    <row r="32" spans="2:5" x14ac:dyDescent="0.2">
      <c r="B32" s="17" t="s">
        <v>33</v>
      </c>
      <c r="C32" s="5">
        <v>0.52</v>
      </c>
      <c r="D32" s="9">
        <v>1.984</v>
      </c>
      <c r="E32" s="13">
        <f t="shared" si="0"/>
        <v>0.55167999999999995</v>
      </c>
    </row>
    <row r="33" spans="2:5" x14ac:dyDescent="0.2">
      <c r="B33" s="17" t="s">
        <v>34</v>
      </c>
      <c r="C33" s="5">
        <v>0.6</v>
      </c>
      <c r="D33" s="9">
        <v>2.4300000000000002</v>
      </c>
      <c r="E33" s="13">
        <f t="shared" si="0"/>
        <v>1.0579999999999998</v>
      </c>
    </row>
    <row r="34" spans="2:5" x14ac:dyDescent="0.2">
      <c r="B34" s="17" t="s">
        <v>35</v>
      </c>
      <c r="C34" s="5">
        <v>0.61539999999999995</v>
      </c>
      <c r="D34" s="9">
        <v>2.5680000000000001</v>
      </c>
      <c r="E34" s="13">
        <f t="shared" si="0"/>
        <v>1.1957471999999998</v>
      </c>
    </row>
    <row r="35" spans="2:5" x14ac:dyDescent="0.2">
      <c r="B35" s="17" t="s">
        <v>36</v>
      </c>
      <c r="C35" s="5">
        <v>0.58819999999999995</v>
      </c>
      <c r="D35" s="9">
        <v>3.6120000000000001</v>
      </c>
      <c r="E35" s="13">
        <f t="shared" ref="E35:E66" si="1">((1*C35)*D35)-(((100%-C35)*(1)))</f>
        <v>1.7127783999999999</v>
      </c>
    </row>
    <row r="36" spans="2:5" x14ac:dyDescent="0.2">
      <c r="B36" s="17" t="s">
        <v>37</v>
      </c>
      <c r="C36" s="5">
        <v>0.67859999999999998</v>
      </c>
      <c r="D36" s="9">
        <v>1.4710000000000001</v>
      </c>
      <c r="E36" s="13">
        <f t="shared" si="1"/>
        <v>0.67682059999999999</v>
      </c>
    </row>
    <row r="37" spans="2:5" x14ac:dyDescent="0.2">
      <c r="B37" s="17" t="s">
        <v>38</v>
      </c>
      <c r="C37" s="5">
        <v>0.66669999999999996</v>
      </c>
      <c r="D37" s="9">
        <v>2.4510000000000001</v>
      </c>
      <c r="E37" s="13">
        <f t="shared" si="1"/>
        <v>1.3007816999999999</v>
      </c>
    </row>
    <row r="38" spans="2:5" x14ac:dyDescent="0.2">
      <c r="B38" s="17" t="s">
        <v>39</v>
      </c>
      <c r="C38" s="5">
        <v>0.6</v>
      </c>
      <c r="D38" s="9">
        <v>2.645</v>
      </c>
      <c r="E38" s="13">
        <f t="shared" si="1"/>
        <v>1.1869999999999998</v>
      </c>
    </row>
    <row r="39" spans="2:5" x14ac:dyDescent="0.2">
      <c r="B39" s="17" t="s">
        <v>40</v>
      </c>
      <c r="C39" s="5">
        <v>0.625</v>
      </c>
      <c r="D39" s="9">
        <v>2.867</v>
      </c>
      <c r="E39" s="13">
        <f t="shared" si="1"/>
        <v>1.4168750000000001</v>
      </c>
    </row>
    <row r="40" spans="2:5" x14ac:dyDescent="0.2">
      <c r="B40" s="17" t="s">
        <v>41</v>
      </c>
      <c r="C40" s="5">
        <v>0.52939999999999998</v>
      </c>
      <c r="D40" s="9">
        <v>1.784</v>
      </c>
      <c r="E40" s="13">
        <f t="shared" si="1"/>
        <v>0.47384959999999998</v>
      </c>
    </row>
    <row r="41" spans="2:5" x14ac:dyDescent="0.2">
      <c r="B41" s="17" t="s">
        <v>42</v>
      </c>
      <c r="C41" s="5">
        <v>0.56520000000000004</v>
      </c>
      <c r="D41" s="9">
        <v>1.45</v>
      </c>
      <c r="E41" s="13">
        <f t="shared" si="1"/>
        <v>0.38474000000000008</v>
      </c>
    </row>
    <row r="42" spans="2:5" x14ac:dyDescent="0.2">
      <c r="B42" s="17" t="s">
        <v>59</v>
      </c>
      <c r="C42" s="5">
        <v>0.48280000000000001</v>
      </c>
      <c r="D42" s="9">
        <v>2.089</v>
      </c>
      <c r="E42" s="13">
        <f t="shared" si="1"/>
        <v>0.49136919999999995</v>
      </c>
    </row>
    <row r="43" spans="2:5" x14ac:dyDescent="0.2">
      <c r="B43" s="17" t="s">
        <v>43</v>
      </c>
      <c r="C43" s="5">
        <v>0.64290000000000003</v>
      </c>
      <c r="D43" s="9">
        <v>1.635</v>
      </c>
      <c r="E43" s="13">
        <f t="shared" si="1"/>
        <v>0.69404149999999998</v>
      </c>
    </row>
    <row r="44" spans="2:5" x14ac:dyDescent="0.2">
      <c r="B44" s="17" t="s">
        <v>44</v>
      </c>
      <c r="C44" s="5">
        <v>0.71430000000000005</v>
      </c>
      <c r="D44" s="9">
        <v>2.8170000000000002</v>
      </c>
      <c r="E44" s="13">
        <f t="shared" si="1"/>
        <v>1.7264831000000003</v>
      </c>
    </row>
    <row r="45" spans="2:5" x14ac:dyDescent="0.2">
      <c r="B45" s="17" t="s">
        <v>45</v>
      </c>
      <c r="C45" s="5">
        <v>0.6</v>
      </c>
      <c r="D45" s="9">
        <v>2.2490000000000001</v>
      </c>
      <c r="E45" s="13">
        <f t="shared" si="1"/>
        <v>0.94939999999999991</v>
      </c>
    </row>
    <row r="46" spans="2:5" x14ac:dyDescent="0.2">
      <c r="B46" s="17" t="s">
        <v>46</v>
      </c>
      <c r="C46" s="5">
        <v>0.66669999999999996</v>
      </c>
      <c r="D46" s="9">
        <v>2.0390000000000001</v>
      </c>
      <c r="E46" s="13">
        <f t="shared" si="1"/>
        <v>1.0261013000000001</v>
      </c>
    </row>
    <row r="47" spans="2:5" x14ac:dyDescent="0.2">
      <c r="B47" s="17" t="s">
        <v>47</v>
      </c>
      <c r="C47" s="5">
        <v>0.57140000000000002</v>
      </c>
      <c r="D47" s="9">
        <v>5.2370000000000001</v>
      </c>
      <c r="E47" s="13">
        <f t="shared" si="1"/>
        <v>2.5638218000000004</v>
      </c>
    </row>
    <row r="48" spans="2:5" x14ac:dyDescent="0.2">
      <c r="B48" s="17" t="s">
        <v>48</v>
      </c>
      <c r="C48" s="5">
        <v>0.5</v>
      </c>
      <c r="D48" s="9">
        <v>1.694</v>
      </c>
      <c r="E48" s="13">
        <f t="shared" si="1"/>
        <v>0.34699999999999998</v>
      </c>
    </row>
    <row r="49" spans="2:5" x14ac:dyDescent="0.2">
      <c r="B49" s="17" t="s">
        <v>49</v>
      </c>
      <c r="C49" s="5">
        <v>0.5</v>
      </c>
      <c r="D49" s="9">
        <v>2.8</v>
      </c>
      <c r="E49" s="13">
        <f t="shared" si="1"/>
        <v>0.89999999999999991</v>
      </c>
    </row>
    <row r="50" spans="2:5" x14ac:dyDescent="0.2">
      <c r="B50" s="17" t="s">
        <v>50</v>
      </c>
      <c r="C50" s="5">
        <v>0.73329999999999995</v>
      </c>
      <c r="D50" s="9">
        <v>11.49</v>
      </c>
      <c r="E50" s="13">
        <f t="shared" si="1"/>
        <v>8.1589169999999989</v>
      </c>
    </row>
    <row r="51" spans="2:5" x14ac:dyDescent="0.2">
      <c r="B51" s="17" t="s">
        <v>51</v>
      </c>
      <c r="C51" s="5">
        <v>0.54169999999999996</v>
      </c>
      <c r="D51" s="9">
        <v>1.9059999999999999</v>
      </c>
      <c r="E51" s="13">
        <f t="shared" si="1"/>
        <v>0.57418019999999992</v>
      </c>
    </row>
    <row r="52" spans="2:5" x14ac:dyDescent="0.2">
      <c r="B52" s="17" t="s">
        <v>52</v>
      </c>
      <c r="C52" s="5">
        <v>0.53849999999999998</v>
      </c>
      <c r="D52" s="9">
        <v>1.8</v>
      </c>
      <c r="E52" s="13">
        <f t="shared" si="1"/>
        <v>0.50779999999999992</v>
      </c>
    </row>
    <row r="53" spans="2:5" x14ac:dyDescent="0.2">
      <c r="B53" s="17" t="s">
        <v>53</v>
      </c>
      <c r="C53" s="5">
        <v>0.65</v>
      </c>
      <c r="D53" s="9">
        <v>3.25</v>
      </c>
      <c r="E53" s="13">
        <f t="shared" si="1"/>
        <v>1.7625000000000002</v>
      </c>
    </row>
    <row r="54" spans="2:5" x14ac:dyDescent="0.2">
      <c r="B54" s="17" t="s">
        <v>54</v>
      </c>
      <c r="C54" s="5">
        <v>0.60870000000000002</v>
      </c>
      <c r="D54" s="9">
        <v>1.3049999999999999</v>
      </c>
      <c r="E54" s="13">
        <f t="shared" si="1"/>
        <v>0.40305349999999995</v>
      </c>
    </row>
    <row r="55" spans="2:5" x14ac:dyDescent="0.2">
      <c r="B55" s="17" t="s">
        <v>55</v>
      </c>
      <c r="C55" s="5">
        <v>0.5</v>
      </c>
      <c r="D55" s="9">
        <v>2.4889999999999999</v>
      </c>
      <c r="E55" s="13">
        <f t="shared" si="1"/>
        <v>0.74449999999999994</v>
      </c>
    </row>
    <row r="56" spans="2:5" x14ac:dyDescent="0.2">
      <c r="B56" s="17" t="s">
        <v>56</v>
      </c>
      <c r="C56" s="5">
        <v>0.55559999999999998</v>
      </c>
      <c r="D56" s="9">
        <v>2.472</v>
      </c>
      <c r="E56" s="13">
        <f t="shared" si="1"/>
        <v>0.92904319999999985</v>
      </c>
    </row>
    <row r="57" spans="2:5" ht="16" thickBot="1" x14ac:dyDescent="0.25">
      <c r="B57" s="18" t="s">
        <v>57</v>
      </c>
      <c r="C57" s="14">
        <v>0.5</v>
      </c>
      <c r="D57" s="15">
        <v>2.3220000000000001</v>
      </c>
      <c r="E57" s="16">
        <f t="shared" si="1"/>
        <v>0.66100000000000003</v>
      </c>
    </row>
  </sheetData>
  <autoFilter ref="B2:E57" xr:uid="{00000000-0009-0000-0000-000001000000}">
    <sortState xmlns:xlrd2="http://schemas.microsoft.com/office/spreadsheetml/2017/richdata2" ref="B3:E57">
      <sortCondition ref="B2:B57"/>
    </sortState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showGridLines="0" workbookViewId="0">
      <selection activeCell="L4" sqref="L4"/>
    </sheetView>
  </sheetViews>
  <sheetFormatPr baseColWidth="10" defaultColWidth="8.83203125" defaultRowHeight="15" x14ac:dyDescent="0.2"/>
  <cols>
    <col min="1" max="1" width="2" bestFit="1" customWidth="1"/>
    <col min="2" max="2" width="12.1640625" bestFit="1" customWidth="1"/>
    <col min="3" max="3" width="9.5" style="22" bestFit="1" customWidth="1"/>
    <col min="4" max="4" width="14.6640625" style="19" bestFit="1" customWidth="1"/>
    <col min="5" max="5" width="6.33203125" style="19" bestFit="1" customWidth="1"/>
    <col min="6" max="6" width="8.1640625" style="32" bestFit="1" customWidth="1"/>
    <col min="7" max="7" width="9" style="24" bestFit="1" customWidth="1"/>
    <col min="8" max="8" width="12" style="31" bestFit="1" customWidth="1"/>
    <col min="9" max="11" width="8" bestFit="1" customWidth="1"/>
    <col min="12" max="12" width="8.33203125" style="19" bestFit="1" customWidth="1"/>
  </cols>
  <sheetData>
    <row r="1" spans="1:12" ht="16" thickBot="1" x14ac:dyDescent="0.25"/>
    <row r="2" spans="1:12" ht="17" thickBot="1" x14ac:dyDescent="0.25">
      <c r="B2" s="56" t="s">
        <v>60</v>
      </c>
      <c r="C2" s="57"/>
      <c r="D2" s="57"/>
      <c r="E2" s="58"/>
      <c r="F2" s="59" t="s">
        <v>62</v>
      </c>
      <c r="G2" s="60"/>
      <c r="H2" s="61"/>
      <c r="I2" s="62" t="s">
        <v>68</v>
      </c>
      <c r="J2" s="60"/>
      <c r="K2" s="60"/>
      <c r="L2" s="63"/>
    </row>
    <row r="3" spans="1:12" ht="30" x14ac:dyDescent="0.2">
      <c r="B3" s="44" t="s">
        <v>3</v>
      </c>
      <c r="C3" s="45" t="s">
        <v>1</v>
      </c>
      <c r="D3" s="46" t="s">
        <v>0</v>
      </c>
      <c r="E3" s="47" t="s">
        <v>2</v>
      </c>
      <c r="F3" s="48" t="s">
        <v>63</v>
      </c>
      <c r="G3" s="49" t="s">
        <v>61</v>
      </c>
      <c r="H3" s="50" t="s">
        <v>62</v>
      </c>
      <c r="I3" s="51" t="s">
        <v>64</v>
      </c>
      <c r="J3" s="49" t="s">
        <v>65</v>
      </c>
      <c r="K3" s="49" t="s">
        <v>67</v>
      </c>
      <c r="L3" s="47" t="s">
        <v>66</v>
      </c>
    </row>
    <row r="4" spans="1:12" x14ac:dyDescent="0.2">
      <c r="A4">
        <v>1</v>
      </c>
      <c r="B4" s="26" t="s">
        <v>7</v>
      </c>
      <c r="C4" s="21">
        <f>VLOOKUP(B4,STOCKS!B:E,2,)</f>
        <v>0.40910000000000002</v>
      </c>
      <c r="D4" s="20">
        <f>VLOOKUP(B4,STOCKS!B:E,3,)</f>
        <v>2.5569999999999999</v>
      </c>
      <c r="E4" s="33">
        <f>VLOOKUP(B4,STOCKS!B:E,4,)</f>
        <v>0.45516869999999998</v>
      </c>
      <c r="F4" s="42">
        <f>1000/G4</f>
        <v>27.173913043478294</v>
      </c>
      <c r="G4" s="25">
        <f t="shared" ref="G4:G5" si="0">K4-J4</f>
        <v>36.799999999999955</v>
      </c>
      <c r="H4" s="35">
        <f>G4*F4</f>
        <v>1000</v>
      </c>
      <c r="I4" s="17">
        <v>1757.65</v>
      </c>
      <c r="J4" s="37">
        <v>1760.25</v>
      </c>
      <c r="K4" s="38">
        <v>1797.05</v>
      </c>
      <c r="L4" s="39">
        <f>(J4-I4)*F4</f>
        <v>70.652173913041096</v>
      </c>
    </row>
    <row r="5" spans="1:12" x14ac:dyDescent="0.2">
      <c r="A5">
        <v>2</v>
      </c>
      <c r="B5" s="26" t="s">
        <v>11</v>
      </c>
      <c r="C5" s="21">
        <f>VLOOKUP(B5,STOCKS!B:E,2,)</f>
        <v>0.5625</v>
      </c>
      <c r="D5" s="20">
        <f>VLOOKUP(B5,STOCKS!B:E,3,)</f>
        <v>1.7490000000000001</v>
      </c>
      <c r="E5" s="33">
        <f>VLOOKUP(B5,STOCKS!B:E,4,)</f>
        <v>0.54631250000000009</v>
      </c>
      <c r="F5" s="42">
        <f t="shared" ref="F5:F10" si="1">1000/G5</f>
        <v>16.28664495114004</v>
      </c>
      <c r="G5" s="25">
        <f t="shared" si="0"/>
        <v>61.400000000000091</v>
      </c>
      <c r="H5" s="35">
        <f t="shared" ref="H5:H10" si="2">F5/G5</f>
        <v>0.26525480376449539</v>
      </c>
      <c r="I5" s="17">
        <v>2319.0500000000002</v>
      </c>
      <c r="J5" s="37">
        <v>2357.6</v>
      </c>
      <c r="K5" s="37">
        <v>2419</v>
      </c>
      <c r="L5" s="39">
        <f>(J5-I5)*F5</f>
        <v>627.85016286644407</v>
      </c>
    </row>
    <row r="6" spans="1:12" x14ac:dyDescent="0.2">
      <c r="A6">
        <v>3</v>
      </c>
      <c r="B6" s="26" t="s">
        <v>13</v>
      </c>
      <c r="C6" s="21">
        <f>VLOOKUP(B6,STOCKS!B:E,2,)</f>
        <v>0.45450000000000002</v>
      </c>
      <c r="D6" s="20">
        <f>VLOOKUP(B6,STOCKS!B:E,3,)</f>
        <v>2.5369999999999999</v>
      </c>
      <c r="E6" s="33">
        <f>VLOOKUP(B6,STOCKS!B:E,4,)</f>
        <v>0.60756650000000001</v>
      </c>
      <c r="F6" s="42">
        <f t="shared" si="1"/>
        <v>196.07843137254869</v>
      </c>
      <c r="G6" s="25">
        <f>K6-J6</f>
        <v>5.1000000000000085</v>
      </c>
      <c r="H6" s="35">
        <f t="shared" si="2"/>
        <v>38.446751249519288</v>
      </c>
      <c r="I6" s="17">
        <v>128.30000000000001</v>
      </c>
      <c r="J6" s="37">
        <v>127.7</v>
      </c>
      <c r="K6" s="37">
        <v>132.80000000000001</v>
      </c>
      <c r="L6" s="39">
        <f>(J6-I6)*F6</f>
        <v>-117.64705882353088</v>
      </c>
    </row>
    <row r="7" spans="1:12" x14ac:dyDescent="0.2">
      <c r="A7">
        <v>4</v>
      </c>
      <c r="B7" s="26" t="s">
        <v>26</v>
      </c>
      <c r="C7" s="21">
        <f>VLOOKUP(B7,STOCKS!B:E,2,)</f>
        <v>0.58620000000000005</v>
      </c>
      <c r="D7" s="20">
        <f>VLOOKUP(B7,STOCKS!B:E,3,)</f>
        <v>2.3090000000000002</v>
      </c>
      <c r="E7" s="33">
        <f>VLOOKUP(B7,STOCKS!B:E,4,)</f>
        <v>0.93973580000000023</v>
      </c>
      <c r="F7" s="42">
        <f t="shared" si="1"/>
        <v>18.248175182481692</v>
      </c>
      <c r="G7" s="25">
        <f t="shared" ref="G7:G10" si="3">K7-J7</f>
        <v>54.800000000000182</v>
      </c>
      <c r="H7" s="35">
        <f t="shared" si="2"/>
        <v>0.3329958974905407</v>
      </c>
      <c r="I7" s="17">
        <v>2208.1</v>
      </c>
      <c r="J7" s="37">
        <v>2210.1999999999998</v>
      </c>
      <c r="K7" s="37">
        <v>2265</v>
      </c>
      <c r="L7" s="39">
        <f t="shared" ref="L7:L10" si="4">(J7-I7)*F7</f>
        <v>38.321167883209895</v>
      </c>
    </row>
    <row r="8" spans="1:12" x14ac:dyDescent="0.2">
      <c r="A8">
        <v>5</v>
      </c>
      <c r="B8" s="26" t="s">
        <v>27</v>
      </c>
      <c r="C8" s="21">
        <f>VLOOKUP(B8,STOCKS!B:E,2,)</f>
        <v>0.52380000000000004</v>
      </c>
      <c r="D8" s="20">
        <f>VLOOKUP(B8,STOCKS!B:E,3,)</f>
        <v>2.008</v>
      </c>
      <c r="E8" s="33">
        <f>VLOOKUP(B8,STOCKS!B:E,4,)</f>
        <v>0.57559040000000006</v>
      </c>
      <c r="F8" s="42">
        <f t="shared" si="1"/>
        <v>102.56410256410257</v>
      </c>
      <c r="G8" s="25">
        <f t="shared" si="3"/>
        <v>9.75</v>
      </c>
      <c r="H8" s="35">
        <f t="shared" si="2"/>
        <v>10.519395134779751</v>
      </c>
      <c r="I8" s="17">
        <v>380.8</v>
      </c>
      <c r="J8" s="37">
        <v>383.2</v>
      </c>
      <c r="K8" s="37">
        <v>392.95</v>
      </c>
      <c r="L8" s="39">
        <f t="shared" si="4"/>
        <v>246.15384615384383</v>
      </c>
    </row>
    <row r="9" spans="1:12" x14ac:dyDescent="0.2">
      <c r="A9">
        <v>6</v>
      </c>
      <c r="B9" s="26" t="s">
        <v>33</v>
      </c>
      <c r="C9" s="21">
        <f>VLOOKUP(B9,STOCKS!B:E,2,)</f>
        <v>0.52</v>
      </c>
      <c r="D9" s="20">
        <f>VLOOKUP(B9,STOCKS!B:E,3,)</f>
        <v>1.984</v>
      </c>
      <c r="E9" s="33">
        <f>VLOOKUP(B9,STOCKS!B:E,4,)</f>
        <v>0.55167999999999995</v>
      </c>
      <c r="F9" s="42">
        <f t="shared" si="1"/>
        <v>91.743119266055231</v>
      </c>
      <c r="G9" s="25">
        <f t="shared" si="3"/>
        <v>10.899999999999977</v>
      </c>
      <c r="H9" s="35">
        <f t="shared" si="2"/>
        <v>8.4167999326656346</v>
      </c>
      <c r="I9" s="17">
        <v>294.89999999999998</v>
      </c>
      <c r="J9" s="37">
        <v>284</v>
      </c>
      <c r="K9" s="37">
        <v>294.89999999999998</v>
      </c>
      <c r="L9" s="39">
        <f t="shared" si="4"/>
        <v>-999.99999999999989</v>
      </c>
    </row>
    <row r="10" spans="1:12" ht="16" thickBot="1" x14ac:dyDescent="0.25">
      <c r="A10">
        <v>7</v>
      </c>
      <c r="B10" s="27" t="s">
        <v>54</v>
      </c>
      <c r="C10" s="28">
        <f>VLOOKUP(B10,STOCKS!B:E,2,)</f>
        <v>0.60870000000000002</v>
      </c>
      <c r="D10" s="29">
        <f>VLOOKUP(B10,STOCKS!B:E,3,)</f>
        <v>1.3049999999999999</v>
      </c>
      <c r="E10" s="34">
        <f>VLOOKUP(B10,STOCKS!B:E,4,)</f>
        <v>0.40305349999999995</v>
      </c>
      <c r="F10" s="43">
        <f t="shared" si="1"/>
        <v>70.67137809187291</v>
      </c>
      <c r="G10" s="30">
        <f t="shared" si="3"/>
        <v>14.149999999999977</v>
      </c>
      <c r="H10" s="36">
        <f t="shared" si="2"/>
        <v>4.9944436814044542</v>
      </c>
      <c r="I10" s="18">
        <v>549.29999999999995</v>
      </c>
      <c r="J10" s="40">
        <v>535.15</v>
      </c>
      <c r="K10" s="40">
        <v>549.29999999999995</v>
      </c>
      <c r="L10" s="41">
        <f t="shared" si="4"/>
        <v>-1000.0000000000001</v>
      </c>
    </row>
    <row r="11" spans="1:12" ht="16" thickBot="1" x14ac:dyDescent="0.25">
      <c r="L11" s="52">
        <f>SUM(L4:L10)</f>
        <v>-1134.6697080069921</v>
      </c>
    </row>
  </sheetData>
  <mergeCells count="3">
    <mergeCell ref="B2:E2"/>
    <mergeCell ref="F2:H2"/>
    <mergeCell ref="I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6920-A3BD-C34E-B8A9-B119001AB03C}">
  <dimension ref="A1:M20"/>
  <sheetViews>
    <sheetView showGridLines="0" workbookViewId="0">
      <selection activeCell="L16" sqref="L16"/>
    </sheetView>
  </sheetViews>
  <sheetFormatPr baseColWidth="10" defaultColWidth="8.83203125" defaultRowHeight="15" x14ac:dyDescent="0.2"/>
  <cols>
    <col min="1" max="1" width="2" bestFit="1" customWidth="1"/>
    <col min="2" max="2" width="12.1640625" bestFit="1" customWidth="1"/>
    <col min="3" max="3" width="9.5" style="22" bestFit="1" customWidth="1"/>
    <col min="4" max="4" width="14.6640625" style="19" bestFit="1" customWidth="1"/>
    <col min="5" max="5" width="6.33203125" style="19" bestFit="1" customWidth="1"/>
    <col min="6" max="6" width="8.1640625" style="32" bestFit="1" customWidth="1"/>
    <col min="7" max="7" width="9" style="24" bestFit="1" customWidth="1"/>
    <col min="8" max="8" width="12" style="31" bestFit="1" customWidth="1"/>
    <col min="9" max="11" width="8" bestFit="1" customWidth="1"/>
    <col min="12" max="12" width="8" customWidth="1"/>
    <col min="13" max="13" width="12.6640625" style="19" customWidth="1"/>
  </cols>
  <sheetData>
    <row r="1" spans="1:13" ht="16" thickBot="1" x14ac:dyDescent="0.25"/>
    <row r="2" spans="1:13" ht="17" thickBot="1" x14ac:dyDescent="0.25">
      <c r="B2" s="56" t="s">
        <v>60</v>
      </c>
      <c r="C2" s="57"/>
      <c r="D2" s="57"/>
      <c r="E2" s="58"/>
      <c r="F2" s="59" t="s">
        <v>62</v>
      </c>
      <c r="G2" s="60"/>
      <c r="H2" s="61"/>
      <c r="I2" s="62" t="s">
        <v>68</v>
      </c>
      <c r="J2" s="60"/>
      <c r="K2" s="60"/>
      <c r="L2" s="61"/>
      <c r="M2" s="63"/>
    </row>
    <row r="3" spans="1:13" ht="30" x14ac:dyDescent="0.2">
      <c r="B3" s="44" t="s">
        <v>3</v>
      </c>
      <c r="C3" s="45" t="s">
        <v>1</v>
      </c>
      <c r="D3" s="46" t="s">
        <v>0</v>
      </c>
      <c r="E3" s="47" t="s">
        <v>2</v>
      </c>
      <c r="F3" s="48" t="s">
        <v>63</v>
      </c>
      <c r="G3" s="49" t="s">
        <v>61</v>
      </c>
      <c r="H3" s="50" t="s">
        <v>62</v>
      </c>
      <c r="I3" s="51" t="s">
        <v>64</v>
      </c>
      <c r="J3" s="49" t="s">
        <v>69</v>
      </c>
      <c r="K3" s="49" t="s">
        <v>67</v>
      </c>
      <c r="L3" s="50" t="s">
        <v>70</v>
      </c>
      <c r="M3" s="47" t="s">
        <v>66</v>
      </c>
    </row>
    <row r="4" spans="1:13" x14ac:dyDescent="0.2">
      <c r="A4">
        <v>1</v>
      </c>
      <c r="B4" s="26" t="s">
        <v>32</v>
      </c>
      <c r="C4" s="21">
        <f>VLOOKUP(B4,STOCKS!B:E,2,)</f>
        <v>0.52170000000000005</v>
      </c>
      <c r="D4" s="20">
        <f>VLOOKUP(B4,STOCKS!B:E,3,)</f>
        <v>2.0979999999999999</v>
      </c>
      <c r="E4" s="33">
        <f>VLOOKUP(B4,STOCKS!B:E,4,)</f>
        <v>0.61622660000000007</v>
      </c>
      <c r="F4" s="42">
        <f>1000/G4</f>
        <v>29.806259314456078</v>
      </c>
      <c r="G4" s="25">
        <f t="shared" ref="G4:G5" si="0">K4-J4</f>
        <v>33.549999999999955</v>
      </c>
      <c r="H4" s="35">
        <f>G4*F4</f>
        <v>1000.0000000000001</v>
      </c>
      <c r="I4" s="17"/>
      <c r="J4" s="37">
        <v>1272.3</v>
      </c>
      <c r="K4" s="38">
        <v>1305.8499999999999</v>
      </c>
      <c r="L4" s="39">
        <f>((K4-J4)/J4)*100</f>
        <v>2.6369566926039423</v>
      </c>
      <c r="M4" s="39">
        <f>(J4-I4)/F4</f>
        <v>42.685664999999936</v>
      </c>
    </row>
    <row r="5" spans="1:13" x14ac:dyDescent="0.2">
      <c r="A5">
        <v>2</v>
      </c>
      <c r="B5" s="26"/>
      <c r="C5" s="21" t="e">
        <f>VLOOKUP(B5,STOCKS!B:E,2,)</f>
        <v>#N/A</v>
      </c>
      <c r="D5" s="20" t="e">
        <f>VLOOKUP(B5,STOCKS!B:E,3,)</f>
        <v>#N/A</v>
      </c>
      <c r="E5" s="33" t="e">
        <f>VLOOKUP(B5,STOCKS!B:E,4,)</f>
        <v>#N/A</v>
      </c>
      <c r="F5" s="42">
        <f t="shared" ref="F5:F10" si="1">1000/G5</f>
        <v>52.631578947368418</v>
      </c>
      <c r="G5" s="25">
        <f t="shared" si="0"/>
        <v>19</v>
      </c>
      <c r="H5" s="35">
        <f t="shared" ref="H5:H10" si="2">G5*F5</f>
        <v>999.99999999999989</v>
      </c>
      <c r="I5" s="17"/>
      <c r="J5" s="37">
        <v>422</v>
      </c>
      <c r="K5" s="37">
        <v>441</v>
      </c>
      <c r="L5" s="39">
        <f t="shared" ref="L5:L10" si="3">((K5-J5)/J5)*100</f>
        <v>4.5023696682464456</v>
      </c>
      <c r="M5" s="39">
        <f t="shared" ref="M5:M10" si="4">(J5-I5)/F5</f>
        <v>8.0180000000000007</v>
      </c>
    </row>
    <row r="6" spans="1:13" x14ac:dyDescent="0.2">
      <c r="A6">
        <v>3</v>
      </c>
      <c r="B6" s="26" t="s">
        <v>28</v>
      </c>
      <c r="C6" s="21">
        <f>VLOOKUP(B6,STOCKS!B:E,2,)</f>
        <v>0.5484</v>
      </c>
      <c r="D6" s="20">
        <f>VLOOKUP(B6,STOCKS!B:E,3,)</f>
        <v>2.008</v>
      </c>
      <c r="E6" s="33">
        <f>VLOOKUP(B6,STOCKS!B:E,4,)</f>
        <v>0.64958720000000003</v>
      </c>
      <c r="F6" s="42">
        <f t="shared" si="1"/>
        <v>103.09278350515476</v>
      </c>
      <c r="G6" s="25">
        <f>K6-J6</f>
        <v>9.6999999999999886</v>
      </c>
      <c r="H6" s="35">
        <f t="shared" si="2"/>
        <v>1000</v>
      </c>
      <c r="I6" s="17"/>
      <c r="J6" s="37">
        <v>458.8</v>
      </c>
      <c r="K6" s="37">
        <v>468.5</v>
      </c>
      <c r="L6" s="39">
        <f t="shared" si="3"/>
        <v>2.1142109851787243</v>
      </c>
      <c r="M6" s="39">
        <f t="shared" si="4"/>
        <v>4.4503599999999954</v>
      </c>
    </row>
    <row r="7" spans="1:13" x14ac:dyDescent="0.2">
      <c r="A7">
        <v>4</v>
      </c>
      <c r="B7" s="26"/>
      <c r="C7" s="21" t="e">
        <f>VLOOKUP(B7,STOCKS!B:E,2,)</f>
        <v>#N/A</v>
      </c>
      <c r="D7" s="20" t="e">
        <f>VLOOKUP(B7,STOCKS!B:E,3,)</f>
        <v>#N/A</v>
      </c>
      <c r="E7" s="33" t="e">
        <f>VLOOKUP(B7,STOCKS!B:E,4,)</f>
        <v>#N/A</v>
      </c>
      <c r="F7" s="42" t="e">
        <f t="shared" si="1"/>
        <v>#DIV/0!</v>
      </c>
      <c r="G7" s="25">
        <f t="shared" ref="G7:G10" si="5">K7-J7</f>
        <v>0</v>
      </c>
      <c r="H7" s="35" t="e">
        <f t="shared" si="2"/>
        <v>#DIV/0!</v>
      </c>
      <c r="I7" s="17"/>
      <c r="J7" s="37"/>
      <c r="K7" s="37"/>
      <c r="L7" s="39" t="e">
        <f t="shared" si="3"/>
        <v>#DIV/0!</v>
      </c>
      <c r="M7" s="39" t="e">
        <f t="shared" si="4"/>
        <v>#DIV/0!</v>
      </c>
    </row>
    <row r="8" spans="1:13" x14ac:dyDescent="0.2">
      <c r="A8">
        <v>5</v>
      </c>
      <c r="B8" s="26"/>
      <c r="C8" s="21" t="e">
        <f>VLOOKUP(B8,STOCKS!B:E,2,)</f>
        <v>#N/A</v>
      </c>
      <c r="D8" s="20" t="e">
        <f>VLOOKUP(B8,STOCKS!B:E,3,)</f>
        <v>#N/A</v>
      </c>
      <c r="E8" s="33" t="e">
        <f>VLOOKUP(B8,STOCKS!B:E,4,)</f>
        <v>#N/A</v>
      </c>
      <c r="F8" s="42" t="e">
        <f t="shared" si="1"/>
        <v>#DIV/0!</v>
      </c>
      <c r="G8" s="25">
        <f t="shared" si="5"/>
        <v>0</v>
      </c>
      <c r="H8" s="35" t="e">
        <f t="shared" si="2"/>
        <v>#DIV/0!</v>
      </c>
      <c r="I8" s="17"/>
      <c r="J8" s="37"/>
      <c r="K8" s="37"/>
      <c r="L8" s="39" t="e">
        <f t="shared" si="3"/>
        <v>#DIV/0!</v>
      </c>
      <c r="M8" s="39" t="e">
        <f t="shared" si="4"/>
        <v>#DIV/0!</v>
      </c>
    </row>
    <row r="9" spans="1:13" x14ac:dyDescent="0.2">
      <c r="A9">
        <v>6</v>
      </c>
      <c r="B9" s="26"/>
      <c r="C9" s="21" t="e">
        <f>VLOOKUP(B9,STOCKS!B:E,2,)</f>
        <v>#N/A</v>
      </c>
      <c r="D9" s="20" t="e">
        <f>VLOOKUP(B9,STOCKS!B:E,3,)</f>
        <v>#N/A</v>
      </c>
      <c r="E9" s="33" t="e">
        <f>VLOOKUP(B9,STOCKS!B:E,4,)</f>
        <v>#N/A</v>
      </c>
      <c r="F9" s="42" t="e">
        <f t="shared" si="1"/>
        <v>#DIV/0!</v>
      </c>
      <c r="G9" s="25">
        <f t="shared" si="5"/>
        <v>0</v>
      </c>
      <c r="H9" s="35" t="e">
        <f t="shared" si="2"/>
        <v>#DIV/0!</v>
      </c>
      <c r="I9" s="17"/>
      <c r="J9" s="37"/>
      <c r="K9" s="37"/>
      <c r="L9" s="39" t="e">
        <f t="shared" si="3"/>
        <v>#DIV/0!</v>
      </c>
      <c r="M9" s="39" t="e">
        <f t="shared" si="4"/>
        <v>#DIV/0!</v>
      </c>
    </row>
    <row r="10" spans="1:13" ht="16" thickBot="1" x14ac:dyDescent="0.25">
      <c r="A10">
        <v>7</v>
      </c>
      <c r="B10" s="27"/>
      <c r="C10" s="28" t="e">
        <f>VLOOKUP(B10,STOCKS!B:E,2,)</f>
        <v>#N/A</v>
      </c>
      <c r="D10" s="29" t="e">
        <f>VLOOKUP(B10,STOCKS!B:E,3,)</f>
        <v>#N/A</v>
      </c>
      <c r="E10" s="34" t="e">
        <f>VLOOKUP(B10,STOCKS!B:E,4,)</f>
        <v>#N/A</v>
      </c>
      <c r="F10" s="43" t="e">
        <f t="shared" si="1"/>
        <v>#DIV/0!</v>
      </c>
      <c r="G10" s="30">
        <f t="shared" si="5"/>
        <v>0</v>
      </c>
      <c r="H10" s="35" t="e">
        <f t="shared" si="2"/>
        <v>#DIV/0!</v>
      </c>
      <c r="I10" s="64"/>
      <c r="J10" s="65"/>
      <c r="K10" s="65"/>
      <c r="L10" s="39" t="e">
        <f t="shared" si="3"/>
        <v>#DIV/0!</v>
      </c>
      <c r="M10" s="39" t="e">
        <f t="shared" si="4"/>
        <v>#DIV/0!</v>
      </c>
    </row>
    <row r="11" spans="1:13" ht="16" thickBot="1" x14ac:dyDescent="0.25">
      <c r="M11" s="52" t="e">
        <f>SUM(M4:M10)</f>
        <v>#DIV/0!</v>
      </c>
    </row>
    <row r="14" spans="1:13" x14ac:dyDescent="0.2">
      <c r="G14"/>
      <c r="H14"/>
      <c r="M14"/>
    </row>
    <row r="15" spans="1:13" x14ac:dyDescent="0.2">
      <c r="G15"/>
      <c r="H15"/>
      <c r="M15"/>
    </row>
    <row r="16" spans="1:13" x14ac:dyDescent="0.2">
      <c r="G16"/>
      <c r="H16"/>
      <c r="M16"/>
    </row>
    <row r="17" spans="7:13" x14ac:dyDescent="0.2">
      <c r="G17"/>
      <c r="H17"/>
      <c r="M17"/>
    </row>
    <row r="18" spans="7:13" x14ac:dyDescent="0.2">
      <c r="G18"/>
      <c r="H18"/>
      <c r="M18"/>
    </row>
    <row r="19" spans="7:13" x14ac:dyDescent="0.2">
      <c r="G19"/>
      <c r="H19"/>
      <c r="M19"/>
    </row>
    <row r="20" spans="7:13" x14ac:dyDescent="0.2">
      <c r="G20"/>
      <c r="H20"/>
      <c r="M20"/>
    </row>
  </sheetData>
  <mergeCells count="3">
    <mergeCell ref="B2:E2"/>
    <mergeCell ref="F2:H2"/>
    <mergeCell ref="I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3593-CBA1-4C4A-9627-2E49209391B9}">
  <dimension ref="A1:A100"/>
  <sheetViews>
    <sheetView topLeftCell="A58" workbookViewId="0">
      <selection activeCell="F17" sqref="F17"/>
    </sheetView>
  </sheetViews>
  <sheetFormatPr baseColWidth="10" defaultRowHeight="15" x14ac:dyDescent="0.2"/>
  <sheetData>
    <row r="1" spans="1:1" x14ac:dyDescent="0.2">
      <c r="A1" t="s">
        <v>71</v>
      </c>
    </row>
    <row r="2" spans="1:1" x14ac:dyDescent="0.2">
      <c r="A2" t="s">
        <v>72</v>
      </c>
    </row>
    <row r="3" spans="1:1" x14ac:dyDescent="0.2">
      <c r="A3" t="s">
        <v>73</v>
      </c>
    </row>
    <row r="4" spans="1:1" x14ac:dyDescent="0.2">
      <c r="A4" t="s">
        <v>74</v>
      </c>
    </row>
    <row r="5" spans="1:1" x14ac:dyDescent="0.2">
      <c r="A5" t="s">
        <v>75</v>
      </c>
    </row>
    <row r="6" spans="1:1" x14ac:dyDescent="0.2">
      <c r="A6" t="s">
        <v>76</v>
      </c>
    </row>
    <row r="7" spans="1:1" x14ac:dyDescent="0.2">
      <c r="A7" t="s">
        <v>77</v>
      </c>
    </row>
    <row r="8" spans="1:1" x14ac:dyDescent="0.2">
      <c r="A8" t="s">
        <v>78</v>
      </c>
    </row>
    <row r="9" spans="1:1" x14ac:dyDescent="0.2">
      <c r="A9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87</v>
      </c>
    </row>
    <row r="18" spans="1:1" x14ac:dyDescent="0.2">
      <c r="A18" t="s">
        <v>88</v>
      </c>
    </row>
    <row r="19" spans="1:1" x14ac:dyDescent="0.2">
      <c r="A19" t="s">
        <v>89</v>
      </c>
    </row>
    <row r="20" spans="1:1" x14ac:dyDescent="0.2">
      <c r="A20" t="s">
        <v>90</v>
      </c>
    </row>
    <row r="21" spans="1:1" x14ac:dyDescent="0.2">
      <c r="A21" t="s">
        <v>91</v>
      </c>
    </row>
    <row r="22" spans="1:1" x14ac:dyDescent="0.2">
      <c r="A22" t="s">
        <v>92</v>
      </c>
    </row>
    <row r="23" spans="1:1" x14ac:dyDescent="0.2">
      <c r="A23" t="s">
        <v>93</v>
      </c>
    </row>
    <row r="24" spans="1:1" x14ac:dyDescent="0.2">
      <c r="A24" t="s">
        <v>94</v>
      </c>
    </row>
    <row r="25" spans="1:1" x14ac:dyDescent="0.2">
      <c r="A25" t="s">
        <v>95</v>
      </c>
    </row>
    <row r="26" spans="1:1" x14ac:dyDescent="0.2">
      <c r="A26" t="s">
        <v>96</v>
      </c>
    </row>
    <row r="27" spans="1:1" x14ac:dyDescent="0.2">
      <c r="A27" t="s">
        <v>97</v>
      </c>
    </row>
    <row r="28" spans="1:1" x14ac:dyDescent="0.2">
      <c r="A28" t="s">
        <v>98</v>
      </c>
    </row>
    <row r="29" spans="1:1" x14ac:dyDescent="0.2">
      <c r="A29" t="s">
        <v>99</v>
      </c>
    </row>
    <row r="30" spans="1:1" x14ac:dyDescent="0.2">
      <c r="A30" t="s">
        <v>100</v>
      </c>
    </row>
    <row r="31" spans="1:1" x14ac:dyDescent="0.2">
      <c r="A31" t="s">
        <v>101</v>
      </c>
    </row>
    <row r="32" spans="1:1" x14ac:dyDescent="0.2">
      <c r="A32" t="s">
        <v>102</v>
      </c>
    </row>
    <row r="33" spans="1:1" x14ac:dyDescent="0.2">
      <c r="A33" t="s">
        <v>103</v>
      </c>
    </row>
    <row r="34" spans="1:1" x14ac:dyDescent="0.2">
      <c r="A34" t="s">
        <v>104</v>
      </c>
    </row>
    <row r="35" spans="1:1" x14ac:dyDescent="0.2">
      <c r="A35" t="s">
        <v>105</v>
      </c>
    </row>
    <row r="36" spans="1:1" x14ac:dyDescent="0.2">
      <c r="A36" t="s">
        <v>106</v>
      </c>
    </row>
    <row r="37" spans="1:1" x14ac:dyDescent="0.2">
      <c r="A37" t="s">
        <v>107</v>
      </c>
    </row>
    <row r="38" spans="1:1" x14ac:dyDescent="0.2">
      <c r="A38" t="s">
        <v>108</v>
      </c>
    </row>
    <row r="39" spans="1:1" x14ac:dyDescent="0.2">
      <c r="A39" t="s">
        <v>109</v>
      </c>
    </row>
    <row r="40" spans="1:1" x14ac:dyDescent="0.2">
      <c r="A40" t="s">
        <v>110</v>
      </c>
    </row>
    <row r="41" spans="1:1" x14ac:dyDescent="0.2">
      <c r="A41" t="s">
        <v>111</v>
      </c>
    </row>
    <row r="42" spans="1:1" x14ac:dyDescent="0.2">
      <c r="A42" t="s">
        <v>112</v>
      </c>
    </row>
    <row r="43" spans="1:1" x14ac:dyDescent="0.2">
      <c r="A43" t="s">
        <v>113</v>
      </c>
    </row>
    <row r="44" spans="1:1" x14ac:dyDescent="0.2">
      <c r="A44" t="s">
        <v>114</v>
      </c>
    </row>
    <row r="45" spans="1:1" x14ac:dyDescent="0.2">
      <c r="A45" t="s">
        <v>115</v>
      </c>
    </row>
    <row r="46" spans="1:1" x14ac:dyDescent="0.2">
      <c r="A46" t="s">
        <v>116</v>
      </c>
    </row>
    <row r="47" spans="1:1" x14ac:dyDescent="0.2">
      <c r="A47" t="s">
        <v>117</v>
      </c>
    </row>
    <row r="48" spans="1:1" x14ac:dyDescent="0.2">
      <c r="A48" t="s">
        <v>118</v>
      </c>
    </row>
    <row r="49" spans="1:1" x14ac:dyDescent="0.2">
      <c r="A49" t="s">
        <v>119</v>
      </c>
    </row>
    <row r="50" spans="1:1" x14ac:dyDescent="0.2">
      <c r="A50" t="s">
        <v>120</v>
      </c>
    </row>
    <row r="51" spans="1:1" x14ac:dyDescent="0.2">
      <c r="A51" t="s">
        <v>121</v>
      </c>
    </row>
    <row r="52" spans="1:1" x14ac:dyDescent="0.2">
      <c r="A52" t="s">
        <v>122</v>
      </c>
    </row>
    <row r="53" spans="1:1" x14ac:dyDescent="0.2">
      <c r="A53" t="s">
        <v>123</v>
      </c>
    </row>
    <row r="54" spans="1:1" x14ac:dyDescent="0.2">
      <c r="A54" t="s">
        <v>124</v>
      </c>
    </row>
    <row r="55" spans="1:1" x14ac:dyDescent="0.2">
      <c r="A55" t="s">
        <v>125</v>
      </c>
    </row>
    <row r="56" spans="1:1" x14ac:dyDescent="0.2">
      <c r="A56" t="s">
        <v>126</v>
      </c>
    </row>
    <row r="57" spans="1:1" x14ac:dyDescent="0.2">
      <c r="A57" t="s">
        <v>127</v>
      </c>
    </row>
    <row r="58" spans="1:1" x14ac:dyDescent="0.2">
      <c r="A58" t="s">
        <v>128</v>
      </c>
    </row>
    <row r="59" spans="1:1" x14ac:dyDescent="0.2">
      <c r="A59" t="s">
        <v>129</v>
      </c>
    </row>
    <row r="60" spans="1:1" x14ac:dyDescent="0.2">
      <c r="A60" t="s">
        <v>130</v>
      </c>
    </row>
    <row r="61" spans="1:1" x14ac:dyDescent="0.2">
      <c r="A61" t="s">
        <v>131</v>
      </c>
    </row>
    <row r="62" spans="1:1" x14ac:dyDescent="0.2">
      <c r="A62" t="s">
        <v>132</v>
      </c>
    </row>
    <row r="63" spans="1:1" x14ac:dyDescent="0.2">
      <c r="A63" t="s">
        <v>133</v>
      </c>
    </row>
    <row r="64" spans="1:1" x14ac:dyDescent="0.2">
      <c r="A64" t="s">
        <v>134</v>
      </c>
    </row>
    <row r="65" spans="1:1" x14ac:dyDescent="0.2">
      <c r="A65" t="s">
        <v>135</v>
      </c>
    </row>
    <row r="66" spans="1:1" x14ac:dyDescent="0.2">
      <c r="A66" t="s">
        <v>136</v>
      </c>
    </row>
    <row r="67" spans="1:1" x14ac:dyDescent="0.2">
      <c r="A67" t="s">
        <v>137</v>
      </c>
    </row>
    <row r="68" spans="1:1" x14ac:dyDescent="0.2">
      <c r="A68" t="s">
        <v>138</v>
      </c>
    </row>
    <row r="69" spans="1:1" x14ac:dyDescent="0.2">
      <c r="A69" t="s">
        <v>139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  <row r="73" spans="1:1" x14ac:dyDescent="0.2">
      <c r="A73" t="s">
        <v>143</v>
      </c>
    </row>
    <row r="74" spans="1:1" x14ac:dyDescent="0.2">
      <c r="A74" t="s">
        <v>144</v>
      </c>
    </row>
    <row r="75" spans="1:1" x14ac:dyDescent="0.2">
      <c r="A75" t="s">
        <v>145</v>
      </c>
    </row>
    <row r="76" spans="1:1" x14ac:dyDescent="0.2">
      <c r="A76" t="s">
        <v>146</v>
      </c>
    </row>
    <row r="77" spans="1:1" x14ac:dyDescent="0.2">
      <c r="A77" t="s">
        <v>147</v>
      </c>
    </row>
    <row r="78" spans="1:1" x14ac:dyDescent="0.2">
      <c r="A78" t="s">
        <v>148</v>
      </c>
    </row>
    <row r="79" spans="1:1" x14ac:dyDescent="0.2">
      <c r="A79" t="s">
        <v>149</v>
      </c>
    </row>
    <row r="80" spans="1:1" x14ac:dyDescent="0.2">
      <c r="A80" t="s">
        <v>150</v>
      </c>
    </row>
    <row r="81" spans="1:1" x14ac:dyDescent="0.2">
      <c r="A81" t="s">
        <v>151</v>
      </c>
    </row>
    <row r="82" spans="1:1" x14ac:dyDescent="0.2">
      <c r="A82" t="s">
        <v>152</v>
      </c>
    </row>
    <row r="83" spans="1:1" x14ac:dyDescent="0.2">
      <c r="A83" t="s">
        <v>153</v>
      </c>
    </row>
    <row r="84" spans="1:1" x14ac:dyDescent="0.2">
      <c r="A84" t="s">
        <v>154</v>
      </c>
    </row>
    <row r="85" spans="1:1" x14ac:dyDescent="0.2">
      <c r="A85" t="s">
        <v>155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1" spans="1:1" x14ac:dyDescent="0.2">
      <c r="A91" t="s">
        <v>161</v>
      </c>
    </row>
    <row r="92" spans="1:1" x14ac:dyDescent="0.2">
      <c r="A92" t="s">
        <v>162</v>
      </c>
    </row>
    <row r="93" spans="1:1" x14ac:dyDescent="0.2">
      <c r="A93" t="s">
        <v>163</v>
      </c>
    </row>
    <row r="94" spans="1:1" x14ac:dyDescent="0.2">
      <c r="A94" t="s">
        <v>164</v>
      </c>
    </row>
    <row r="95" spans="1:1" x14ac:dyDescent="0.2">
      <c r="A95" t="s">
        <v>165</v>
      </c>
    </row>
    <row r="96" spans="1:1" x14ac:dyDescent="0.2">
      <c r="A96" t="s">
        <v>166</v>
      </c>
    </row>
    <row r="97" spans="1:1" x14ac:dyDescent="0.2">
      <c r="A97" t="s">
        <v>167</v>
      </c>
    </row>
    <row r="98" spans="1:1" x14ac:dyDescent="0.2">
      <c r="A98" t="s">
        <v>168</v>
      </c>
    </row>
    <row r="99" spans="1:1" x14ac:dyDescent="0.2">
      <c r="A99" t="s">
        <v>169</v>
      </c>
    </row>
    <row r="100" spans="1:1" x14ac:dyDescent="0.2">
      <c r="A10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Intraday Stock Selection</vt:lpstr>
      <vt:lpstr>STOCKS</vt:lpstr>
      <vt:lpstr>30-Apr-2020</vt:lpstr>
      <vt:lpstr>03-May-2020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2020-05-03T08:55:15Z</dcterms:created>
  <dcterms:modified xsi:type="dcterms:W3CDTF">2020-05-04T06:27:34Z</dcterms:modified>
</cp:coreProperties>
</file>