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644082_cognizant_com/Documents/Desktop/"/>
    </mc:Choice>
  </mc:AlternateContent>
  <xr:revisionPtr revIDLastSave="99" documentId="13_ncr:1_{ED1DD3AC-3E6E-4E42-A529-3151C790B41D}" xr6:coauthVersionLast="47" xr6:coauthVersionMax="47" xr10:uidLastSave="{B1E8B72E-C2C2-424C-803E-C67775E09A5D}"/>
  <bookViews>
    <workbookView xWindow="-110" yWindow="-110" windowWidth="19420" windowHeight="10300" xr2:uid="{00000000-000D-0000-FFFF-FFFF00000000}"/>
  </bookViews>
  <sheets>
    <sheet name="Current Loan" sheetId="1" r:id="rId1"/>
    <sheet name="Sheet1" sheetId="2" r:id="rId2"/>
  </sheets>
  <definedNames>
    <definedName name="Beg_Bal">'Current Loan'!$C$18:$C$377</definedName>
    <definedName name="Data">'Current Loan'!$A$18:$I$377</definedName>
    <definedName name="End_Bal">'Current Loan'!$I$18:$I$377</definedName>
    <definedName name="Extra_Pay">'Current Loan'!$E$18:$E$377</definedName>
    <definedName name="Full_Print">'Current Loan'!$A$1:$I$377</definedName>
    <definedName name="Header_Row">ROW('Current Loan'!$17:$17)</definedName>
    <definedName name="Int">'Current Loan'!$H$18:$H$377</definedName>
    <definedName name="Interest_Rate">'Current Loan'!$D$5</definedName>
    <definedName name="Last_Row">IF(Values_Entered,Header_Row+Number_of_Payments,Header_Row)</definedName>
    <definedName name="Loan_Amount">'Current Loan'!$D$4</definedName>
    <definedName name="Loan_Start">'Current Loan'!$D$7</definedName>
    <definedName name="Loan_Years">'Current Loan'!$D$6</definedName>
    <definedName name="Number_of_Payments">MATCH(0.01,End_Bal,-1)+1</definedName>
    <definedName name="Pay_Date">'Current Loan'!$B$18:$B$377</definedName>
    <definedName name="Pay_Num">'Current Loan'!$A$18:$A$377</definedName>
    <definedName name="Payment_Date">DATE(YEAR(Loan_Start),MONTH(Loan_Start)+Payment_Number,DAY(Loan_Start))</definedName>
    <definedName name="Princ">'Current Loan'!$G$18:$G$377</definedName>
    <definedName name="Print_Area_Reset">OFFSET(Full_Print,0,0,Last_Row)</definedName>
    <definedName name="_xlnm.Print_Titles" localSheetId="0">'Current Loan'!$17:$17</definedName>
    <definedName name="Sched_Pay">'Current Loan'!$D$18:$D$377</definedName>
    <definedName name="Scheduled_Extra_Payments">'Current Loan'!$D$8</definedName>
    <definedName name="Scheduled_Interest_Rate">'Current Loan'!$D$5</definedName>
    <definedName name="Scheduled_Monthly_Payment">'Current Loan'!$D$11</definedName>
    <definedName name="Total_Interest">'Current Loan'!$D$15</definedName>
    <definedName name="Total_Pay">'Current Loan'!$F$18:$F$377</definedName>
    <definedName name="Total_Payment">Scheduled_Payment+Extra_Payment</definedName>
    <definedName name="Values_Entered">IF(Loan_Amount*Interest_Rate*Loan_Years*Loan_Start&gt;0,1,0)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E21" i="1" s="1"/>
  <c r="C18" i="1"/>
  <c r="D11" i="1"/>
  <c r="D12" i="1"/>
  <c r="E19" i="1" l="1"/>
  <c r="B18" i="1"/>
  <c r="B19" i="1" s="1"/>
  <c r="B20" i="1" s="1"/>
  <c r="B21" i="1" s="1"/>
  <c r="D20" i="1"/>
  <c r="E20" i="1"/>
  <c r="E18" i="1"/>
  <c r="D18" i="1"/>
  <c r="H18" i="1"/>
  <c r="D19" i="1"/>
  <c r="A22" i="1"/>
  <c r="E22" i="1" s="1"/>
  <c r="D21" i="1"/>
  <c r="F20" i="1" l="1"/>
  <c r="F18" i="1"/>
  <c r="G18" i="1" s="1"/>
  <c r="I18" i="1" s="1"/>
  <c r="C19" i="1" s="1"/>
  <c r="H19" i="1" s="1"/>
  <c r="F19" i="1"/>
  <c r="F21" i="1"/>
  <c r="A23" i="1"/>
  <c r="E23" i="1" s="1"/>
  <c r="D22" i="1"/>
  <c r="F22" i="1" s="1"/>
  <c r="B22" i="1"/>
  <c r="G19" i="1" l="1"/>
  <c r="I19" i="1" s="1"/>
  <c r="C20" i="1" s="1"/>
  <c r="H20" i="1" s="1"/>
  <c r="G20" i="1" s="1"/>
  <c r="I20" i="1" s="1"/>
  <c r="A24" i="1"/>
  <c r="E24" i="1" s="1"/>
  <c r="D23" i="1"/>
  <c r="F23" i="1" s="1"/>
  <c r="B23" i="1"/>
  <c r="C21" i="1" l="1"/>
  <c r="A25" i="1"/>
  <c r="E25" i="1" s="1"/>
  <c r="D24" i="1"/>
  <c r="B24" i="1"/>
  <c r="F24" i="1" l="1"/>
  <c r="A26" i="1"/>
  <c r="E26" i="1" s="1"/>
  <c r="B25" i="1"/>
  <c r="D25" i="1"/>
  <c r="H21" i="1"/>
  <c r="F25" i="1" l="1"/>
  <c r="G21" i="1"/>
  <c r="I21" i="1" s="1"/>
  <c r="A27" i="1"/>
  <c r="E27" i="1" s="1"/>
  <c r="D26" i="1"/>
  <c r="B26" i="1"/>
  <c r="F26" i="1" l="1"/>
  <c r="C22" i="1"/>
  <c r="A28" i="1"/>
  <c r="E28" i="1" s="1"/>
  <c r="D27" i="1"/>
  <c r="B27" i="1"/>
  <c r="F27" i="1" l="1"/>
  <c r="A29" i="1"/>
  <c r="E29" i="1" s="1"/>
  <c r="D28" i="1"/>
  <c r="B28" i="1"/>
  <c r="H22" i="1"/>
  <c r="G22" i="1" s="1"/>
  <c r="I22" i="1" s="1"/>
  <c r="F28" i="1" l="1"/>
  <c r="C23" i="1"/>
  <c r="A30" i="1"/>
  <c r="D29" i="1"/>
  <c r="B29" i="1"/>
  <c r="F29" i="1" l="1"/>
  <c r="A31" i="1"/>
  <c r="D30" i="1"/>
  <c r="B30" i="1"/>
  <c r="H23" i="1"/>
  <c r="G23" i="1" s="1"/>
  <c r="I23" i="1" s="1"/>
  <c r="F30" i="1" l="1"/>
  <c r="C24" i="1"/>
  <c r="A32" i="1"/>
  <c r="E32" i="1" s="1"/>
  <c r="D31" i="1"/>
  <c r="F31" i="1" s="1"/>
  <c r="B31" i="1"/>
  <c r="A33" i="1" l="1"/>
  <c r="E33" i="1" s="1"/>
  <c r="D32" i="1"/>
  <c r="F32" i="1" s="1"/>
  <c r="B32" i="1"/>
  <c r="H24" i="1"/>
  <c r="G24" i="1" s="1"/>
  <c r="I24" i="1" s="1"/>
  <c r="C25" i="1" s="1"/>
  <c r="H25" i="1" l="1"/>
  <c r="G25" i="1" s="1"/>
  <c r="I25" i="1" s="1"/>
  <c r="C26" i="1" s="1"/>
  <c r="A34" i="1"/>
  <c r="E34" i="1" s="1"/>
  <c r="D33" i="1"/>
  <c r="F33" i="1" s="1"/>
  <c r="B33" i="1"/>
  <c r="H26" i="1" l="1"/>
  <c r="G26" i="1" s="1"/>
  <c r="I26" i="1" s="1"/>
  <c r="C27" i="1" s="1"/>
  <c r="A35" i="1"/>
  <c r="E35" i="1" s="1"/>
  <c r="D34" i="1"/>
  <c r="F34" i="1" s="1"/>
  <c r="B34" i="1"/>
  <c r="H27" i="1" l="1"/>
  <c r="G27" i="1" s="1"/>
  <c r="I27" i="1" s="1"/>
  <c r="C28" i="1" s="1"/>
  <c r="A36" i="1"/>
  <c r="E36" i="1" s="1"/>
  <c r="D35" i="1"/>
  <c r="B35" i="1"/>
  <c r="F35" i="1" l="1"/>
  <c r="H28" i="1"/>
  <c r="G28" i="1" s="1"/>
  <c r="I28" i="1" s="1"/>
  <c r="C29" i="1" s="1"/>
  <c r="A37" i="1"/>
  <c r="E37" i="1" s="1"/>
  <c r="D36" i="1"/>
  <c r="B36" i="1"/>
  <c r="F36" i="1" l="1"/>
  <c r="H29" i="1"/>
  <c r="G29" i="1" s="1"/>
  <c r="I29" i="1" s="1"/>
  <c r="C30" i="1" s="1"/>
  <c r="A38" i="1"/>
  <c r="E38" i="1" s="1"/>
  <c r="B37" i="1"/>
  <c r="D37" i="1"/>
  <c r="F37" i="1" s="1"/>
  <c r="A39" i="1" l="1"/>
  <c r="E39" i="1" s="1"/>
  <c r="D38" i="1"/>
  <c r="B38" i="1"/>
  <c r="H30" i="1"/>
  <c r="G30" i="1" s="1"/>
  <c r="I30" i="1" s="1"/>
  <c r="C31" i="1" s="1"/>
  <c r="F38" i="1" l="1"/>
  <c r="H31" i="1"/>
  <c r="G31" i="1" s="1"/>
  <c r="I31" i="1" s="1"/>
  <c r="C32" i="1" s="1"/>
  <c r="A40" i="1"/>
  <c r="E40" i="1" s="1"/>
  <c r="D39" i="1"/>
  <c r="B39" i="1"/>
  <c r="F39" i="1" l="1"/>
  <c r="A41" i="1"/>
  <c r="E41" i="1" s="1"/>
  <c r="D40" i="1"/>
  <c r="B40" i="1"/>
  <c r="H32" i="1"/>
  <c r="G32" i="1" s="1"/>
  <c r="I32" i="1" s="1"/>
  <c r="C33" i="1" s="1"/>
  <c r="F40" i="1" l="1"/>
  <c r="H33" i="1"/>
  <c r="G33" i="1" s="1"/>
  <c r="I33" i="1" s="1"/>
  <c r="C34" i="1" s="1"/>
  <c r="A42" i="1"/>
  <c r="D41" i="1"/>
  <c r="B41" i="1"/>
  <c r="F41" i="1" l="1"/>
  <c r="A43" i="1"/>
  <c r="D42" i="1"/>
  <c r="B42" i="1"/>
  <c r="H34" i="1"/>
  <c r="G34" i="1" s="1"/>
  <c r="I34" i="1" s="1"/>
  <c r="C35" i="1" s="1"/>
  <c r="F42" i="1" l="1"/>
  <c r="A44" i="1"/>
  <c r="E44" i="1" s="1"/>
  <c r="D43" i="1"/>
  <c r="F43" i="1" s="1"/>
  <c r="B43" i="1"/>
  <c r="H35" i="1"/>
  <c r="G35" i="1" s="1"/>
  <c r="I35" i="1" s="1"/>
  <c r="C36" i="1" s="1"/>
  <c r="D44" i="1" l="1"/>
  <c r="A45" i="1"/>
  <c r="E45" i="1" s="1"/>
  <c r="B44" i="1"/>
  <c r="H36" i="1"/>
  <c r="G36" i="1" s="1"/>
  <c r="I36" i="1" s="1"/>
  <c r="C37" i="1" s="1"/>
  <c r="F44" i="1" l="1"/>
  <c r="A46" i="1"/>
  <c r="E46" i="1" s="1"/>
  <c r="D45" i="1"/>
  <c r="F45" i="1" s="1"/>
  <c r="B45" i="1"/>
  <c r="H37" i="1"/>
  <c r="G37" i="1" s="1"/>
  <c r="I37" i="1" s="1"/>
  <c r="C38" i="1" s="1"/>
  <c r="H38" i="1" l="1"/>
  <c r="G38" i="1" s="1"/>
  <c r="I38" i="1" s="1"/>
  <c r="C39" i="1" s="1"/>
  <c r="A47" i="1"/>
  <c r="E47" i="1" s="1"/>
  <c r="D46" i="1"/>
  <c r="B46" i="1"/>
  <c r="F46" i="1" l="1"/>
  <c r="A48" i="1"/>
  <c r="E48" i="1" s="1"/>
  <c r="D47" i="1"/>
  <c r="F47" i="1" s="1"/>
  <c r="B47" i="1"/>
  <c r="H39" i="1"/>
  <c r="G39" i="1" s="1"/>
  <c r="I39" i="1" s="1"/>
  <c r="C40" i="1" s="1"/>
  <c r="H40" i="1" l="1"/>
  <c r="G40" i="1" s="1"/>
  <c r="I40" i="1" s="1"/>
  <c r="C41" i="1" s="1"/>
  <c r="A49" i="1"/>
  <c r="D48" i="1"/>
  <c r="B48" i="1"/>
  <c r="F48" i="1" l="1"/>
  <c r="H41" i="1"/>
  <c r="G41" i="1" s="1"/>
  <c r="I41" i="1" s="1"/>
  <c r="C42" i="1" s="1"/>
  <c r="A50" i="1"/>
  <c r="E50" i="1" s="1"/>
  <c r="B49" i="1"/>
  <c r="D49" i="1"/>
  <c r="F49" i="1" l="1"/>
  <c r="A51" i="1"/>
  <c r="E51" i="1" s="1"/>
  <c r="D50" i="1"/>
  <c r="F50" i="1" s="1"/>
  <c r="B50" i="1"/>
  <c r="H42" i="1"/>
  <c r="G42" i="1" s="1"/>
  <c r="I42" i="1" s="1"/>
  <c r="C43" i="1" s="1"/>
  <c r="H43" i="1" l="1"/>
  <c r="G43" i="1" s="1"/>
  <c r="I43" i="1" s="1"/>
  <c r="C44" i="1" s="1"/>
  <c r="A52" i="1"/>
  <c r="E52" i="1" s="1"/>
  <c r="D51" i="1"/>
  <c r="B51" i="1"/>
  <c r="F51" i="1" l="1"/>
  <c r="H44" i="1"/>
  <c r="G44" i="1" s="1"/>
  <c r="I44" i="1" s="1"/>
  <c r="C45" i="1" s="1"/>
  <c r="A53" i="1"/>
  <c r="E53" i="1" s="1"/>
  <c r="D52" i="1"/>
  <c r="B52" i="1"/>
  <c r="F52" i="1" l="1"/>
  <c r="H45" i="1"/>
  <c r="G45" i="1" s="1"/>
  <c r="I45" i="1" s="1"/>
  <c r="C46" i="1" s="1"/>
  <c r="A54" i="1"/>
  <c r="B53" i="1"/>
  <c r="D53" i="1"/>
  <c r="F53" i="1" s="1"/>
  <c r="H46" i="1" l="1"/>
  <c r="G46" i="1" s="1"/>
  <c r="I46" i="1" s="1"/>
  <c r="C47" i="1" s="1"/>
  <c r="A55" i="1"/>
  <c r="E55" i="1" s="1"/>
  <c r="D54" i="1"/>
  <c r="F54" i="1" s="1"/>
  <c r="B54" i="1"/>
  <c r="H47" i="1" l="1"/>
  <c r="G47" i="1" s="1"/>
  <c r="I47" i="1" s="1"/>
  <c r="C48" i="1" s="1"/>
  <c r="A56" i="1"/>
  <c r="E56" i="1" s="1"/>
  <c r="D55" i="1"/>
  <c r="B55" i="1"/>
  <c r="F55" i="1" l="1"/>
  <c r="H48" i="1"/>
  <c r="G48" i="1" s="1"/>
  <c r="I48" i="1" s="1"/>
  <c r="C49" i="1" s="1"/>
  <c r="A57" i="1"/>
  <c r="E57" i="1" s="1"/>
  <c r="D56" i="1"/>
  <c r="F56" i="1" s="1"/>
  <c r="B56" i="1"/>
  <c r="H49" i="1" l="1"/>
  <c r="G49" i="1" s="1"/>
  <c r="I49" i="1" s="1"/>
  <c r="C50" i="1" s="1"/>
  <c r="A58" i="1"/>
  <c r="E58" i="1" s="1"/>
  <c r="D57" i="1"/>
  <c r="B57" i="1"/>
  <c r="F57" i="1" l="1"/>
  <c r="H50" i="1"/>
  <c r="G50" i="1" s="1"/>
  <c r="I50" i="1" s="1"/>
  <c r="C51" i="1" s="1"/>
  <c r="A59" i="1"/>
  <c r="E59" i="1" s="1"/>
  <c r="D58" i="1"/>
  <c r="B58" i="1"/>
  <c r="F58" i="1" l="1"/>
  <c r="A60" i="1"/>
  <c r="E60" i="1" s="1"/>
  <c r="D59" i="1"/>
  <c r="F59" i="1" s="1"/>
  <c r="B59" i="1"/>
  <c r="H51" i="1"/>
  <c r="G51" i="1" s="1"/>
  <c r="I51" i="1" s="1"/>
  <c r="C52" i="1" s="1"/>
  <c r="H52" i="1" l="1"/>
  <c r="G52" i="1" s="1"/>
  <c r="I52" i="1" s="1"/>
  <c r="C53" i="1" s="1"/>
  <c r="D60" i="1"/>
  <c r="F60" i="1" s="1"/>
  <c r="A61" i="1"/>
  <c r="E61" i="1" s="1"/>
  <c r="B60" i="1"/>
  <c r="H53" i="1" l="1"/>
  <c r="G53" i="1" s="1"/>
  <c r="I53" i="1" s="1"/>
  <c r="C54" i="1" s="1"/>
  <c r="A62" i="1"/>
  <c r="E62" i="1" s="1"/>
  <c r="D61" i="1"/>
  <c r="B61" i="1"/>
  <c r="F61" i="1" l="1"/>
  <c r="A63" i="1"/>
  <c r="E63" i="1" s="1"/>
  <c r="D62" i="1"/>
  <c r="B62" i="1"/>
  <c r="H54" i="1"/>
  <c r="G54" i="1" s="1"/>
  <c r="I54" i="1" s="1"/>
  <c r="C55" i="1" s="1"/>
  <c r="F62" i="1" l="1"/>
  <c r="H55" i="1"/>
  <c r="G55" i="1" s="1"/>
  <c r="I55" i="1" s="1"/>
  <c r="C56" i="1" s="1"/>
  <c r="A64" i="1"/>
  <c r="E64" i="1" s="1"/>
  <c r="D63" i="1"/>
  <c r="F63" i="1" s="1"/>
  <c r="B63" i="1"/>
  <c r="A65" i="1" l="1"/>
  <c r="E65" i="1" s="1"/>
  <c r="D64" i="1"/>
  <c r="F64" i="1" s="1"/>
  <c r="B64" i="1"/>
  <c r="H56" i="1"/>
  <c r="G56" i="1" s="1"/>
  <c r="I56" i="1" s="1"/>
  <c r="C57" i="1" s="1"/>
  <c r="H57" i="1" l="1"/>
  <c r="G57" i="1" s="1"/>
  <c r="I57" i="1" s="1"/>
  <c r="C58" i="1" s="1"/>
  <c r="A66" i="1"/>
  <c r="E66" i="1" s="1"/>
  <c r="D65" i="1"/>
  <c r="F65" i="1" s="1"/>
  <c r="B65" i="1"/>
  <c r="H58" i="1" l="1"/>
  <c r="G58" i="1" s="1"/>
  <c r="I58" i="1" s="1"/>
  <c r="C59" i="1" s="1"/>
  <c r="A67" i="1"/>
  <c r="E67" i="1" s="1"/>
  <c r="D66" i="1"/>
  <c r="F66" i="1" s="1"/>
  <c r="B66" i="1"/>
  <c r="H59" i="1" l="1"/>
  <c r="G59" i="1" s="1"/>
  <c r="I59" i="1" s="1"/>
  <c r="C60" i="1" s="1"/>
  <c r="A68" i="1"/>
  <c r="E68" i="1" s="1"/>
  <c r="D67" i="1"/>
  <c r="B67" i="1"/>
  <c r="F67" i="1" l="1"/>
  <c r="H60" i="1"/>
  <c r="G60" i="1" s="1"/>
  <c r="I60" i="1" s="1"/>
  <c r="C61" i="1" s="1"/>
  <c r="A69" i="1"/>
  <c r="E69" i="1" s="1"/>
  <c r="D68" i="1"/>
  <c r="B68" i="1"/>
  <c r="F68" i="1" l="1"/>
  <c r="A70" i="1"/>
  <c r="E70" i="1" s="1"/>
  <c r="B69" i="1"/>
  <c r="D69" i="1"/>
  <c r="H61" i="1"/>
  <c r="G61" i="1" s="1"/>
  <c r="I61" i="1" s="1"/>
  <c r="C62" i="1" s="1"/>
  <c r="F69" i="1" l="1"/>
  <c r="H62" i="1"/>
  <c r="G62" i="1" s="1"/>
  <c r="I62" i="1" s="1"/>
  <c r="C63" i="1" s="1"/>
  <c r="A71" i="1"/>
  <c r="E71" i="1" s="1"/>
  <c r="D70" i="1"/>
  <c r="B70" i="1"/>
  <c r="F70" i="1" l="1"/>
  <c r="A72" i="1"/>
  <c r="E72" i="1" s="1"/>
  <c r="D71" i="1"/>
  <c r="B71" i="1"/>
  <c r="H63" i="1"/>
  <c r="G63" i="1" s="1"/>
  <c r="I63" i="1" s="1"/>
  <c r="C64" i="1" s="1"/>
  <c r="F71" i="1" l="1"/>
  <c r="H64" i="1"/>
  <c r="G64" i="1" s="1"/>
  <c r="I64" i="1" s="1"/>
  <c r="C65" i="1" s="1"/>
  <c r="A73" i="1"/>
  <c r="E73" i="1" s="1"/>
  <c r="D72" i="1"/>
  <c r="F72" i="1" s="1"/>
  <c r="B72" i="1"/>
  <c r="A74" i="1" l="1"/>
  <c r="E74" i="1" s="1"/>
  <c r="D73" i="1"/>
  <c r="F73" i="1" s="1"/>
  <c r="B73" i="1"/>
  <c r="H65" i="1"/>
  <c r="G65" i="1" s="1"/>
  <c r="I65" i="1" s="1"/>
  <c r="C66" i="1" s="1"/>
  <c r="H66" i="1" l="1"/>
  <c r="G66" i="1" s="1"/>
  <c r="I66" i="1" s="1"/>
  <c r="C67" i="1" s="1"/>
  <c r="A75" i="1"/>
  <c r="E75" i="1" s="1"/>
  <c r="D74" i="1"/>
  <c r="B74" i="1"/>
  <c r="F74" i="1" l="1"/>
  <c r="A76" i="1"/>
  <c r="E76" i="1" s="1"/>
  <c r="D75" i="1"/>
  <c r="F75" i="1" s="1"/>
  <c r="B75" i="1"/>
  <c r="H67" i="1"/>
  <c r="G67" i="1" s="1"/>
  <c r="I67" i="1" s="1"/>
  <c r="C68" i="1" s="1"/>
  <c r="H68" i="1" l="1"/>
  <c r="G68" i="1" s="1"/>
  <c r="I68" i="1" s="1"/>
  <c r="C69" i="1" s="1"/>
  <c r="A77" i="1"/>
  <c r="E77" i="1" s="1"/>
  <c r="D76" i="1"/>
  <c r="F76" i="1" s="1"/>
  <c r="B76" i="1"/>
  <c r="H69" i="1" l="1"/>
  <c r="G69" i="1" s="1"/>
  <c r="I69" i="1" s="1"/>
  <c r="C70" i="1" s="1"/>
  <c r="A78" i="1"/>
  <c r="D77" i="1"/>
  <c r="F77" i="1" s="1"/>
  <c r="B77" i="1"/>
  <c r="H70" i="1" l="1"/>
  <c r="G70" i="1" s="1"/>
  <c r="I70" i="1" s="1"/>
  <c r="C71" i="1" s="1"/>
  <c r="A79" i="1"/>
  <c r="D78" i="1"/>
  <c r="B78" i="1"/>
  <c r="F78" i="1" l="1"/>
  <c r="A80" i="1"/>
  <c r="D79" i="1"/>
  <c r="B79" i="1"/>
  <c r="H71" i="1"/>
  <c r="G71" i="1" s="1"/>
  <c r="I71" i="1" s="1"/>
  <c r="C72" i="1" s="1"/>
  <c r="F79" i="1" l="1"/>
  <c r="H72" i="1"/>
  <c r="G72" i="1" s="1"/>
  <c r="I72" i="1" s="1"/>
  <c r="C73" i="1" s="1"/>
  <c r="A81" i="1"/>
  <c r="D80" i="1"/>
  <c r="B80" i="1"/>
  <c r="F80" i="1" l="1"/>
  <c r="A82" i="1"/>
  <c r="D81" i="1"/>
  <c r="B81" i="1"/>
  <c r="H73" i="1"/>
  <c r="G73" i="1" s="1"/>
  <c r="I73" i="1" s="1"/>
  <c r="C74" i="1" s="1"/>
  <c r="F81" i="1" l="1"/>
  <c r="H74" i="1"/>
  <c r="G74" i="1" s="1"/>
  <c r="I74" i="1" s="1"/>
  <c r="C75" i="1" s="1"/>
  <c r="A83" i="1"/>
  <c r="D82" i="1"/>
  <c r="B82" i="1"/>
  <c r="F82" i="1" l="1"/>
  <c r="A84" i="1"/>
  <c r="D83" i="1"/>
  <c r="B83" i="1"/>
  <c r="H75" i="1"/>
  <c r="G75" i="1" s="1"/>
  <c r="I75" i="1" s="1"/>
  <c r="C76" i="1" s="1"/>
  <c r="F83" i="1" l="1"/>
  <c r="H76" i="1"/>
  <c r="G76" i="1" s="1"/>
  <c r="I76" i="1" s="1"/>
  <c r="C77" i="1" s="1"/>
  <c r="A85" i="1"/>
  <c r="D84" i="1"/>
  <c r="B84" i="1"/>
  <c r="F84" i="1" l="1"/>
  <c r="H77" i="1"/>
  <c r="G77" i="1" s="1"/>
  <c r="I77" i="1" s="1"/>
  <c r="C78" i="1" s="1"/>
  <c r="A86" i="1"/>
  <c r="D85" i="1"/>
  <c r="B85" i="1"/>
  <c r="F85" i="1" l="1"/>
  <c r="H78" i="1"/>
  <c r="G78" i="1" s="1"/>
  <c r="I78" i="1" s="1"/>
  <c r="C79" i="1" s="1"/>
  <c r="A87" i="1"/>
  <c r="D86" i="1"/>
  <c r="F86" i="1" s="1"/>
  <c r="B86" i="1"/>
  <c r="H79" i="1" l="1"/>
  <c r="G79" i="1" s="1"/>
  <c r="I79" i="1" s="1"/>
  <c r="C80" i="1" s="1"/>
  <c r="A88" i="1"/>
  <c r="D87" i="1"/>
  <c r="B87" i="1"/>
  <c r="F87" i="1" l="1"/>
  <c r="A89" i="1"/>
  <c r="D88" i="1"/>
  <c r="B88" i="1"/>
  <c r="H80" i="1"/>
  <c r="G80" i="1" s="1"/>
  <c r="I80" i="1" s="1"/>
  <c r="C81" i="1" s="1"/>
  <c r="F88" i="1" l="1"/>
  <c r="H81" i="1"/>
  <c r="G81" i="1" s="1"/>
  <c r="I81" i="1" s="1"/>
  <c r="C82" i="1" s="1"/>
  <c r="A90" i="1"/>
  <c r="D89" i="1"/>
  <c r="B89" i="1"/>
  <c r="F89" i="1" l="1"/>
  <c r="H82" i="1"/>
  <c r="G82" i="1" s="1"/>
  <c r="I82" i="1" s="1"/>
  <c r="C83" i="1" s="1"/>
  <c r="A91" i="1"/>
  <c r="D90" i="1"/>
  <c r="F90" i="1" s="1"/>
  <c r="B90" i="1"/>
  <c r="H83" i="1" l="1"/>
  <c r="G83" i="1" s="1"/>
  <c r="I83" i="1" s="1"/>
  <c r="C84" i="1" s="1"/>
  <c r="A92" i="1"/>
  <c r="D91" i="1"/>
  <c r="B91" i="1"/>
  <c r="F91" i="1" l="1"/>
  <c r="H84" i="1"/>
  <c r="G84" i="1" s="1"/>
  <c r="I84" i="1" s="1"/>
  <c r="C85" i="1" s="1"/>
  <c r="A93" i="1"/>
  <c r="D92" i="1"/>
  <c r="B92" i="1"/>
  <c r="F92" i="1" l="1"/>
  <c r="H85" i="1"/>
  <c r="G85" i="1" s="1"/>
  <c r="I85" i="1" s="1"/>
  <c r="C86" i="1" s="1"/>
  <c r="A94" i="1"/>
  <c r="D93" i="1"/>
  <c r="B93" i="1"/>
  <c r="F93" i="1" l="1"/>
  <c r="H86" i="1"/>
  <c r="G86" i="1" s="1"/>
  <c r="I86" i="1" s="1"/>
  <c r="C87" i="1" s="1"/>
  <c r="A95" i="1"/>
  <c r="D94" i="1"/>
  <c r="F94" i="1" s="1"/>
  <c r="B94" i="1"/>
  <c r="H87" i="1" l="1"/>
  <c r="G87" i="1" s="1"/>
  <c r="I87" i="1" s="1"/>
  <c r="C88" i="1" s="1"/>
  <c r="A96" i="1"/>
  <c r="D95" i="1"/>
  <c r="B95" i="1"/>
  <c r="F95" i="1" l="1"/>
  <c r="A97" i="1"/>
  <c r="B96" i="1"/>
  <c r="D96" i="1"/>
  <c r="H88" i="1"/>
  <c r="G88" i="1" s="1"/>
  <c r="I88" i="1" s="1"/>
  <c r="C89" i="1" s="1"/>
  <c r="F96" i="1" l="1"/>
  <c r="H89" i="1"/>
  <c r="G89" i="1" s="1"/>
  <c r="I89" i="1" s="1"/>
  <c r="C90" i="1" s="1"/>
  <c r="A98" i="1"/>
  <c r="D97" i="1"/>
  <c r="B97" i="1"/>
  <c r="F97" i="1" l="1"/>
  <c r="A99" i="1"/>
  <c r="D98" i="1"/>
  <c r="B98" i="1"/>
  <c r="H90" i="1"/>
  <c r="G90" i="1" s="1"/>
  <c r="I90" i="1" s="1"/>
  <c r="C91" i="1" s="1"/>
  <c r="F98" i="1" l="1"/>
  <c r="H91" i="1"/>
  <c r="G91" i="1" s="1"/>
  <c r="I91" i="1" s="1"/>
  <c r="C92" i="1" s="1"/>
  <c r="A100" i="1"/>
  <c r="D99" i="1"/>
  <c r="B99" i="1"/>
  <c r="F99" i="1" l="1"/>
  <c r="A101" i="1"/>
  <c r="D100" i="1"/>
  <c r="F100" i="1" s="1"/>
  <c r="B100" i="1"/>
  <c r="H92" i="1"/>
  <c r="G92" i="1" s="1"/>
  <c r="I92" i="1" s="1"/>
  <c r="C93" i="1" s="1"/>
  <c r="H93" i="1" l="1"/>
  <c r="G93" i="1" s="1"/>
  <c r="I93" i="1" s="1"/>
  <c r="C94" i="1" s="1"/>
  <c r="A102" i="1"/>
  <c r="B101" i="1"/>
  <c r="D101" i="1"/>
  <c r="F101" i="1" l="1"/>
  <c r="H94" i="1"/>
  <c r="G94" i="1" s="1"/>
  <c r="I94" i="1" s="1"/>
  <c r="C95" i="1" s="1"/>
  <c r="A103" i="1"/>
  <c r="D102" i="1"/>
  <c r="F102" i="1" s="1"/>
  <c r="B102" i="1"/>
  <c r="A104" i="1" l="1"/>
  <c r="D103" i="1"/>
  <c r="B103" i="1"/>
  <c r="H95" i="1"/>
  <c r="G95" i="1" s="1"/>
  <c r="I95" i="1" s="1"/>
  <c r="C96" i="1" s="1"/>
  <c r="F103" i="1" l="1"/>
  <c r="H96" i="1"/>
  <c r="G96" i="1" s="1"/>
  <c r="I96" i="1" s="1"/>
  <c r="C97" i="1" s="1"/>
  <c r="A105" i="1"/>
  <c r="D104" i="1"/>
  <c r="B104" i="1"/>
  <c r="F104" i="1" l="1"/>
  <c r="A106" i="1"/>
  <c r="D105" i="1"/>
  <c r="B105" i="1"/>
  <c r="H97" i="1"/>
  <c r="G97" i="1" s="1"/>
  <c r="I97" i="1" s="1"/>
  <c r="C98" i="1" s="1"/>
  <c r="F105" i="1" l="1"/>
  <c r="H98" i="1"/>
  <c r="G98" i="1" s="1"/>
  <c r="I98" i="1" s="1"/>
  <c r="C99" i="1" s="1"/>
  <c r="A107" i="1"/>
  <c r="D106" i="1"/>
  <c r="B106" i="1"/>
  <c r="F106" i="1" l="1"/>
  <c r="H99" i="1"/>
  <c r="G99" i="1" s="1"/>
  <c r="I99" i="1" s="1"/>
  <c r="C100" i="1" s="1"/>
  <c r="A108" i="1"/>
  <c r="D107" i="1"/>
  <c r="B107" i="1"/>
  <c r="F107" i="1" l="1"/>
  <c r="H100" i="1"/>
  <c r="G100" i="1" s="1"/>
  <c r="I100" i="1" s="1"/>
  <c r="C101" i="1" s="1"/>
  <c r="A109" i="1"/>
  <c r="D108" i="1"/>
  <c r="B108" i="1"/>
  <c r="F108" i="1" l="1"/>
  <c r="H101" i="1"/>
  <c r="G101" i="1" s="1"/>
  <c r="I101" i="1" s="1"/>
  <c r="C102" i="1" s="1"/>
  <c r="A110" i="1"/>
  <c r="D109" i="1"/>
  <c r="F109" i="1" s="1"/>
  <c r="B109" i="1"/>
  <c r="H102" i="1" l="1"/>
  <c r="G102" i="1" s="1"/>
  <c r="I102" i="1" s="1"/>
  <c r="C103" i="1" s="1"/>
  <c r="A111" i="1"/>
  <c r="D110" i="1"/>
  <c r="B110" i="1"/>
  <c r="F110" i="1" l="1"/>
  <c r="H103" i="1"/>
  <c r="G103" i="1" s="1"/>
  <c r="I103" i="1" s="1"/>
  <c r="C104" i="1" s="1"/>
  <c r="A112" i="1"/>
  <c r="D111" i="1"/>
  <c r="F111" i="1" s="1"/>
  <c r="B111" i="1"/>
  <c r="H104" i="1" l="1"/>
  <c r="G104" i="1" s="1"/>
  <c r="I104" i="1" s="1"/>
  <c r="C105" i="1" s="1"/>
  <c r="A113" i="1"/>
  <c r="D112" i="1"/>
  <c r="F112" i="1" s="1"/>
  <c r="B112" i="1"/>
  <c r="H105" i="1" l="1"/>
  <c r="G105" i="1" s="1"/>
  <c r="I105" i="1" s="1"/>
  <c r="C106" i="1" s="1"/>
  <c r="B113" i="1"/>
  <c r="A114" i="1"/>
  <c r="D113" i="1"/>
  <c r="F113" i="1" s="1"/>
  <c r="H106" i="1" l="1"/>
  <c r="G106" i="1" s="1"/>
  <c r="I106" i="1" s="1"/>
  <c r="C107" i="1" s="1"/>
  <c r="A115" i="1"/>
  <c r="D114" i="1"/>
  <c r="F114" i="1" s="1"/>
  <c r="B114" i="1"/>
  <c r="H107" i="1" l="1"/>
  <c r="G107" i="1" s="1"/>
  <c r="I107" i="1" s="1"/>
  <c r="C108" i="1" s="1"/>
  <c r="A116" i="1"/>
  <c r="D115" i="1"/>
  <c r="F115" i="1" s="1"/>
  <c r="B115" i="1"/>
  <c r="H108" i="1" l="1"/>
  <c r="G108" i="1" s="1"/>
  <c r="I108" i="1" s="1"/>
  <c r="C109" i="1" s="1"/>
  <c r="A117" i="1"/>
  <c r="D116" i="1"/>
  <c r="F116" i="1" s="1"/>
  <c r="B116" i="1"/>
  <c r="H109" i="1" l="1"/>
  <c r="G109" i="1" s="1"/>
  <c r="I109" i="1" s="1"/>
  <c r="C110" i="1" s="1"/>
  <c r="B117" i="1"/>
  <c r="A118" i="1"/>
  <c r="D117" i="1"/>
  <c r="F117" i="1" l="1"/>
  <c r="H110" i="1"/>
  <c r="G110" i="1" s="1"/>
  <c r="I110" i="1" s="1"/>
  <c r="C111" i="1" s="1"/>
  <c r="A119" i="1"/>
  <c r="D118" i="1"/>
  <c r="B118" i="1"/>
  <c r="F118" i="1" l="1"/>
  <c r="H111" i="1"/>
  <c r="G111" i="1" s="1"/>
  <c r="I111" i="1" s="1"/>
  <c r="C112" i="1" s="1"/>
  <c r="A120" i="1"/>
  <c r="D119" i="1"/>
  <c r="B119" i="1"/>
  <c r="F119" i="1" l="1"/>
  <c r="H112" i="1"/>
  <c r="G112" i="1" s="1"/>
  <c r="I112" i="1" s="1"/>
  <c r="C113" i="1" s="1"/>
  <c r="A121" i="1"/>
  <c r="D120" i="1"/>
  <c r="B120" i="1"/>
  <c r="F120" i="1" l="1"/>
  <c r="B121" i="1"/>
  <c r="A122" i="1"/>
  <c r="D121" i="1"/>
  <c r="H113" i="1"/>
  <c r="G113" i="1" s="1"/>
  <c r="I113" i="1" s="1"/>
  <c r="C114" i="1" s="1"/>
  <c r="F121" i="1" l="1"/>
  <c r="H114" i="1"/>
  <c r="G114" i="1" s="1"/>
  <c r="I114" i="1" s="1"/>
  <c r="C115" i="1" s="1"/>
  <c r="A123" i="1"/>
  <c r="D122" i="1"/>
  <c r="B122" i="1"/>
  <c r="F122" i="1" l="1"/>
  <c r="H115" i="1"/>
  <c r="G115" i="1" s="1"/>
  <c r="I115" i="1" s="1"/>
  <c r="C116" i="1" s="1"/>
  <c r="A124" i="1"/>
  <c r="D123" i="1"/>
  <c r="B123" i="1"/>
  <c r="F123" i="1" l="1"/>
  <c r="H116" i="1"/>
  <c r="G116" i="1" s="1"/>
  <c r="I116" i="1" s="1"/>
  <c r="C117" i="1" s="1"/>
  <c r="D124" i="1"/>
  <c r="A125" i="1"/>
  <c r="B124" i="1"/>
  <c r="F124" i="1" l="1"/>
  <c r="H117" i="1"/>
  <c r="G117" i="1" s="1"/>
  <c r="I117" i="1" s="1"/>
  <c r="C118" i="1" s="1"/>
  <c r="B125" i="1"/>
  <c r="A126" i="1"/>
  <c r="D125" i="1"/>
  <c r="F125" i="1" l="1"/>
  <c r="H118" i="1"/>
  <c r="G118" i="1" s="1"/>
  <c r="I118" i="1" s="1"/>
  <c r="C119" i="1" s="1"/>
  <c r="A127" i="1"/>
  <c r="D126" i="1"/>
  <c r="B126" i="1"/>
  <c r="F126" i="1" l="1"/>
  <c r="H119" i="1"/>
  <c r="G119" i="1" s="1"/>
  <c r="I119" i="1" s="1"/>
  <c r="C120" i="1" s="1"/>
  <c r="A128" i="1"/>
  <c r="D127" i="1"/>
  <c r="B127" i="1"/>
  <c r="F127" i="1" l="1"/>
  <c r="A129" i="1"/>
  <c r="D128" i="1"/>
  <c r="B128" i="1"/>
  <c r="H120" i="1"/>
  <c r="G120" i="1" s="1"/>
  <c r="I120" i="1" s="1"/>
  <c r="C121" i="1" s="1"/>
  <c r="F128" i="1" l="1"/>
  <c r="H121" i="1"/>
  <c r="G121" i="1" s="1"/>
  <c r="I121" i="1" s="1"/>
  <c r="C122" i="1" s="1"/>
  <c r="B129" i="1"/>
  <c r="A130" i="1"/>
  <c r="D129" i="1"/>
  <c r="F129" i="1" l="1"/>
  <c r="H122" i="1"/>
  <c r="G122" i="1" s="1"/>
  <c r="I122" i="1" s="1"/>
  <c r="C123" i="1" s="1"/>
  <c r="A131" i="1"/>
  <c r="D130" i="1"/>
  <c r="B130" i="1"/>
  <c r="F130" i="1" l="1"/>
  <c r="H123" i="1"/>
  <c r="G123" i="1" s="1"/>
  <c r="I123" i="1" s="1"/>
  <c r="C124" i="1" s="1"/>
  <c r="A132" i="1"/>
  <c r="D131" i="1"/>
  <c r="F131" i="1" s="1"/>
  <c r="B131" i="1"/>
  <c r="H124" i="1" l="1"/>
  <c r="G124" i="1" s="1"/>
  <c r="I124" i="1" s="1"/>
  <c r="C125" i="1" s="1"/>
  <c r="A133" i="1"/>
  <c r="D132" i="1"/>
  <c r="B132" i="1"/>
  <c r="F132" i="1" l="1"/>
  <c r="H125" i="1"/>
  <c r="G125" i="1" s="1"/>
  <c r="I125" i="1" s="1"/>
  <c r="C126" i="1" s="1"/>
  <c r="B133" i="1"/>
  <c r="A134" i="1"/>
  <c r="D133" i="1"/>
  <c r="F133" i="1" l="1"/>
  <c r="H126" i="1"/>
  <c r="G126" i="1" s="1"/>
  <c r="I126" i="1" s="1"/>
  <c r="C127" i="1" s="1"/>
  <c r="A135" i="1"/>
  <c r="D134" i="1"/>
  <c r="B134" i="1"/>
  <c r="F134" i="1" l="1"/>
  <c r="H127" i="1"/>
  <c r="G127" i="1" s="1"/>
  <c r="I127" i="1" s="1"/>
  <c r="C128" i="1" s="1"/>
  <c r="A136" i="1"/>
  <c r="D135" i="1"/>
  <c r="B135" i="1"/>
  <c r="F135" i="1" l="1"/>
  <c r="H128" i="1"/>
  <c r="G128" i="1" s="1"/>
  <c r="I128" i="1" s="1"/>
  <c r="C129" i="1" s="1"/>
  <c r="A137" i="1"/>
  <c r="D136" i="1"/>
  <c r="F136" i="1" s="1"/>
  <c r="B136" i="1"/>
  <c r="H129" i="1" l="1"/>
  <c r="G129" i="1" s="1"/>
  <c r="I129" i="1" s="1"/>
  <c r="C130" i="1" s="1"/>
  <c r="A138" i="1"/>
  <c r="B137" i="1"/>
  <c r="D137" i="1"/>
  <c r="F137" i="1" l="1"/>
  <c r="H130" i="1"/>
  <c r="G130" i="1" s="1"/>
  <c r="I130" i="1" s="1"/>
  <c r="C131" i="1" s="1"/>
  <c r="A139" i="1"/>
  <c r="D138" i="1"/>
  <c r="B138" i="1"/>
  <c r="F138" i="1" l="1"/>
  <c r="H131" i="1"/>
  <c r="G131" i="1" s="1"/>
  <c r="I131" i="1" s="1"/>
  <c r="C132" i="1" s="1"/>
  <c r="A140" i="1"/>
  <c r="D139" i="1"/>
  <c r="B139" i="1"/>
  <c r="F139" i="1" l="1"/>
  <c r="H132" i="1"/>
  <c r="G132" i="1" s="1"/>
  <c r="I132" i="1" s="1"/>
  <c r="C133" i="1" s="1"/>
  <c r="A141" i="1"/>
  <c r="D140" i="1"/>
  <c r="B140" i="1"/>
  <c r="F140" i="1" l="1"/>
  <c r="H133" i="1"/>
  <c r="G133" i="1" s="1"/>
  <c r="I133" i="1" s="1"/>
  <c r="C134" i="1" s="1"/>
  <c r="B141" i="1"/>
  <c r="A142" i="1"/>
  <c r="D141" i="1"/>
  <c r="F141" i="1" l="1"/>
  <c r="H134" i="1"/>
  <c r="G134" i="1" s="1"/>
  <c r="I134" i="1" s="1"/>
  <c r="C135" i="1" s="1"/>
  <c r="A143" i="1"/>
  <c r="D142" i="1"/>
  <c r="B142" i="1"/>
  <c r="F142" i="1" l="1"/>
  <c r="H135" i="1"/>
  <c r="G135" i="1" s="1"/>
  <c r="I135" i="1" s="1"/>
  <c r="C136" i="1" s="1"/>
  <c r="A144" i="1"/>
  <c r="D143" i="1"/>
  <c r="B143" i="1"/>
  <c r="F143" i="1" l="1"/>
  <c r="H136" i="1"/>
  <c r="G136" i="1" s="1"/>
  <c r="I136" i="1" s="1"/>
  <c r="C137" i="1" s="1"/>
  <c r="A145" i="1"/>
  <c r="D144" i="1"/>
  <c r="B144" i="1"/>
  <c r="F144" i="1" l="1"/>
  <c r="H137" i="1"/>
  <c r="G137" i="1" s="1"/>
  <c r="I137" i="1" s="1"/>
  <c r="C138" i="1" s="1"/>
  <c r="B145" i="1"/>
  <c r="A146" i="1"/>
  <c r="D145" i="1"/>
  <c r="F145" i="1" s="1"/>
  <c r="H138" i="1" l="1"/>
  <c r="G138" i="1" s="1"/>
  <c r="I138" i="1" s="1"/>
  <c r="C139" i="1" s="1"/>
  <c r="A147" i="1"/>
  <c r="D146" i="1"/>
  <c r="F146" i="1" s="1"/>
  <c r="B146" i="1"/>
  <c r="H139" i="1" l="1"/>
  <c r="G139" i="1" s="1"/>
  <c r="I139" i="1" s="1"/>
  <c r="C140" i="1" s="1"/>
  <c r="A148" i="1"/>
  <c r="D147" i="1"/>
  <c r="F147" i="1" s="1"/>
  <c r="B147" i="1"/>
  <c r="H140" i="1" l="1"/>
  <c r="G140" i="1" s="1"/>
  <c r="I140" i="1" s="1"/>
  <c r="C141" i="1" s="1"/>
  <c r="A149" i="1"/>
  <c r="D148" i="1"/>
  <c r="B148" i="1"/>
  <c r="F148" i="1" l="1"/>
  <c r="A150" i="1"/>
  <c r="B149" i="1"/>
  <c r="D149" i="1"/>
  <c r="H141" i="1"/>
  <c r="G141" i="1" s="1"/>
  <c r="I141" i="1" s="1"/>
  <c r="C142" i="1" s="1"/>
  <c r="F149" i="1" l="1"/>
  <c r="H142" i="1"/>
  <c r="G142" i="1" s="1"/>
  <c r="I142" i="1" s="1"/>
  <c r="C143" i="1" s="1"/>
  <c r="A151" i="1"/>
  <c r="D150" i="1"/>
  <c r="B150" i="1"/>
  <c r="F150" i="1" l="1"/>
  <c r="H143" i="1"/>
  <c r="G143" i="1" s="1"/>
  <c r="I143" i="1" s="1"/>
  <c r="C144" i="1" s="1"/>
  <c r="A152" i="1"/>
  <c r="D151" i="1"/>
  <c r="B151" i="1"/>
  <c r="F151" i="1" l="1"/>
  <c r="H144" i="1"/>
  <c r="G144" i="1" s="1"/>
  <c r="I144" i="1" s="1"/>
  <c r="C145" i="1" s="1"/>
  <c r="A153" i="1"/>
  <c r="D152" i="1"/>
  <c r="F152" i="1" s="1"/>
  <c r="B152" i="1"/>
  <c r="H145" i="1" l="1"/>
  <c r="G145" i="1" s="1"/>
  <c r="I145" i="1" s="1"/>
  <c r="C146" i="1" s="1"/>
  <c r="B153" i="1"/>
  <c r="A154" i="1"/>
  <c r="D153" i="1"/>
  <c r="F153" i="1" l="1"/>
  <c r="H146" i="1"/>
  <c r="G146" i="1" s="1"/>
  <c r="I146" i="1" s="1"/>
  <c r="C147" i="1" s="1"/>
  <c r="A155" i="1"/>
  <c r="D154" i="1"/>
  <c r="B154" i="1"/>
  <c r="F154" i="1" l="1"/>
  <c r="A156" i="1"/>
  <c r="D155" i="1"/>
  <c r="B155" i="1"/>
  <c r="H147" i="1"/>
  <c r="G147" i="1" s="1"/>
  <c r="I147" i="1" s="1"/>
  <c r="C148" i="1" s="1"/>
  <c r="F155" i="1" l="1"/>
  <c r="H148" i="1"/>
  <c r="G148" i="1" s="1"/>
  <c r="I148" i="1" s="1"/>
  <c r="C149" i="1" s="1"/>
  <c r="A157" i="1"/>
  <c r="D156" i="1"/>
  <c r="B156" i="1"/>
  <c r="F156" i="1" l="1"/>
  <c r="H149" i="1"/>
  <c r="G149" i="1" s="1"/>
  <c r="I149" i="1" s="1"/>
  <c r="C150" i="1" s="1"/>
  <c r="B157" i="1"/>
  <c r="A158" i="1"/>
  <c r="D157" i="1"/>
  <c r="F157" i="1" l="1"/>
  <c r="H150" i="1"/>
  <c r="G150" i="1" s="1"/>
  <c r="I150" i="1" s="1"/>
  <c r="C151" i="1" s="1"/>
  <c r="A159" i="1"/>
  <c r="D158" i="1"/>
  <c r="F158" i="1" s="1"/>
  <c r="B158" i="1"/>
  <c r="H151" i="1" l="1"/>
  <c r="G151" i="1" s="1"/>
  <c r="I151" i="1" s="1"/>
  <c r="C152" i="1" s="1"/>
  <c r="A160" i="1"/>
  <c r="D159" i="1"/>
  <c r="B159" i="1"/>
  <c r="F159" i="1" l="1"/>
  <c r="H152" i="1"/>
  <c r="G152" i="1" s="1"/>
  <c r="I152" i="1" s="1"/>
  <c r="C153" i="1" s="1"/>
  <c r="A161" i="1"/>
  <c r="D160" i="1"/>
  <c r="B160" i="1"/>
  <c r="F160" i="1" l="1"/>
  <c r="B161" i="1"/>
  <c r="A162" i="1"/>
  <c r="D161" i="1"/>
  <c r="H153" i="1"/>
  <c r="G153" i="1" s="1"/>
  <c r="I153" i="1" s="1"/>
  <c r="C154" i="1" s="1"/>
  <c r="F161" i="1" l="1"/>
  <c r="H154" i="1"/>
  <c r="G154" i="1" s="1"/>
  <c r="I154" i="1" s="1"/>
  <c r="C155" i="1" s="1"/>
  <c r="A163" i="1"/>
  <c r="D162" i="1"/>
  <c r="B162" i="1"/>
  <c r="F162" i="1" l="1"/>
  <c r="H155" i="1"/>
  <c r="G155" i="1" s="1"/>
  <c r="I155" i="1" s="1"/>
  <c r="C156" i="1" s="1"/>
  <c r="A164" i="1"/>
  <c r="D163" i="1"/>
  <c r="F163" i="1" s="1"/>
  <c r="B163" i="1"/>
  <c r="H156" i="1" l="1"/>
  <c r="G156" i="1" s="1"/>
  <c r="I156" i="1" s="1"/>
  <c r="C157" i="1" s="1"/>
  <c r="A165" i="1"/>
  <c r="D164" i="1"/>
  <c r="B164" i="1"/>
  <c r="F164" i="1" l="1"/>
  <c r="B165" i="1"/>
  <c r="A166" i="1"/>
  <c r="D165" i="1"/>
  <c r="H157" i="1"/>
  <c r="G157" i="1" s="1"/>
  <c r="I157" i="1" s="1"/>
  <c r="C158" i="1" s="1"/>
  <c r="F165" i="1" l="1"/>
  <c r="H158" i="1"/>
  <c r="G158" i="1" s="1"/>
  <c r="I158" i="1" s="1"/>
  <c r="C159" i="1" s="1"/>
  <c r="A167" i="1"/>
  <c r="D166" i="1"/>
  <c r="F166" i="1" s="1"/>
  <c r="B166" i="1"/>
  <c r="A168" i="1" l="1"/>
  <c r="D167" i="1"/>
  <c r="F167" i="1" s="1"/>
  <c r="B167" i="1"/>
  <c r="H159" i="1"/>
  <c r="G159" i="1" s="1"/>
  <c r="I159" i="1" s="1"/>
  <c r="C160" i="1" s="1"/>
  <c r="A169" i="1" l="1"/>
  <c r="D168" i="1"/>
  <c r="B168" i="1"/>
  <c r="H160" i="1"/>
  <c r="G160" i="1" s="1"/>
  <c r="I160" i="1" s="1"/>
  <c r="C161" i="1" s="1"/>
  <c r="F168" i="1" l="1"/>
  <c r="H161" i="1"/>
  <c r="G161" i="1" s="1"/>
  <c r="I161" i="1" s="1"/>
  <c r="C162" i="1" s="1"/>
  <c r="A170" i="1"/>
  <c r="B169" i="1"/>
  <c r="D169" i="1"/>
  <c r="F169" i="1" l="1"/>
  <c r="H162" i="1"/>
  <c r="G162" i="1" s="1"/>
  <c r="I162" i="1" s="1"/>
  <c r="C163" i="1" s="1"/>
  <c r="A171" i="1"/>
  <c r="D170" i="1"/>
  <c r="B170" i="1"/>
  <c r="F170" i="1" l="1"/>
  <c r="A172" i="1"/>
  <c r="D171" i="1"/>
  <c r="B171" i="1"/>
  <c r="H163" i="1"/>
  <c r="G163" i="1" s="1"/>
  <c r="I163" i="1" s="1"/>
  <c r="C164" i="1" s="1"/>
  <c r="F171" i="1" l="1"/>
  <c r="A173" i="1"/>
  <c r="D172" i="1"/>
  <c r="B172" i="1"/>
  <c r="H164" i="1"/>
  <c r="G164" i="1" s="1"/>
  <c r="I164" i="1" s="1"/>
  <c r="C165" i="1" s="1"/>
  <c r="F172" i="1" l="1"/>
  <c r="H165" i="1"/>
  <c r="G165" i="1" s="1"/>
  <c r="I165" i="1" s="1"/>
  <c r="C166" i="1" s="1"/>
  <c r="B173" i="1"/>
  <c r="A174" i="1"/>
  <c r="D173" i="1"/>
  <c r="F173" i="1" s="1"/>
  <c r="H166" i="1" l="1"/>
  <c r="G166" i="1" s="1"/>
  <c r="I166" i="1" s="1"/>
  <c r="C167" i="1" s="1"/>
  <c r="A175" i="1"/>
  <c r="D174" i="1"/>
  <c r="F174" i="1" s="1"/>
  <c r="B174" i="1"/>
  <c r="H167" i="1" l="1"/>
  <c r="G167" i="1" s="1"/>
  <c r="I167" i="1" s="1"/>
  <c r="C168" i="1" s="1"/>
  <c r="A176" i="1"/>
  <c r="D175" i="1"/>
  <c r="F175" i="1" s="1"/>
  <c r="B175" i="1"/>
  <c r="A177" i="1" l="1"/>
  <c r="D176" i="1"/>
  <c r="B176" i="1"/>
  <c r="H168" i="1"/>
  <c r="G168" i="1" s="1"/>
  <c r="I168" i="1" s="1"/>
  <c r="C169" i="1" s="1"/>
  <c r="F176" i="1" l="1"/>
  <c r="H169" i="1"/>
  <c r="G169" i="1" s="1"/>
  <c r="I169" i="1" s="1"/>
  <c r="C170" i="1" s="1"/>
  <c r="B177" i="1"/>
  <c r="A178" i="1"/>
  <c r="D177" i="1"/>
  <c r="F177" i="1" l="1"/>
  <c r="H170" i="1"/>
  <c r="G170" i="1" s="1"/>
  <c r="I170" i="1" s="1"/>
  <c r="C171" i="1" s="1"/>
  <c r="A179" i="1"/>
  <c r="D178" i="1"/>
  <c r="B178" i="1"/>
  <c r="F178" i="1" l="1"/>
  <c r="H171" i="1"/>
  <c r="G171" i="1" s="1"/>
  <c r="I171" i="1" s="1"/>
  <c r="C172" i="1" s="1"/>
  <c r="A180" i="1"/>
  <c r="D179" i="1"/>
  <c r="B179" i="1"/>
  <c r="F179" i="1" l="1"/>
  <c r="H172" i="1"/>
  <c r="G172" i="1" s="1"/>
  <c r="I172" i="1" s="1"/>
  <c r="C173" i="1" s="1"/>
  <c r="A181" i="1"/>
  <c r="D180" i="1"/>
  <c r="B180" i="1"/>
  <c r="F180" i="1" l="1"/>
  <c r="A182" i="1"/>
  <c r="D181" i="1"/>
  <c r="B181" i="1"/>
  <c r="H173" i="1"/>
  <c r="G173" i="1" s="1"/>
  <c r="I173" i="1" s="1"/>
  <c r="C174" i="1" s="1"/>
  <c r="F181" i="1" l="1"/>
  <c r="H174" i="1"/>
  <c r="G174" i="1" s="1"/>
  <c r="I174" i="1" s="1"/>
  <c r="C175" i="1" s="1"/>
  <c r="A183" i="1"/>
  <c r="D182" i="1"/>
  <c r="B182" i="1"/>
  <c r="F182" i="1" l="1"/>
  <c r="A184" i="1"/>
  <c r="D183" i="1"/>
  <c r="B183" i="1"/>
  <c r="H175" i="1"/>
  <c r="G175" i="1" s="1"/>
  <c r="I175" i="1" s="1"/>
  <c r="C176" i="1" s="1"/>
  <c r="F183" i="1" l="1"/>
  <c r="H176" i="1"/>
  <c r="G176" i="1" s="1"/>
  <c r="I176" i="1" s="1"/>
  <c r="C177" i="1" s="1"/>
  <c r="A185" i="1"/>
  <c r="D184" i="1"/>
  <c r="B184" i="1"/>
  <c r="F184" i="1" l="1"/>
  <c r="H177" i="1"/>
  <c r="G177" i="1" s="1"/>
  <c r="I177" i="1" s="1"/>
  <c r="C178" i="1" s="1"/>
  <c r="B185" i="1"/>
  <c r="A186" i="1"/>
  <c r="D185" i="1"/>
  <c r="F185" i="1" s="1"/>
  <c r="H178" i="1" l="1"/>
  <c r="G178" i="1" s="1"/>
  <c r="I178" i="1" s="1"/>
  <c r="C179" i="1" s="1"/>
  <c r="A187" i="1"/>
  <c r="D186" i="1"/>
  <c r="F186" i="1" s="1"/>
  <c r="B186" i="1"/>
  <c r="H179" i="1" l="1"/>
  <c r="G179" i="1" s="1"/>
  <c r="I179" i="1" s="1"/>
  <c r="C180" i="1" s="1"/>
  <c r="A188" i="1"/>
  <c r="D187" i="1"/>
  <c r="B187" i="1"/>
  <c r="F187" i="1" l="1"/>
  <c r="H180" i="1"/>
  <c r="G180" i="1" s="1"/>
  <c r="I180" i="1" s="1"/>
  <c r="C181" i="1" s="1"/>
  <c r="A189" i="1"/>
  <c r="D188" i="1"/>
  <c r="F188" i="1" s="1"/>
  <c r="B188" i="1"/>
  <c r="H181" i="1" l="1"/>
  <c r="G181" i="1" s="1"/>
  <c r="I181" i="1" s="1"/>
  <c r="C182" i="1" s="1"/>
  <c r="A190" i="1"/>
  <c r="B189" i="1"/>
  <c r="D189" i="1"/>
  <c r="F189" i="1" l="1"/>
  <c r="H182" i="1"/>
  <c r="G182" i="1" s="1"/>
  <c r="I182" i="1" s="1"/>
  <c r="C183" i="1" s="1"/>
  <c r="A191" i="1"/>
  <c r="D190" i="1"/>
  <c r="B190" i="1"/>
  <c r="F190" i="1" l="1"/>
  <c r="H183" i="1"/>
  <c r="G183" i="1" s="1"/>
  <c r="I183" i="1" s="1"/>
  <c r="C184" i="1" s="1"/>
  <c r="A192" i="1"/>
  <c r="D191" i="1"/>
  <c r="B191" i="1"/>
  <c r="F191" i="1" l="1"/>
  <c r="A193" i="1"/>
  <c r="D192" i="1"/>
  <c r="B192" i="1"/>
  <c r="H184" i="1"/>
  <c r="G184" i="1" s="1"/>
  <c r="I184" i="1" s="1"/>
  <c r="C185" i="1" s="1"/>
  <c r="F192" i="1" l="1"/>
  <c r="H185" i="1"/>
  <c r="G185" i="1" s="1"/>
  <c r="I185" i="1" s="1"/>
  <c r="C186" i="1" s="1"/>
  <c r="B193" i="1"/>
  <c r="A194" i="1"/>
  <c r="D193" i="1"/>
  <c r="F193" i="1" l="1"/>
  <c r="H186" i="1"/>
  <c r="G186" i="1" s="1"/>
  <c r="I186" i="1" s="1"/>
  <c r="C187" i="1" s="1"/>
  <c r="A195" i="1"/>
  <c r="D194" i="1"/>
  <c r="B194" i="1"/>
  <c r="F194" i="1" l="1"/>
  <c r="A196" i="1"/>
  <c r="D195" i="1"/>
  <c r="B195" i="1"/>
  <c r="H187" i="1"/>
  <c r="G187" i="1" s="1"/>
  <c r="I187" i="1" s="1"/>
  <c r="C188" i="1" s="1"/>
  <c r="F195" i="1" l="1"/>
  <c r="H188" i="1"/>
  <c r="G188" i="1" s="1"/>
  <c r="I188" i="1" s="1"/>
  <c r="C189" i="1" s="1"/>
  <c r="A197" i="1"/>
  <c r="D196" i="1"/>
  <c r="B196" i="1"/>
  <c r="F196" i="1" l="1"/>
  <c r="A198" i="1"/>
  <c r="B197" i="1"/>
  <c r="D197" i="1"/>
  <c r="H189" i="1"/>
  <c r="G189" i="1" s="1"/>
  <c r="I189" i="1" s="1"/>
  <c r="C190" i="1" s="1"/>
  <c r="F197" i="1" l="1"/>
  <c r="H190" i="1"/>
  <c r="G190" i="1" s="1"/>
  <c r="I190" i="1" s="1"/>
  <c r="C191" i="1" s="1"/>
  <c r="A199" i="1"/>
  <c r="D198" i="1"/>
  <c r="B198" i="1"/>
  <c r="F198" i="1" l="1"/>
  <c r="A200" i="1"/>
  <c r="D199" i="1"/>
  <c r="B199" i="1"/>
  <c r="H191" i="1"/>
  <c r="G191" i="1" s="1"/>
  <c r="I191" i="1" s="1"/>
  <c r="C192" i="1" s="1"/>
  <c r="F199" i="1" l="1"/>
  <c r="H192" i="1"/>
  <c r="G192" i="1" s="1"/>
  <c r="I192" i="1" s="1"/>
  <c r="C193" i="1" s="1"/>
  <c r="A201" i="1"/>
  <c r="D200" i="1"/>
  <c r="B200" i="1"/>
  <c r="F200" i="1" l="1"/>
  <c r="H193" i="1"/>
  <c r="G193" i="1" s="1"/>
  <c r="I193" i="1" s="1"/>
  <c r="C194" i="1" s="1"/>
  <c r="B201" i="1"/>
  <c r="A202" i="1"/>
  <c r="D201" i="1"/>
  <c r="F201" i="1" l="1"/>
  <c r="H194" i="1"/>
  <c r="G194" i="1" s="1"/>
  <c r="I194" i="1" s="1"/>
  <c r="C195" i="1" s="1"/>
  <c r="A203" i="1"/>
  <c r="D202" i="1"/>
  <c r="F202" i="1" s="1"/>
  <c r="B202" i="1"/>
  <c r="H195" i="1" l="1"/>
  <c r="G195" i="1" s="1"/>
  <c r="I195" i="1" s="1"/>
  <c r="C196" i="1" s="1"/>
  <c r="A204" i="1"/>
  <c r="D203" i="1"/>
  <c r="F203" i="1" s="1"/>
  <c r="B203" i="1"/>
  <c r="H196" i="1" l="1"/>
  <c r="G196" i="1" s="1"/>
  <c r="I196" i="1" s="1"/>
  <c r="C197" i="1" s="1"/>
  <c r="A205" i="1"/>
  <c r="D204" i="1"/>
  <c r="B204" i="1"/>
  <c r="F204" i="1" l="1"/>
  <c r="A206" i="1"/>
  <c r="B205" i="1"/>
  <c r="D205" i="1"/>
  <c r="H197" i="1"/>
  <c r="G197" i="1" s="1"/>
  <c r="I197" i="1" s="1"/>
  <c r="C198" i="1" s="1"/>
  <c r="F205" i="1" l="1"/>
  <c r="H198" i="1"/>
  <c r="G198" i="1" s="1"/>
  <c r="I198" i="1" s="1"/>
  <c r="C199" i="1" s="1"/>
  <c r="A207" i="1"/>
  <c r="D206" i="1"/>
  <c r="B206" i="1"/>
  <c r="F206" i="1" l="1"/>
  <c r="H199" i="1"/>
  <c r="G199" i="1" s="1"/>
  <c r="I199" i="1" s="1"/>
  <c r="C200" i="1" s="1"/>
  <c r="A208" i="1"/>
  <c r="D207" i="1"/>
  <c r="B207" i="1"/>
  <c r="F207" i="1" l="1"/>
  <c r="H200" i="1"/>
  <c r="G200" i="1" s="1"/>
  <c r="I200" i="1" s="1"/>
  <c r="C201" i="1" s="1"/>
  <c r="A209" i="1"/>
  <c r="D208" i="1"/>
  <c r="B208" i="1"/>
  <c r="F208" i="1" l="1"/>
  <c r="H201" i="1"/>
  <c r="G201" i="1" s="1"/>
  <c r="I201" i="1" s="1"/>
  <c r="C202" i="1" s="1"/>
  <c r="B209" i="1"/>
  <c r="A210" i="1"/>
  <c r="D209" i="1"/>
  <c r="F209" i="1" l="1"/>
  <c r="H202" i="1"/>
  <c r="G202" i="1" s="1"/>
  <c r="I202" i="1" s="1"/>
  <c r="C203" i="1" s="1"/>
  <c r="A211" i="1"/>
  <c r="D210" i="1"/>
  <c r="B210" i="1"/>
  <c r="F210" i="1" l="1"/>
  <c r="H203" i="1"/>
  <c r="G203" i="1" s="1"/>
  <c r="I203" i="1" s="1"/>
  <c r="C204" i="1" s="1"/>
  <c r="A212" i="1"/>
  <c r="D211" i="1"/>
  <c r="B211" i="1"/>
  <c r="F211" i="1" l="1"/>
  <c r="H204" i="1"/>
  <c r="G204" i="1" s="1"/>
  <c r="I204" i="1" s="1"/>
  <c r="C205" i="1" s="1"/>
  <c r="A213" i="1"/>
  <c r="D212" i="1"/>
  <c r="F212" i="1" s="1"/>
  <c r="B212" i="1"/>
  <c r="H205" i="1" l="1"/>
  <c r="G205" i="1" s="1"/>
  <c r="I205" i="1" s="1"/>
  <c r="C206" i="1" s="1"/>
  <c r="A214" i="1"/>
  <c r="B213" i="1"/>
  <c r="D213" i="1"/>
  <c r="F213" i="1" l="1"/>
  <c r="H206" i="1"/>
  <c r="G206" i="1" s="1"/>
  <c r="I206" i="1" s="1"/>
  <c r="C207" i="1" s="1"/>
  <c r="A215" i="1"/>
  <c r="D214" i="1"/>
  <c r="B214" i="1"/>
  <c r="F214" i="1" l="1"/>
  <c r="H207" i="1"/>
  <c r="G207" i="1" s="1"/>
  <c r="I207" i="1" s="1"/>
  <c r="C208" i="1" s="1"/>
  <c r="A216" i="1"/>
  <c r="D215" i="1"/>
  <c r="B215" i="1"/>
  <c r="F215" i="1" l="1"/>
  <c r="H208" i="1"/>
  <c r="G208" i="1" s="1"/>
  <c r="I208" i="1" s="1"/>
  <c r="C209" i="1" s="1"/>
  <c r="A217" i="1"/>
  <c r="D216" i="1"/>
  <c r="B216" i="1"/>
  <c r="F216" i="1" l="1"/>
  <c r="H209" i="1"/>
  <c r="G209" i="1" s="1"/>
  <c r="I209" i="1" s="1"/>
  <c r="C210" i="1" s="1"/>
  <c r="B217" i="1"/>
  <c r="A218" i="1"/>
  <c r="D217" i="1"/>
  <c r="F217" i="1" s="1"/>
  <c r="H210" i="1" l="1"/>
  <c r="G210" i="1" s="1"/>
  <c r="I210" i="1" s="1"/>
  <c r="C211" i="1" s="1"/>
  <c r="A219" i="1"/>
  <c r="D218" i="1"/>
  <c r="B218" i="1"/>
  <c r="F218" i="1" l="1"/>
  <c r="A220" i="1"/>
  <c r="D219" i="1"/>
  <c r="B219" i="1"/>
  <c r="H211" i="1"/>
  <c r="G211" i="1" s="1"/>
  <c r="I211" i="1" s="1"/>
  <c r="C212" i="1" s="1"/>
  <c r="F219" i="1" l="1"/>
  <c r="A221" i="1"/>
  <c r="D220" i="1"/>
  <c r="B220" i="1"/>
  <c r="H212" i="1"/>
  <c r="G212" i="1" s="1"/>
  <c r="I212" i="1" s="1"/>
  <c r="C213" i="1" s="1"/>
  <c r="F220" i="1" l="1"/>
  <c r="A222" i="1"/>
  <c r="B221" i="1"/>
  <c r="D221" i="1"/>
  <c r="H213" i="1"/>
  <c r="G213" i="1" s="1"/>
  <c r="I213" i="1" s="1"/>
  <c r="C214" i="1" s="1"/>
  <c r="F221" i="1" l="1"/>
  <c r="H214" i="1"/>
  <c r="G214" i="1" s="1"/>
  <c r="I214" i="1" s="1"/>
  <c r="C215" i="1" s="1"/>
  <c r="A223" i="1"/>
  <c r="D222" i="1"/>
  <c r="F222" i="1" s="1"/>
  <c r="B222" i="1"/>
  <c r="H215" i="1" l="1"/>
  <c r="G215" i="1" s="1"/>
  <c r="I215" i="1" s="1"/>
  <c r="C216" i="1" s="1"/>
  <c r="A224" i="1"/>
  <c r="D223" i="1"/>
  <c r="F223" i="1" s="1"/>
  <c r="B223" i="1"/>
  <c r="H216" i="1" l="1"/>
  <c r="G216" i="1" s="1"/>
  <c r="I216" i="1" s="1"/>
  <c r="C217" i="1" s="1"/>
  <c r="A225" i="1"/>
  <c r="D224" i="1"/>
  <c r="B224" i="1"/>
  <c r="F224" i="1" l="1"/>
  <c r="H217" i="1"/>
  <c r="G217" i="1" s="1"/>
  <c r="I217" i="1" s="1"/>
  <c r="C218" i="1" s="1"/>
  <c r="B225" i="1"/>
  <c r="A226" i="1"/>
  <c r="D225" i="1"/>
  <c r="F225" i="1" l="1"/>
  <c r="H218" i="1"/>
  <c r="G218" i="1" s="1"/>
  <c r="I218" i="1" s="1"/>
  <c r="C219" i="1" s="1"/>
  <c r="A227" i="1"/>
  <c r="D226" i="1"/>
  <c r="B226" i="1"/>
  <c r="F226" i="1" l="1"/>
  <c r="H219" i="1"/>
  <c r="G219" i="1" s="1"/>
  <c r="I219" i="1" s="1"/>
  <c r="C220" i="1" s="1"/>
  <c r="A228" i="1"/>
  <c r="D227" i="1"/>
  <c r="F227" i="1" s="1"/>
  <c r="B227" i="1"/>
  <c r="H220" i="1" l="1"/>
  <c r="G220" i="1" s="1"/>
  <c r="I220" i="1" s="1"/>
  <c r="C221" i="1" s="1"/>
  <c r="A229" i="1"/>
  <c r="D228" i="1"/>
  <c r="B228" i="1"/>
  <c r="F228" i="1" l="1"/>
  <c r="A230" i="1"/>
  <c r="B229" i="1"/>
  <c r="D229" i="1"/>
  <c r="H221" i="1"/>
  <c r="G221" i="1" s="1"/>
  <c r="I221" i="1" s="1"/>
  <c r="C222" i="1" s="1"/>
  <c r="F229" i="1" l="1"/>
  <c r="H222" i="1"/>
  <c r="G222" i="1" s="1"/>
  <c r="I222" i="1" s="1"/>
  <c r="C223" i="1" s="1"/>
  <c r="A231" i="1"/>
  <c r="D230" i="1"/>
  <c r="B230" i="1"/>
  <c r="F230" i="1" l="1"/>
  <c r="H223" i="1"/>
  <c r="G223" i="1" s="1"/>
  <c r="I223" i="1" s="1"/>
  <c r="C224" i="1" s="1"/>
  <c r="A232" i="1"/>
  <c r="D231" i="1"/>
  <c r="F231" i="1" s="1"/>
  <c r="B231" i="1"/>
  <c r="H224" i="1" l="1"/>
  <c r="G224" i="1" s="1"/>
  <c r="I224" i="1" s="1"/>
  <c r="C225" i="1" s="1"/>
  <c r="A233" i="1"/>
  <c r="D232" i="1"/>
  <c r="B232" i="1"/>
  <c r="F232" i="1" l="1"/>
  <c r="H225" i="1"/>
  <c r="G225" i="1" s="1"/>
  <c r="I225" i="1" s="1"/>
  <c r="C226" i="1" s="1"/>
  <c r="B233" i="1"/>
  <c r="A234" i="1"/>
  <c r="D233" i="1"/>
  <c r="F233" i="1" l="1"/>
  <c r="H226" i="1"/>
  <c r="G226" i="1" s="1"/>
  <c r="I226" i="1" s="1"/>
  <c r="C227" i="1" s="1"/>
  <c r="A235" i="1"/>
  <c r="D234" i="1"/>
  <c r="B234" i="1"/>
  <c r="F234" i="1" l="1"/>
  <c r="H227" i="1"/>
  <c r="G227" i="1" s="1"/>
  <c r="I227" i="1" s="1"/>
  <c r="C228" i="1" s="1"/>
  <c r="A236" i="1"/>
  <c r="D235" i="1"/>
  <c r="B235" i="1"/>
  <c r="F235" i="1" l="1"/>
  <c r="H228" i="1"/>
  <c r="G228" i="1" s="1"/>
  <c r="I228" i="1" s="1"/>
  <c r="C229" i="1" s="1"/>
  <c r="A237" i="1"/>
  <c r="D236" i="1"/>
  <c r="B236" i="1"/>
  <c r="F236" i="1" l="1"/>
  <c r="H229" i="1"/>
  <c r="G229" i="1" s="1"/>
  <c r="I229" i="1" s="1"/>
  <c r="C230" i="1" s="1"/>
  <c r="A238" i="1"/>
  <c r="B237" i="1"/>
  <c r="D237" i="1"/>
  <c r="F237" i="1" l="1"/>
  <c r="H230" i="1"/>
  <c r="G230" i="1" s="1"/>
  <c r="I230" i="1" s="1"/>
  <c r="C231" i="1" s="1"/>
  <c r="A239" i="1"/>
  <c r="D238" i="1"/>
  <c r="B238" i="1"/>
  <c r="F238" i="1" l="1"/>
  <c r="H231" i="1"/>
  <c r="G231" i="1" s="1"/>
  <c r="I231" i="1" s="1"/>
  <c r="C232" i="1" s="1"/>
  <c r="A240" i="1"/>
  <c r="D239" i="1"/>
  <c r="F239" i="1" s="1"/>
  <c r="B239" i="1"/>
  <c r="A241" i="1" l="1"/>
  <c r="D240" i="1"/>
  <c r="B240" i="1"/>
  <c r="H232" i="1"/>
  <c r="G232" i="1" s="1"/>
  <c r="I232" i="1" s="1"/>
  <c r="C233" i="1" s="1"/>
  <c r="F240" i="1" l="1"/>
  <c r="H233" i="1"/>
  <c r="G233" i="1" s="1"/>
  <c r="I233" i="1" s="1"/>
  <c r="C234" i="1" s="1"/>
  <c r="B241" i="1"/>
  <c r="A242" i="1"/>
  <c r="D241" i="1"/>
  <c r="F241" i="1" s="1"/>
  <c r="H234" i="1" l="1"/>
  <c r="G234" i="1" s="1"/>
  <c r="I234" i="1" s="1"/>
  <c r="C235" i="1" s="1"/>
  <c r="A243" i="1"/>
  <c r="D242" i="1"/>
  <c r="F242" i="1" s="1"/>
  <c r="B242" i="1"/>
  <c r="H235" i="1" l="1"/>
  <c r="G235" i="1" s="1"/>
  <c r="I235" i="1" s="1"/>
  <c r="C236" i="1" s="1"/>
  <c r="A244" i="1"/>
  <c r="D243" i="1"/>
  <c r="B243" i="1"/>
  <c r="F243" i="1" l="1"/>
  <c r="H236" i="1"/>
  <c r="G236" i="1" s="1"/>
  <c r="I236" i="1" s="1"/>
  <c r="C237" i="1" s="1"/>
  <c r="A245" i="1"/>
  <c r="D244" i="1"/>
  <c r="B244" i="1"/>
  <c r="F244" i="1" l="1"/>
  <c r="H237" i="1"/>
  <c r="G237" i="1" s="1"/>
  <c r="I237" i="1" s="1"/>
  <c r="C238" i="1" s="1"/>
  <c r="A246" i="1"/>
  <c r="D245" i="1"/>
  <c r="B245" i="1"/>
  <c r="F245" i="1" l="1"/>
  <c r="A247" i="1"/>
  <c r="D246" i="1"/>
  <c r="F246" i="1" s="1"/>
  <c r="B246" i="1"/>
  <c r="H238" i="1"/>
  <c r="G238" i="1" s="1"/>
  <c r="I238" i="1" s="1"/>
  <c r="C239" i="1" s="1"/>
  <c r="H239" i="1" l="1"/>
  <c r="G239" i="1" s="1"/>
  <c r="I239" i="1" s="1"/>
  <c r="C240" i="1" s="1"/>
  <c r="A248" i="1"/>
  <c r="D247" i="1"/>
  <c r="B247" i="1"/>
  <c r="F247" i="1" l="1"/>
  <c r="H240" i="1"/>
  <c r="G240" i="1" s="1"/>
  <c r="I240" i="1" s="1"/>
  <c r="C241" i="1" s="1"/>
  <c r="A249" i="1"/>
  <c r="D248" i="1"/>
  <c r="B248" i="1"/>
  <c r="F248" i="1" l="1"/>
  <c r="B249" i="1"/>
  <c r="A250" i="1"/>
  <c r="D249" i="1"/>
  <c r="H241" i="1"/>
  <c r="G241" i="1" s="1"/>
  <c r="I241" i="1" s="1"/>
  <c r="C242" i="1" s="1"/>
  <c r="F249" i="1" l="1"/>
  <c r="H242" i="1"/>
  <c r="G242" i="1" s="1"/>
  <c r="I242" i="1" s="1"/>
  <c r="C243" i="1" s="1"/>
  <c r="A251" i="1"/>
  <c r="D250" i="1"/>
  <c r="B250" i="1"/>
  <c r="F250" i="1" l="1"/>
  <c r="H243" i="1"/>
  <c r="G243" i="1" s="1"/>
  <c r="I243" i="1" s="1"/>
  <c r="C244" i="1" s="1"/>
  <c r="A252" i="1"/>
  <c r="B251" i="1"/>
  <c r="D251" i="1"/>
  <c r="F251" i="1" s="1"/>
  <c r="H244" i="1" l="1"/>
  <c r="G244" i="1" s="1"/>
  <c r="I244" i="1" s="1"/>
  <c r="C245" i="1" s="1"/>
  <c r="A253" i="1"/>
  <c r="D252" i="1"/>
  <c r="B252" i="1"/>
  <c r="F252" i="1" l="1"/>
  <c r="H245" i="1"/>
  <c r="G245" i="1" s="1"/>
  <c r="I245" i="1" s="1"/>
  <c r="C246" i="1" s="1"/>
  <c r="A254" i="1"/>
  <c r="D253" i="1"/>
  <c r="F253" i="1" s="1"/>
  <c r="B253" i="1"/>
  <c r="H246" i="1" l="1"/>
  <c r="G246" i="1" s="1"/>
  <c r="I246" i="1" s="1"/>
  <c r="C247" i="1" s="1"/>
  <c r="A255" i="1"/>
  <c r="D254" i="1"/>
  <c r="B254" i="1"/>
  <c r="F254" i="1" l="1"/>
  <c r="H247" i="1"/>
  <c r="G247" i="1" s="1"/>
  <c r="I247" i="1" s="1"/>
  <c r="C248" i="1" s="1"/>
  <c r="A256" i="1"/>
  <c r="D255" i="1"/>
  <c r="B255" i="1"/>
  <c r="F255" i="1" l="1"/>
  <c r="H248" i="1"/>
  <c r="G248" i="1" s="1"/>
  <c r="I248" i="1" s="1"/>
  <c r="C249" i="1" s="1"/>
  <c r="A257" i="1"/>
  <c r="D256" i="1"/>
  <c r="B256" i="1"/>
  <c r="F256" i="1" l="1"/>
  <c r="H249" i="1"/>
  <c r="G249" i="1" s="1"/>
  <c r="I249" i="1" s="1"/>
  <c r="C250" i="1" s="1"/>
  <c r="B257" i="1"/>
  <c r="A258" i="1"/>
  <c r="D257" i="1"/>
  <c r="F257" i="1" l="1"/>
  <c r="H250" i="1"/>
  <c r="G250" i="1" s="1"/>
  <c r="I250" i="1" s="1"/>
  <c r="C251" i="1" s="1"/>
  <c r="A259" i="1"/>
  <c r="D258" i="1"/>
  <c r="B258" i="1"/>
  <c r="F258" i="1" l="1"/>
  <c r="H251" i="1"/>
  <c r="G251" i="1" s="1"/>
  <c r="I251" i="1" s="1"/>
  <c r="C252" i="1" s="1"/>
  <c r="A260" i="1"/>
  <c r="D259" i="1"/>
  <c r="B259" i="1"/>
  <c r="F259" i="1" l="1"/>
  <c r="A261" i="1"/>
  <c r="D260" i="1"/>
  <c r="F260" i="1" s="1"/>
  <c r="B260" i="1"/>
  <c r="H252" i="1"/>
  <c r="G252" i="1" s="1"/>
  <c r="I252" i="1" s="1"/>
  <c r="C253" i="1" s="1"/>
  <c r="H253" i="1" l="1"/>
  <c r="G253" i="1" s="1"/>
  <c r="I253" i="1" s="1"/>
  <c r="C254" i="1" s="1"/>
  <c r="A262" i="1"/>
  <c r="B261" i="1"/>
  <c r="D261" i="1"/>
  <c r="F261" i="1" s="1"/>
  <c r="H254" i="1" l="1"/>
  <c r="G254" i="1" s="1"/>
  <c r="I254" i="1" s="1"/>
  <c r="C255" i="1" s="1"/>
  <c r="A263" i="1"/>
  <c r="D262" i="1"/>
  <c r="B262" i="1"/>
  <c r="F262" i="1" l="1"/>
  <c r="H255" i="1"/>
  <c r="G255" i="1" s="1"/>
  <c r="I255" i="1" s="1"/>
  <c r="C256" i="1" s="1"/>
  <c r="A264" i="1"/>
  <c r="D263" i="1"/>
  <c r="B263" i="1"/>
  <c r="F263" i="1" l="1"/>
  <c r="A265" i="1"/>
  <c r="D264" i="1"/>
  <c r="B264" i="1"/>
  <c r="H256" i="1"/>
  <c r="G256" i="1" s="1"/>
  <c r="I256" i="1" s="1"/>
  <c r="C257" i="1" s="1"/>
  <c r="F264" i="1" l="1"/>
  <c r="H257" i="1"/>
  <c r="G257" i="1" s="1"/>
  <c r="I257" i="1" s="1"/>
  <c r="C258" i="1" s="1"/>
  <c r="B265" i="1"/>
  <c r="A266" i="1"/>
  <c r="D265" i="1"/>
  <c r="F265" i="1" l="1"/>
  <c r="H258" i="1"/>
  <c r="G258" i="1" s="1"/>
  <c r="I258" i="1" s="1"/>
  <c r="C259" i="1" s="1"/>
  <c r="A267" i="1"/>
  <c r="D266" i="1"/>
  <c r="B266" i="1"/>
  <c r="F266" i="1" l="1"/>
  <c r="H259" i="1"/>
  <c r="G259" i="1" s="1"/>
  <c r="I259" i="1" s="1"/>
  <c r="C260" i="1" s="1"/>
  <c r="A268" i="1"/>
  <c r="D267" i="1"/>
  <c r="B267" i="1"/>
  <c r="F267" i="1" l="1"/>
  <c r="H260" i="1"/>
  <c r="G260" i="1" s="1"/>
  <c r="I260" i="1" s="1"/>
  <c r="C261" i="1" s="1"/>
  <c r="A269" i="1"/>
  <c r="D268" i="1"/>
  <c r="B268" i="1"/>
  <c r="F268" i="1" l="1"/>
  <c r="A270" i="1"/>
  <c r="D269" i="1"/>
  <c r="B269" i="1"/>
  <c r="H261" i="1"/>
  <c r="G261" i="1" s="1"/>
  <c r="I261" i="1" s="1"/>
  <c r="C262" i="1" s="1"/>
  <c r="F269" i="1" l="1"/>
  <c r="H262" i="1"/>
  <c r="G262" i="1" s="1"/>
  <c r="I262" i="1" s="1"/>
  <c r="C263" i="1" s="1"/>
  <c r="A271" i="1"/>
  <c r="D270" i="1"/>
  <c r="B270" i="1"/>
  <c r="F270" i="1" l="1"/>
  <c r="H263" i="1"/>
  <c r="G263" i="1" s="1"/>
  <c r="I263" i="1" s="1"/>
  <c r="C264" i="1" s="1"/>
  <c r="A272" i="1"/>
  <c r="D271" i="1"/>
  <c r="B271" i="1"/>
  <c r="F271" i="1" l="1"/>
  <c r="H264" i="1"/>
  <c r="G264" i="1" s="1"/>
  <c r="I264" i="1" s="1"/>
  <c r="C265" i="1" s="1"/>
  <c r="A273" i="1"/>
  <c r="B272" i="1"/>
  <c r="D272" i="1"/>
  <c r="F272" i="1" l="1"/>
  <c r="B273" i="1"/>
  <c r="A274" i="1"/>
  <c r="D273" i="1"/>
  <c r="H265" i="1"/>
  <c r="G265" i="1" s="1"/>
  <c r="I265" i="1" s="1"/>
  <c r="C266" i="1" s="1"/>
  <c r="F273" i="1" l="1"/>
  <c r="H266" i="1"/>
  <c r="G266" i="1" s="1"/>
  <c r="I266" i="1" s="1"/>
  <c r="C267" i="1" s="1"/>
  <c r="A275" i="1"/>
  <c r="D274" i="1"/>
  <c r="F274" i="1" s="1"/>
  <c r="B274" i="1"/>
  <c r="H267" i="1" l="1"/>
  <c r="G267" i="1" s="1"/>
  <c r="I267" i="1" s="1"/>
  <c r="C268" i="1" s="1"/>
  <c r="A276" i="1"/>
  <c r="D275" i="1"/>
  <c r="B275" i="1"/>
  <c r="F275" i="1" l="1"/>
  <c r="H268" i="1"/>
  <c r="G268" i="1" s="1"/>
  <c r="I268" i="1" s="1"/>
  <c r="C269" i="1" s="1"/>
  <c r="A277" i="1"/>
  <c r="D276" i="1"/>
  <c r="F276" i="1" s="1"/>
  <c r="B276" i="1"/>
  <c r="H269" i="1" l="1"/>
  <c r="G269" i="1" s="1"/>
  <c r="I269" i="1" s="1"/>
  <c r="C270" i="1" s="1"/>
  <c r="A278" i="1"/>
  <c r="D277" i="1"/>
  <c r="F277" i="1" s="1"/>
  <c r="B277" i="1"/>
  <c r="H270" i="1" l="1"/>
  <c r="G270" i="1" s="1"/>
  <c r="I270" i="1" s="1"/>
  <c r="C271" i="1" s="1"/>
  <c r="A279" i="1"/>
  <c r="D278" i="1"/>
  <c r="B278" i="1"/>
  <c r="F278" i="1" l="1"/>
  <c r="A280" i="1"/>
  <c r="D279" i="1"/>
  <c r="B279" i="1"/>
  <c r="H271" i="1"/>
  <c r="G271" i="1" s="1"/>
  <c r="I271" i="1" s="1"/>
  <c r="C272" i="1" s="1"/>
  <c r="F279" i="1" l="1"/>
  <c r="A281" i="1"/>
  <c r="D280" i="1"/>
  <c r="B280" i="1"/>
  <c r="H272" i="1"/>
  <c r="G272" i="1" s="1"/>
  <c r="I272" i="1" s="1"/>
  <c r="C273" i="1" s="1"/>
  <c r="F280" i="1" l="1"/>
  <c r="H273" i="1"/>
  <c r="G273" i="1" s="1"/>
  <c r="I273" i="1" s="1"/>
  <c r="C274" i="1" s="1"/>
  <c r="B281" i="1"/>
  <c r="A282" i="1"/>
  <c r="D281" i="1"/>
  <c r="F281" i="1" s="1"/>
  <c r="H274" i="1" l="1"/>
  <c r="G274" i="1" s="1"/>
  <c r="I274" i="1" s="1"/>
  <c r="C275" i="1" s="1"/>
  <c r="A283" i="1"/>
  <c r="D282" i="1"/>
  <c r="F282" i="1" s="1"/>
  <c r="B282" i="1"/>
  <c r="A284" i="1" l="1"/>
  <c r="D283" i="1"/>
  <c r="B283" i="1"/>
  <c r="H275" i="1"/>
  <c r="G275" i="1" s="1"/>
  <c r="I275" i="1" s="1"/>
  <c r="C276" i="1" s="1"/>
  <c r="F283" i="1" l="1"/>
  <c r="H276" i="1"/>
  <c r="G276" i="1" s="1"/>
  <c r="I276" i="1" s="1"/>
  <c r="C277" i="1" s="1"/>
  <c r="A285" i="1"/>
  <c r="B284" i="1"/>
  <c r="D284" i="1"/>
  <c r="F284" i="1" l="1"/>
  <c r="A286" i="1"/>
  <c r="D285" i="1"/>
  <c r="B285" i="1"/>
  <c r="H277" i="1"/>
  <c r="G277" i="1" s="1"/>
  <c r="I277" i="1" s="1"/>
  <c r="C278" i="1" s="1"/>
  <c r="F285" i="1" l="1"/>
  <c r="H278" i="1"/>
  <c r="G278" i="1" s="1"/>
  <c r="I278" i="1" s="1"/>
  <c r="C279" i="1" s="1"/>
  <c r="A287" i="1"/>
  <c r="D286" i="1"/>
  <c r="B286" i="1"/>
  <c r="F286" i="1" l="1"/>
  <c r="H279" i="1"/>
  <c r="G279" i="1" s="1"/>
  <c r="I279" i="1" s="1"/>
  <c r="C280" i="1" s="1"/>
  <c r="A288" i="1"/>
  <c r="D287" i="1"/>
  <c r="F287" i="1" s="1"/>
  <c r="B287" i="1"/>
  <c r="A289" i="1" l="1"/>
  <c r="D288" i="1"/>
  <c r="F288" i="1" s="1"/>
  <c r="B288" i="1"/>
  <c r="H280" i="1"/>
  <c r="G280" i="1" s="1"/>
  <c r="I280" i="1" s="1"/>
  <c r="C281" i="1" s="1"/>
  <c r="H281" i="1" l="1"/>
  <c r="G281" i="1" s="1"/>
  <c r="I281" i="1" s="1"/>
  <c r="C282" i="1" s="1"/>
  <c r="A290" i="1"/>
  <c r="B289" i="1"/>
  <c r="D289" i="1"/>
  <c r="F289" i="1" l="1"/>
  <c r="H282" i="1"/>
  <c r="G282" i="1" s="1"/>
  <c r="I282" i="1" s="1"/>
  <c r="C283" i="1" s="1"/>
  <c r="A291" i="1"/>
  <c r="D290" i="1"/>
  <c r="B290" i="1"/>
  <c r="F290" i="1" l="1"/>
  <c r="A292" i="1"/>
  <c r="D291" i="1"/>
  <c r="B291" i="1"/>
  <c r="H283" i="1"/>
  <c r="G283" i="1" s="1"/>
  <c r="I283" i="1" s="1"/>
  <c r="C284" i="1" s="1"/>
  <c r="F291" i="1" l="1"/>
  <c r="H284" i="1"/>
  <c r="G284" i="1" s="1"/>
  <c r="I284" i="1" s="1"/>
  <c r="C285" i="1" s="1"/>
  <c r="A293" i="1"/>
  <c r="D292" i="1"/>
  <c r="B292" i="1"/>
  <c r="F292" i="1" l="1"/>
  <c r="A294" i="1"/>
  <c r="B293" i="1"/>
  <c r="D293" i="1"/>
  <c r="H285" i="1"/>
  <c r="G285" i="1" s="1"/>
  <c r="I285" i="1" s="1"/>
  <c r="C286" i="1" s="1"/>
  <c r="F293" i="1" l="1"/>
  <c r="H286" i="1"/>
  <c r="G286" i="1" s="1"/>
  <c r="I286" i="1" s="1"/>
  <c r="C287" i="1" s="1"/>
  <c r="A295" i="1"/>
  <c r="D294" i="1"/>
  <c r="B294" i="1"/>
  <c r="F294" i="1" l="1"/>
  <c r="A296" i="1"/>
  <c r="D295" i="1"/>
  <c r="B295" i="1"/>
  <c r="H287" i="1"/>
  <c r="G287" i="1" s="1"/>
  <c r="I287" i="1" s="1"/>
  <c r="C288" i="1" s="1"/>
  <c r="F295" i="1" l="1"/>
  <c r="H288" i="1"/>
  <c r="G288" i="1" s="1"/>
  <c r="I288" i="1" s="1"/>
  <c r="C289" i="1" s="1"/>
  <c r="A297" i="1"/>
  <c r="D296" i="1"/>
  <c r="F296" i="1" s="1"/>
  <c r="B296" i="1"/>
  <c r="H289" i="1" l="1"/>
  <c r="G289" i="1" s="1"/>
  <c r="I289" i="1" s="1"/>
  <c r="C290" i="1" s="1"/>
  <c r="A298" i="1"/>
  <c r="D297" i="1"/>
  <c r="B297" i="1"/>
  <c r="F297" i="1" l="1"/>
  <c r="H290" i="1"/>
  <c r="G290" i="1" s="1"/>
  <c r="I290" i="1" s="1"/>
  <c r="C291" i="1" s="1"/>
  <c r="A299" i="1"/>
  <c r="D298" i="1"/>
  <c r="B298" i="1"/>
  <c r="F298" i="1" l="1"/>
  <c r="H291" i="1"/>
  <c r="G291" i="1" s="1"/>
  <c r="I291" i="1" s="1"/>
  <c r="C292" i="1" s="1"/>
  <c r="A300" i="1"/>
  <c r="D299" i="1"/>
  <c r="F299" i="1" s="1"/>
  <c r="B299" i="1"/>
  <c r="H292" i="1" l="1"/>
  <c r="G292" i="1" s="1"/>
  <c r="I292" i="1" s="1"/>
  <c r="C293" i="1" s="1"/>
  <c r="A301" i="1"/>
  <c r="D300" i="1"/>
  <c r="B300" i="1"/>
  <c r="F300" i="1" l="1"/>
  <c r="A302" i="1"/>
  <c r="B301" i="1"/>
  <c r="D301" i="1"/>
  <c r="F301" i="1" s="1"/>
  <c r="H293" i="1"/>
  <c r="G293" i="1" s="1"/>
  <c r="I293" i="1" s="1"/>
  <c r="C294" i="1" s="1"/>
  <c r="H294" i="1" l="1"/>
  <c r="G294" i="1" s="1"/>
  <c r="I294" i="1" s="1"/>
  <c r="C295" i="1" s="1"/>
  <c r="A303" i="1"/>
  <c r="D302" i="1"/>
  <c r="B302" i="1"/>
  <c r="F302" i="1" l="1"/>
  <c r="H295" i="1"/>
  <c r="G295" i="1" s="1"/>
  <c r="I295" i="1" s="1"/>
  <c r="C296" i="1" s="1"/>
  <c r="A304" i="1"/>
  <c r="D303" i="1"/>
  <c r="B303" i="1"/>
  <c r="F303" i="1" l="1"/>
  <c r="A305" i="1"/>
  <c r="D304" i="1"/>
  <c r="B304" i="1"/>
  <c r="H296" i="1"/>
  <c r="G296" i="1" s="1"/>
  <c r="I296" i="1" s="1"/>
  <c r="C297" i="1" s="1"/>
  <c r="F304" i="1" l="1"/>
  <c r="H297" i="1"/>
  <c r="G297" i="1" s="1"/>
  <c r="I297" i="1" s="1"/>
  <c r="C298" i="1" s="1"/>
  <c r="A306" i="1"/>
  <c r="B305" i="1"/>
  <c r="D305" i="1"/>
  <c r="F305" i="1" l="1"/>
  <c r="H298" i="1"/>
  <c r="G298" i="1" s="1"/>
  <c r="I298" i="1" s="1"/>
  <c r="C299" i="1" s="1"/>
  <c r="A307" i="1"/>
  <c r="D306" i="1"/>
  <c r="B306" i="1"/>
  <c r="F306" i="1" l="1"/>
  <c r="A308" i="1"/>
  <c r="D307" i="1"/>
  <c r="B307" i="1"/>
  <c r="H299" i="1"/>
  <c r="G299" i="1" s="1"/>
  <c r="I299" i="1" s="1"/>
  <c r="C300" i="1" s="1"/>
  <c r="F307" i="1" l="1"/>
  <c r="H300" i="1"/>
  <c r="G300" i="1" s="1"/>
  <c r="I300" i="1" s="1"/>
  <c r="C301" i="1" s="1"/>
  <c r="A309" i="1"/>
  <c r="B308" i="1"/>
  <c r="D308" i="1"/>
  <c r="F308" i="1" l="1"/>
  <c r="A310" i="1"/>
  <c r="D309" i="1"/>
  <c r="B309" i="1"/>
  <c r="H301" i="1"/>
  <c r="G301" i="1" s="1"/>
  <c r="I301" i="1" s="1"/>
  <c r="C302" i="1" s="1"/>
  <c r="F309" i="1" l="1"/>
  <c r="H302" i="1"/>
  <c r="G302" i="1" s="1"/>
  <c r="I302" i="1" s="1"/>
  <c r="C303" i="1" s="1"/>
  <c r="A311" i="1"/>
  <c r="D310" i="1"/>
  <c r="F310" i="1" s="1"/>
  <c r="B310" i="1"/>
  <c r="A312" i="1" l="1"/>
  <c r="D311" i="1"/>
  <c r="F311" i="1" s="1"/>
  <c r="B311" i="1"/>
  <c r="H303" i="1"/>
  <c r="G303" i="1" s="1"/>
  <c r="I303" i="1" s="1"/>
  <c r="C304" i="1" s="1"/>
  <c r="A313" i="1" l="1"/>
  <c r="D312" i="1"/>
  <c r="F312" i="1" s="1"/>
  <c r="B312" i="1"/>
  <c r="H304" i="1"/>
  <c r="G304" i="1" s="1"/>
  <c r="I304" i="1" s="1"/>
  <c r="C305" i="1" s="1"/>
  <c r="H305" i="1" l="1"/>
  <c r="G305" i="1" s="1"/>
  <c r="I305" i="1" s="1"/>
  <c r="C306" i="1" s="1"/>
  <c r="A314" i="1"/>
  <c r="B313" i="1"/>
  <c r="D313" i="1"/>
  <c r="F313" i="1" l="1"/>
  <c r="H306" i="1"/>
  <c r="G306" i="1" s="1"/>
  <c r="I306" i="1" s="1"/>
  <c r="C307" i="1" s="1"/>
  <c r="A315" i="1"/>
  <c r="B314" i="1"/>
  <c r="D314" i="1"/>
  <c r="F314" i="1" l="1"/>
  <c r="H307" i="1"/>
  <c r="G307" i="1" s="1"/>
  <c r="I307" i="1" s="1"/>
  <c r="C308" i="1" s="1"/>
  <c r="A316" i="1"/>
  <c r="D315" i="1"/>
  <c r="B315" i="1"/>
  <c r="F315" i="1" l="1"/>
  <c r="H308" i="1"/>
  <c r="G308" i="1" s="1"/>
  <c r="I308" i="1" s="1"/>
  <c r="C309" i="1" s="1"/>
  <c r="A317" i="1"/>
  <c r="D316" i="1"/>
  <c r="B316" i="1"/>
  <c r="F316" i="1" l="1"/>
  <c r="H309" i="1"/>
  <c r="G309" i="1" s="1"/>
  <c r="I309" i="1" s="1"/>
  <c r="C310" i="1" s="1"/>
  <c r="A318" i="1"/>
  <c r="B317" i="1"/>
  <c r="D317" i="1"/>
  <c r="F317" i="1" l="1"/>
  <c r="H310" i="1"/>
  <c r="G310" i="1" s="1"/>
  <c r="I310" i="1" s="1"/>
  <c r="C311" i="1" s="1"/>
  <c r="A319" i="1"/>
  <c r="D318" i="1"/>
  <c r="B318" i="1"/>
  <c r="F318" i="1" l="1"/>
  <c r="H311" i="1"/>
  <c r="G311" i="1" s="1"/>
  <c r="I311" i="1" s="1"/>
  <c r="C312" i="1" s="1"/>
  <c r="A320" i="1"/>
  <c r="D319" i="1"/>
  <c r="B319" i="1"/>
  <c r="F319" i="1" l="1"/>
  <c r="A321" i="1"/>
  <c r="D320" i="1"/>
  <c r="B320" i="1"/>
  <c r="H312" i="1"/>
  <c r="G312" i="1" s="1"/>
  <c r="I312" i="1" s="1"/>
  <c r="C313" i="1" s="1"/>
  <c r="F320" i="1" l="1"/>
  <c r="H313" i="1"/>
  <c r="G313" i="1" s="1"/>
  <c r="I313" i="1" s="1"/>
  <c r="C314" i="1" s="1"/>
  <c r="A322" i="1"/>
  <c r="B321" i="1"/>
  <c r="D321" i="1"/>
  <c r="F321" i="1" l="1"/>
  <c r="H314" i="1"/>
  <c r="G314" i="1" s="1"/>
  <c r="I314" i="1" s="1"/>
  <c r="C315" i="1" s="1"/>
  <c r="A323" i="1"/>
  <c r="D322" i="1"/>
  <c r="B322" i="1"/>
  <c r="F322" i="1" l="1"/>
  <c r="A324" i="1"/>
  <c r="D323" i="1"/>
  <c r="B323" i="1"/>
  <c r="H315" i="1"/>
  <c r="G315" i="1" s="1"/>
  <c r="I315" i="1" s="1"/>
  <c r="C316" i="1" s="1"/>
  <c r="F323" i="1" l="1"/>
  <c r="H316" i="1"/>
  <c r="G316" i="1" s="1"/>
  <c r="I316" i="1" s="1"/>
  <c r="C317" i="1" s="1"/>
  <c r="A325" i="1"/>
  <c r="D324" i="1"/>
  <c r="B324" i="1"/>
  <c r="F324" i="1" l="1"/>
  <c r="H317" i="1"/>
  <c r="G317" i="1" s="1"/>
  <c r="I317" i="1" s="1"/>
  <c r="C318" i="1" s="1"/>
  <c r="A326" i="1"/>
  <c r="D325" i="1"/>
  <c r="B325" i="1"/>
  <c r="F325" i="1" l="1"/>
  <c r="A327" i="1"/>
  <c r="D326" i="1"/>
  <c r="B326" i="1"/>
  <c r="H318" i="1"/>
  <c r="G318" i="1" s="1"/>
  <c r="I318" i="1" s="1"/>
  <c r="C319" i="1" s="1"/>
  <c r="F326" i="1" l="1"/>
  <c r="H319" i="1"/>
  <c r="G319" i="1" s="1"/>
  <c r="I319" i="1" s="1"/>
  <c r="C320" i="1" s="1"/>
  <c r="A328" i="1"/>
  <c r="D327" i="1"/>
  <c r="B327" i="1"/>
  <c r="F327" i="1" l="1"/>
  <c r="H320" i="1"/>
  <c r="G320" i="1" s="1"/>
  <c r="I320" i="1" s="1"/>
  <c r="C321" i="1" s="1"/>
  <c r="A329" i="1"/>
  <c r="D328" i="1"/>
  <c r="B328" i="1"/>
  <c r="F328" i="1" l="1"/>
  <c r="H321" i="1"/>
  <c r="G321" i="1" s="1"/>
  <c r="I321" i="1" s="1"/>
  <c r="C322" i="1" s="1"/>
  <c r="A330" i="1"/>
  <c r="D329" i="1"/>
  <c r="B329" i="1"/>
  <c r="F329" i="1" l="1"/>
  <c r="H322" i="1"/>
  <c r="G322" i="1" s="1"/>
  <c r="I322" i="1" s="1"/>
  <c r="C323" i="1" s="1"/>
  <c r="A331" i="1"/>
  <c r="D330" i="1"/>
  <c r="B330" i="1"/>
  <c r="F330" i="1" l="1"/>
  <c r="A332" i="1"/>
  <c r="D331" i="1"/>
  <c r="B331" i="1"/>
  <c r="H323" i="1"/>
  <c r="G323" i="1" s="1"/>
  <c r="I323" i="1" s="1"/>
  <c r="C324" i="1" s="1"/>
  <c r="F331" i="1" l="1"/>
  <c r="H324" i="1"/>
  <c r="G324" i="1" s="1"/>
  <c r="I324" i="1" s="1"/>
  <c r="C325" i="1" s="1"/>
  <c r="A333" i="1"/>
  <c r="D332" i="1"/>
  <c r="B332" i="1"/>
  <c r="F332" i="1" l="1"/>
  <c r="A334" i="1"/>
  <c r="D333" i="1"/>
  <c r="F333" i="1" s="1"/>
  <c r="B333" i="1"/>
  <c r="H325" i="1"/>
  <c r="G325" i="1" s="1"/>
  <c r="I325" i="1" s="1"/>
  <c r="C326" i="1" s="1"/>
  <c r="H326" i="1" l="1"/>
  <c r="G326" i="1" s="1"/>
  <c r="I326" i="1" s="1"/>
  <c r="C327" i="1" s="1"/>
  <c r="A335" i="1"/>
  <c r="D334" i="1"/>
  <c r="B334" i="1"/>
  <c r="F334" i="1" l="1"/>
  <c r="A336" i="1"/>
  <c r="D335" i="1"/>
  <c r="B335" i="1"/>
  <c r="H327" i="1"/>
  <c r="G327" i="1" s="1"/>
  <c r="I327" i="1" s="1"/>
  <c r="C328" i="1" s="1"/>
  <c r="F335" i="1" l="1"/>
  <c r="H328" i="1"/>
  <c r="G328" i="1" s="1"/>
  <c r="I328" i="1" s="1"/>
  <c r="C329" i="1" s="1"/>
  <c r="A337" i="1"/>
  <c r="D336" i="1"/>
  <c r="B336" i="1"/>
  <c r="F336" i="1" l="1"/>
  <c r="H329" i="1"/>
  <c r="G329" i="1" s="1"/>
  <c r="I329" i="1" s="1"/>
  <c r="C330" i="1" s="1"/>
  <c r="A338" i="1"/>
  <c r="B337" i="1"/>
  <c r="D337" i="1"/>
  <c r="F337" i="1" l="1"/>
  <c r="H330" i="1"/>
  <c r="G330" i="1" s="1"/>
  <c r="I330" i="1" s="1"/>
  <c r="C331" i="1" s="1"/>
  <c r="A339" i="1"/>
  <c r="D338" i="1"/>
  <c r="B338" i="1"/>
  <c r="F338" i="1" l="1"/>
  <c r="H331" i="1"/>
  <c r="G331" i="1" s="1"/>
  <c r="I331" i="1" s="1"/>
  <c r="C332" i="1" s="1"/>
  <c r="A340" i="1"/>
  <c r="D339" i="1"/>
  <c r="B339" i="1"/>
  <c r="F339" i="1" l="1"/>
  <c r="A341" i="1"/>
  <c r="B340" i="1"/>
  <c r="D340" i="1"/>
  <c r="H332" i="1"/>
  <c r="G332" i="1" s="1"/>
  <c r="I332" i="1" s="1"/>
  <c r="C333" i="1" s="1"/>
  <c r="F340" i="1" l="1"/>
  <c r="H333" i="1"/>
  <c r="G333" i="1" s="1"/>
  <c r="I333" i="1" s="1"/>
  <c r="C334" i="1" s="1"/>
  <c r="A342" i="1"/>
  <c r="B341" i="1"/>
  <c r="D341" i="1"/>
  <c r="F341" i="1" l="1"/>
  <c r="H334" i="1"/>
  <c r="G334" i="1" s="1"/>
  <c r="I334" i="1" s="1"/>
  <c r="C335" i="1" s="1"/>
  <c r="A343" i="1"/>
  <c r="D342" i="1"/>
  <c r="F342" i="1" s="1"/>
  <c r="B342" i="1"/>
  <c r="A344" i="1" l="1"/>
  <c r="D343" i="1"/>
  <c r="F343" i="1" s="1"/>
  <c r="B343" i="1"/>
  <c r="H335" i="1"/>
  <c r="G335" i="1" s="1"/>
  <c r="I335" i="1" s="1"/>
  <c r="C336" i="1" s="1"/>
  <c r="H336" i="1" l="1"/>
  <c r="G336" i="1" s="1"/>
  <c r="I336" i="1" s="1"/>
  <c r="C337" i="1" s="1"/>
  <c r="A345" i="1"/>
  <c r="D344" i="1"/>
  <c r="B344" i="1"/>
  <c r="F344" i="1" l="1"/>
  <c r="A346" i="1"/>
  <c r="D345" i="1"/>
  <c r="F345" i="1" s="1"/>
  <c r="B345" i="1"/>
  <c r="H337" i="1"/>
  <c r="G337" i="1" s="1"/>
  <c r="I337" i="1" s="1"/>
  <c r="C338" i="1" s="1"/>
  <c r="H338" i="1" l="1"/>
  <c r="G338" i="1" s="1"/>
  <c r="I338" i="1" s="1"/>
  <c r="C339" i="1" s="1"/>
  <c r="A347" i="1"/>
  <c r="D346" i="1"/>
  <c r="F346" i="1" s="1"/>
  <c r="B346" i="1"/>
  <c r="H339" i="1" l="1"/>
  <c r="G339" i="1" s="1"/>
  <c r="I339" i="1" s="1"/>
  <c r="C340" i="1" s="1"/>
  <c r="A348" i="1"/>
  <c r="D347" i="1"/>
  <c r="B347" i="1"/>
  <c r="F347" i="1" l="1"/>
  <c r="H340" i="1"/>
  <c r="G340" i="1" s="1"/>
  <c r="I340" i="1" s="1"/>
  <c r="C341" i="1" s="1"/>
  <c r="A349" i="1"/>
  <c r="D348" i="1"/>
  <c r="B348" i="1"/>
  <c r="F348" i="1" l="1"/>
  <c r="H341" i="1"/>
  <c r="G341" i="1" s="1"/>
  <c r="I341" i="1" s="1"/>
  <c r="C342" i="1" s="1"/>
  <c r="A350" i="1"/>
  <c r="B349" i="1"/>
  <c r="D349" i="1"/>
  <c r="F349" i="1" l="1"/>
  <c r="H342" i="1"/>
  <c r="G342" i="1" s="1"/>
  <c r="I342" i="1" s="1"/>
  <c r="C343" i="1" s="1"/>
  <c r="A351" i="1"/>
  <c r="D350" i="1"/>
  <c r="B350" i="1"/>
  <c r="F350" i="1" l="1"/>
  <c r="H343" i="1"/>
  <c r="G343" i="1" s="1"/>
  <c r="I343" i="1" s="1"/>
  <c r="C344" i="1" s="1"/>
  <c r="A352" i="1"/>
  <c r="D351" i="1"/>
  <c r="B351" i="1"/>
  <c r="F351" i="1" l="1"/>
  <c r="H344" i="1"/>
  <c r="G344" i="1" s="1"/>
  <c r="I344" i="1" s="1"/>
  <c r="C345" i="1" s="1"/>
  <c r="A353" i="1"/>
  <c r="D352" i="1"/>
  <c r="F352" i="1" s="1"/>
  <c r="B352" i="1"/>
  <c r="H345" i="1" l="1"/>
  <c r="G345" i="1" s="1"/>
  <c r="I345" i="1" s="1"/>
  <c r="C346" i="1" s="1"/>
  <c r="A354" i="1"/>
  <c r="B353" i="1"/>
  <c r="D353" i="1"/>
  <c r="F353" i="1" l="1"/>
  <c r="H346" i="1"/>
  <c r="G346" i="1" s="1"/>
  <c r="I346" i="1" s="1"/>
  <c r="C347" i="1" s="1"/>
  <c r="A355" i="1"/>
  <c r="D354" i="1"/>
  <c r="B354" i="1"/>
  <c r="F354" i="1" l="1"/>
  <c r="A356" i="1"/>
  <c r="D355" i="1"/>
  <c r="B355" i="1"/>
  <c r="H347" i="1"/>
  <c r="G347" i="1" s="1"/>
  <c r="I347" i="1" s="1"/>
  <c r="C348" i="1" s="1"/>
  <c r="F355" i="1" l="1"/>
  <c r="H348" i="1"/>
  <c r="G348" i="1" s="1"/>
  <c r="I348" i="1" s="1"/>
  <c r="C349" i="1" s="1"/>
  <c r="A357" i="1"/>
  <c r="B356" i="1"/>
  <c r="D356" i="1"/>
  <c r="F356" i="1" l="1"/>
  <c r="A358" i="1"/>
  <c r="B357" i="1"/>
  <c r="D357" i="1"/>
  <c r="H349" i="1"/>
  <c r="G349" i="1" s="1"/>
  <c r="I349" i="1" s="1"/>
  <c r="C350" i="1" s="1"/>
  <c r="F357" i="1" l="1"/>
  <c r="H350" i="1"/>
  <c r="G350" i="1" s="1"/>
  <c r="I350" i="1" s="1"/>
  <c r="C351" i="1" s="1"/>
  <c r="A359" i="1"/>
  <c r="D358" i="1"/>
  <c r="B358" i="1"/>
  <c r="F358" i="1" l="1"/>
  <c r="H351" i="1"/>
  <c r="G351" i="1" s="1"/>
  <c r="I351" i="1" s="1"/>
  <c r="C352" i="1" s="1"/>
  <c r="A360" i="1"/>
  <c r="D359" i="1"/>
  <c r="B359" i="1"/>
  <c r="F359" i="1" l="1"/>
  <c r="A361" i="1"/>
  <c r="D360" i="1"/>
  <c r="B360" i="1"/>
  <c r="H352" i="1"/>
  <c r="G352" i="1" s="1"/>
  <c r="I352" i="1" s="1"/>
  <c r="C353" i="1" s="1"/>
  <c r="F360" i="1" l="1"/>
  <c r="H353" i="1"/>
  <c r="G353" i="1" s="1"/>
  <c r="I353" i="1" s="1"/>
  <c r="C354" i="1" s="1"/>
  <c r="A362" i="1"/>
  <c r="B361" i="1"/>
  <c r="D361" i="1"/>
  <c r="F361" i="1" l="1"/>
  <c r="H354" i="1"/>
  <c r="G354" i="1" s="1"/>
  <c r="I354" i="1" s="1"/>
  <c r="C355" i="1" s="1"/>
  <c r="A363" i="1"/>
  <c r="D362" i="1"/>
  <c r="B362" i="1"/>
  <c r="F362" i="1" l="1"/>
  <c r="H355" i="1"/>
  <c r="G355" i="1" s="1"/>
  <c r="I355" i="1" s="1"/>
  <c r="C356" i="1" s="1"/>
  <c r="A364" i="1"/>
  <c r="D363" i="1"/>
  <c r="B363" i="1"/>
  <c r="F363" i="1" l="1"/>
  <c r="A365" i="1"/>
  <c r="D364" i="1"/>
  <c r="B364" i="1"/>
  <c r="H356" i="1"/>
  <c r="G356" i="1" s="1"/>
  <c r="I356" i="1" s="1"/>
  <c r="C357" i="1" s="1"/>
  <c r="F364" i="1" l="1"/>
  <c r="H357" i="1"/>
  <c r="G357" i="1" s="1"/>
  <c r="I357" i="1" s="1"/>
  <c r="C358" i="1" s="1"/>
  <c r="A366" i="1"/>
  <c r="D365" i="1"/>
  <c r="B365" i="1"/>
  <c r="F365" i="1" l="1"/>
  <c r="H358" i="1"/>
  <c r="G358" i="1" s="1"/>
  <c r="I358" i="1" s="1"/>
  <c r="C359" i="1" s="1"/>
  <c r="A367" i="1"/>
  <c r="D366" i="1"/>
  <c r="B366" i="1"/>
  <c r="F366" i="1" l="1"/>
  <c r="H359" i="1"/>
  <c r="G359" i="1" s="1"/>
  <c r="I359" i="1" s="1"/>
  <c r="C360" i="1" s="1"/>
  <c r="A368" i="1"/>
  <c r="D367" i="1"/>
  <c r="B367" i="1"/>
  <c r="F367" i="1" l="1"/>
  <c r="A369" i="1"/>
  <c r="D368" i="1"/>
  <c r="B368" i="1"/>
  <c r="H360" i="1"/>
  <c r="G360" i="1" s="1"/>
  <c r="I360" i="1" s="1"/>
  <c r="C361" i="1" s="1"/>
  <c r="F368" i="1" l="1"/>
  <c r="H361" i="1"/>
  <c r="G361" i="1" s="1"/>
  <c r="I361" i="1" s="1"/>
  <c r="C362" i="1" s="1"/>
  <c r="A370" i="1"/>
  <c r="B369" i="1"/>
  <c r="D369" i="1"/>
  <c r="F369" i="1" l="1"/>
  <c r="H362" i="1"/>
  <c r="G362" i="1" s="1"/>
  <c r="I362" i="1" s="1"/>
  <c r="C363" i="1" s="1"/>
  <c r="A371" i="1"/>
  <c r="D370" i="1"/>
  <c r="B370" i="1"/>
  <c r="F370" i="1" l="1"/>
  <c r="A372" i="1"/>
  <c r="D371" i="1"/>
  <c r="B371" i="1"/>
  <c r="H363" i="1"/>
  <c r="G363" i="1" s="1"/>
  <c r="I363" i="1" s="1"/>
  <c r="C364" i="1" s="1"/>
  <c r="F371" i="1" l="1"/>
  <c r="H364" i="1"/>
  <c r="G364" i="1" s="1"/>
  <c r="I364" i="1" s="1"/>
  <c r="C365" i="1" s="1"/>
  <c r="A373" i="1"/>
  <c r="B372" i="1"/>
  <c r="D372" i="1"/>
  <c r="F372" i="1" s="1"/>
  <c r="H365" i="1" l="1"/>
  <c r="G365" i="1" s="1"/>
  <c r="I365" i="1" s="1"/>
  <c r="C366" i="1" s="1"/>
  <c r="A374" i="1"/>
  <c r="D373" i="1"/>
  <c r="B373" i="1"/>
  <c r="F373" i="1" l="1"/>
  <c r="A375" i="1"/>
  <c r="D374" i="1"/>
  <c r="B374" i="1"/>
  <c r="H366" i="1"/>
  <c r="G366" i="1" s="1"/>
  <c r="I366" i="1" s="1"/>
  <c r="C367" i="1" s="1"/>
  <c r="F374" i="1" l="1"/>
  <c r="H367" i="1"/>
  <c r="G367" i="1" s="1"/>
  <c r="I367" i="1" s="1"/>
  <c r="C368" i="1" s="1"/>
  <c r="A376" i="1"/>
  <c r="D375" i="1"/>
  <c r="F375" i="1" s="1"/>
  <c r="B375" i="1"/>
  <c r="H368" i="1" l="1"/>
  <c r="G368" i="1" s="1"/>
  <c r="I368" i="1" s="1"/>
  <c r="C369" i="1" s="1"/>
  <c r="A377" i="1"/>
  <c r="D376" i="1"/>
  <c r="B376" i="1"/>
  <c r="F376" i="1" l="1"/>
  <c r="H369" i="1"/>
  <c r="G369" i="1" s="1"/>
  <c r="I369" i="1" s="1"/>
  <c r="C370" i="1" s="1"/>
  <c r="B377" i="1"/>
  <c r="D377" i="1"/>
  <c r="F377" i="1" s="1"/>
  <c r="H370" i="1" l="1"/>
  <c r="G370" i="1" s="1"/>
  <c r="I370" i="1" s="1"/>
  <c r="C371" i="1" s="1"/>
  <c r="H371" i="1" l="1"/>
  <c r="G371" i="1" s="1"/>
  <c r="I371" i="1" s="1"/>
  <c r="C372" i="1" s="1"/>
  <c r="H372" i="1" l="1"/>
  <c r="G372" i="1" s="1"/>
  <c r="I372" i="1" s="1"/>
  <c r="C373" i="1" s="1"/>
  <c r="H373" i="1" l="1"/>
  <c r="G373" i="1" s="1"/>
  <c r="I373" i="1" s="1"/>
  <c r="C374" i="1" s="1"/>
  <c r="H374" i="1" l="1"/>
  <c r="G374" i="1" s="1"/>
  <c r="I374" i="1" s="1"/>
  <c r="C375" i="1" s="1"/>
  <c r="H375" i="1" l="1"/>
  <c r="G375" i="1" s="1"/>
  <c r="I375" i="1" s="1"/>
  <c r="C376" i="1" s="1"/>
  <c r="H376" i="1" l="1"/>
  <c r="G376" i="1" s="1"/>
  <c r="I376" i="1" s="1"/>
  <c r="C377" i="1" s="1"/>
  <c r="D14" i="1" l="1"/>
  <c r="H377" i="1"/>
  <c r="G377" i="1" s="1"/>
  <c r="I377" i="1" s="1"/>
  <c r="D13" i="1" s="1"/>
  <c r="D15" i="1" l="1"/>
</calcChain>
</file>

<file path=xl/sharedStrings.xml><?xml version="1.0" encoding="utf-8"?>
<sst xmlns="http://schemas.openxmlformats.org/spreadsheetml/2006/main" count="45" uniqueCount="44">
  <si>
    <t xml:space="preserve">Loan Calculator with Pre Payments (AE) </t>
  </si>
  <si>
    <t>Enter values</t>
  </si>
  <si>
    <t>Instructions</t>
  </si>
  <si>
    <t>Loan amount</t>
  </si>
  <si>
    <t>Must be between 1 and 30 years.</t>
  </si>
  <si>
    <t>Annual interest rate</t>
  </si>
  <si>
    <t>If your extra payments vary, enter them in the table below.</t>
  </si>
  <si>
    <t>Loan period in years</t>
  </si>
  <si>
    <t>Start date of loan</t>
  </si>
  <si>
    <t>Optional extra payments</t>
  </si>
  <si>
    <t>Scheduled monthly payment</t>
  </si>
  <si>
    <t>Scheduled number of payments</t>
  </si>
  <si>
    <t>Actual number of payments</t>
  </si>
  <si>
    <t>Total of early payments</t>
  </si>
  <si>
    <t>Total interest</t>
  </si>
  <si>
    <t>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</si>
  <si>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</si>
  <si>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</si>
  <si>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</si>
  <si>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</si>
  <si>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</si>
  <si>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</si>
  <si>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</si>
  <si>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</si>
  <si>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Principle amt</t>
  </si>
  <si>
    <t xml:space="preserve">return </t>
  </si>
  <si>
    <t>Company Name</t>
  </si>
  <si>
    <t>DOJ</t>
  </si>
  <si>
    <t>DOE</t>
  </si>
  <si>
    <t>Cognizant</t>
  </si>
  <si>
    <t>Syntel Ltd</t>
  </si>
  <si>
    <t>HCL Technologies</t>
  </si>
  <si>
    <t>24/11/2014</t>
  </si>
  <si>
    <t>19/04/2017</t>
  </si>
  <si>
    <t>19/07/2017</t>
  </si>
  <si>
    <t>Designation</t>
  </si>
  <si>
    <t>Software Engineer</t>
  </si>
  <si>
    <t>Lead Engineer</t>
  </si>
  <si>
    <t>Project Lead</t>
  </si>
  <si>
    <t>Senior Software Engineer B2</t>
  </si>
  <si>
    <t>years</t>
  </si>
  <si>
    <t>27/09/2024</t>
  </si>
  <si>
    <t>30/09/2024</t>
  </si>
  <si>
    <t>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</si>
</sst>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00%"/>
    <numFmt numFmtId="165" formatCode="_ [$₹-4009]\ * #,##0.00_ ;_ [$₹-4009]\ * \-#,##0.00_ ;_ [$₹-4009]\ * &quot;-&quot;??_ ;_ @_ "/>
  </numFmts>
  <fonts count="8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4"/>
      <name val="Century Gothic"/>
      <family val="2"/>
    </font>
    <font>
      <b/>
      <sz val="14"/>
      <color indexed="23"/>
      <name val="Century Gothic"/>
      <family val="2"/>
    </font>
    <font>
      <b/>
      <sz val="11"/>
      <color theme="1"/>
      <name val="Century Gothic"/>
      <family val="2"/>
    </font>
    <font>
      <b/>
      <sz val="10"/>
      <name val="Century Gothic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14" fontId="3" fillId="0" borderId="2" xfId="0" applyNumberFormat="1" applyFont="1" applyBorder="1" applyAlignment="1">
      <alignment horizontal="left"/>
    </xf>
    <xf numFmtId="7" fontId="3" fillId="0" borderId="0" xfId="0" applyNumberFormat="1" applyFont="1" applyAlignment="1">
      <alignment horizontal="left"/>
    </xf>
    <xf numFmtId="1" fontId="5" fillId="3" borderId="0" xfId="0" applyNumberFormat="1" applyFont="1" applyFill="1" applyAlignment="1">
      <alignment horizontal="right"/>
    </xf>
    <xf numFmtId="14" fontId="5" fillId="3" borderId="0" xfId="0" applyNumberFormat="1" applyFont="1" applyFill="1" applyAlignment="1">
      <alignment horizontal="right"/>
    </xf>
    <xf numFmtId="165" fontId="5" fillId="3" borderId="0" xfId="1" applyNumberFormat="1" applyFont="1" applyFill="1" applyBorder="1" applyAlignment="1">
      <alignment horizontal="right"/>
    </xf>
    <xf numFmtId="165" fontId="5" fillId="2" borderId="0" xfId="1" applyNumberFormat="1" applyFont="1" applyFill="1" applyBorder="1" applyAlignment="1">
      <alignment horizontal="right"/>
    </xf>
    <xf numFmtId="1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5" fontId="3" fillId="6" borderId="1" xfId="1" applyNumberFormat="1" applyFont="1" applyFill="1" applyBorder="1" applyAlignment="1"/>
    <xf numFmtId="164" fontId="3" fillId="6" borderId="1" xfId="0" applyNumberFormat="1" applyFont="1" applyFill="1" applyBorder="1" applyAlignment="1">
      <alignment horizontal="right"/>
    </xf>
    <xf numFmtId="1" fontId="3" fillId="6" borderId="1" xfId="0" applyNumberFormat="1" applyFont="1" applyFill="1" applyBorder="1" applyAlignment="1">
      <alignment horizontal="right"/>
    </xf>
    <xf numFmtId="14" fontId="3" fillId="6" borderId="1" xfId="0" applyNumberFormat="1" applyFont="1" applyFill="1" applyBorder="1" applyAlignment="1">
      <alignment horizontal="right"/>
    </xf>
    <xf numFmtId="44" fontId="3" fillId="6" borderId="1" xfId="0" applyNumberFormat="1" applyFont="1" applyFill="1" applyBorder="1"/>
    <xf numFmtId="0" fontId="3" fillId="5" borderId="3" xfId="0" applyFont="1" applyFill="1" applyBorder="1" applyAlignment="1">
      <alignment horizontal="right" wrapText="1"/>
    </xf>
    <xf numFmtId="0" fontId="6" fillId="0" borderId="0" xfId="0" applyFont="1"/>
    <xf numFmtId="1" fontId="5" fillId="7" borderId="0" xfId="0" applyNumberFormat="1" applyFont="1" applyFill="1" applyAlignment="1">
      <alignment horizontal="right"/>
    </xf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4" borderId="0" xfId="0" applyFont="1" applyFill="1" applyAlignment="1">
      <alignment horizontal="left"/>
    </xf>
    <xf numFmtId="0" fontId="3" fillId="4" borderId="4" xfId="0" applyFont="1" applyFill="1" applyBorder="1" applyAlignment="1">
      <alignment horizontal="left"/>
    </xf>
    <xf numFmtId="7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2">
    <dxf>
      <border>
        <left/>
        <right/>
        <top/>
        <bottom style="thin">
          <color indexed="22"/>
        </bottom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layout>
        <c:manualLayout>
          <c:xMode val="edge"/>
          <c:yMode val="edge"/>
          <c:x val="0.45681233595800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0F-4663-9D67-7EB4D0364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0F-4663-9D67-7EB4D0364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('Current Loan'!$D$4,'Current Loan'!$D$15)</c:f>
              <c:numCache>
                <c:formatCode>_ [$₹-4009]\ * #,##0.00_ ;_ [$₹-4009]\ * \-#,##0.00_ ;_ [$₹-4009]\ * "-"??_ ;_ @_ </c:formatCode>
                <c:ptCount val="2"/>
                <c:pt idx="0">
                  <c:v>1500000</c:v>
                </c:pt>
                <c:pt idx="1">
                  <c:v>296930.46163163573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F-4663-9D67-7EB4D036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0</xdr:row>
      <xdr:rowOff>57150</xdr:rowOff>
    </xdr:from>
    <xdr:to>
      <xdr:col>10</xdr:col>
      <xdr:colOff>504824</xdr:colOff>
      <xdr:row>14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89"/>
  <sheetViews>
    <sheetView showGridLines="0" tabSelected="1" topLeftCell="A39" zoomScaleNormal="100" workbookViewId="0">
      <selection activeCell="C48" sqref="C48"/>
    </sheetView>
  </sheetViews>
  <sheetFormatPr defaultColWidth="9.1796875" defaultRowHeight="12.5" outlineLevelRow="1" x14ac:dyDescent="0.25"/>
  <cols>
    <col min="1" max="1" width="5.26953125" style="2" customWidth="1"/>
    <col min="2" max="2" width="14.453125" style="2" customWidth="1"/>
    <col min="3" max="3" width="24.453125" style="2" customWidth="1"/>
    <col min="4" max="4" width="21.7265625" style="2" bestFit="1" customWidth="1"/>
    <col min="5" max="5" width="14.81640625" style="2" customWidth="1"/>
    <col min="6" max="6" width="19.54296875" style="2" customWidth="1"/>
    <col min="7" max="7" width="17.1796875" style="2" customWidth="1"/>
    <col min="8" max="8" width="13" style="2" customWidth="1"/>
    <col min="9" max="9" width="16" style="2" bestFit="1" customWidth="1"/>
    <col min="10" max="16384" width="9.1796875" style="1"/>
  </cols>
  <sheetData>
    <row r="1" spans="1:15" ht="33" customHeight="1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</row>
    <row r="2" spans="1:15" ht="4.5" customHeight="1" x14ac:dyDescent="0.35">
      <c r="A2" s="6"/>
      <c r="B2" s="6"/>
      <c r="C2" s="6"/>
      <c r="D2" s="6"/>
      <c r="E2" s="6"/>
      <c r="F2" s="6"/>
      <c r="G2" s="6"/>
      <c r="H2" s="6"/>
      <c r="I2" s="6"/>
    </row>
    <row r="3" spans="1:15" ht="19.5" customHeight="1" x14ac:dyDescent="0.35">
      <c r="A3" s="5"/>
      <c r="B3" s="5"/>
      <c r="C3" s="5"/>
      <c r="D3" s="4" t="s">
        <v>1</v>
      </c>
      <c r="E3" s="5"/>
      <c r="F3" s="5" t="s">
        <v>2</v>
      </c>
      <c r="G3" s="5"/>
      <c r="H3" s="5"/>
      <c r="I3" s="5"/>
      <c r="L3" s="24"/>
      <c r="M3" s="24"/>
    </row>
    <row r="4" spans="1:15" ht="17.5" outlineLevel="1" x14ac:dyDescent="0.35">
      <c r="A4" s="32" t="s">
        <v>3</v>
      </c>
      <c r="B4" s="32"/>
      <c r="C4" s="33"/>
      <c r="D4" s="18">
        <v>1500000</v>
      </c>
      <c r="E4" s="5"/>
      <c r="F4" s="34" t="s">
        <v>4</v>
      </c>
      <c r="G4" s="34"/>
      <c r="H4" s="34"/>
      <c r="I4" s="34"/>
      <c r="L4" s="30"/>
      <c r="M4" s="30"/>
    </row>
    <row r="5" spans="1:15" ht="17.5" outlineLevel="1" x14ac:dyDescent="0.35">
      <c r="A5" s="32" t="s">
        <v>5</v>
      </c>
      <c r="B5" s="32"/>
      <c r="C5" s="33"/>
      <c r="D5" s="19">
        <v>0.10249999999999999</v>
      </c>
      <c r="E5" s="5"/>
      <c r="F5" s="35" t="s">
        <v>6</v>
      </c>
      <c r="G5" s="35"/>
      <c r="H5" s="35"/>
      <c r="I5" s="35"/>
    </row>
    <row r="6" spans="1:15" ht="17.5" outlineLevel="1" x14ac:dyDescent="0.35">
      <c r="A6" s="32" t="s">
        <v>7</v>
      </c>
      <c r="B6" s="32"/>
      <c r="C6" s="33"/>
      <c r="D6" s="20">
        <v>6</v>
      </c>
      <c r="E6" s="5"/>
      <c r="F6" s="7"/>
      <c r="G6" s="5"/>
      <c r="H6" s="5"/>
      <c r="I6" s="5"/>
      <c r="L6" s="24"/>
      <c r="M6" s="24"/>
      <c r="N6" s="24"/>
    </row>
    <row r="7" spans="1:15" ht="17.5" outlineLevel="1" x14ac:dyDescent="0.35">
      <c r="A7" s="32" t="s">
        <v>8</v>
      </c>
      <c r="B7" s="32"/>
      <c r="C7" s="33"/>
      <c r="D7" s="21">
        <v>44688</v>
      </c>
      <c r="E7" s="5"/>
      <c r="F7" s="7"/>
      <c r="G7" s="5"/>
      <c r="H7" s="5"/>
      <c r="I7" s="5"/>
      <c r="L7" s="24"/>
      <c r="M7" s="24"/>
      <c r="N7" s="24"/>
    </row>
    <row r="8" spans="1:15" ht="17.5" outlineLevel="1" x14ac:dyDescent="0.35">
      <c r="A8" s="32" t="s">
        <v>9</v>
      </c>
      <c r="B8" s="32"/>
      <c r="C8" s="33"/>
      <c r="D8" s="22"/>
      <c r="E8" s="5"/>
      <c r="F8" s="7"/>
      <c r="G8" s="5"/>
      <c r="H8" s="5"/>
      <c r="I8" s="5"/>
    </row>
    <row r="9" spans="1:15" ht="17.5" outlineLevel="1" x14ac:dyDescent="0.35">
      <c r="A9" s="6"/>
      <c r="B9" s="6"/>
      <c r="C9" s="6"/>
      <c r="D9" s="8"/>
      <c r="E9" s="6"/>
      <c r="F9" s="8"/>
      <c r="G9" s="8"/>
      <c r="H9" s="6"/>
      <c r="I9" s="6"/>
      <c r="L9" s="31"/>
      <c r="M9" s="31"/>
      <c r="N9" s="31"/>
      <c r="O9" s="31"/>
    </row>
    <row r="10" spans="1:15" ht="17.5" outlineLevel="1" x14ac:dyDescent="0.35">
      <c r="A10" s="5"/>
      <c r="B10" s="5"/>
      <c r="C10" s="5"/>
      <c r="D10" s="5"/>
      <c r="E10" s="5"/>
      <c r="F10" s="5"/>
      <c r="G10" s="5"/>
      <c r="H10" s="5"/>
      <c r="I10" s="5"/>
      <c r="L10" s="31"/>
      <c r="M10" s="31"/>
      <c r="N10" s="31"/>
      <c r="O10" s="31"/>
    </row>
    <row r="11" spans="1:15" ht="17.5" x14ac:dyDescent="0.35">
      <c r="A11" s="32" t="s">
        <v>10</v>
      </c>
      <c r="B11" s="32"/>
      <c r="C11" s="33"/>
      <c r="D11" s="18">
        <f>IF(Values_Entered,-PMT(Interest_Rate/12,Loan_Years*12,Loan_Amount),"")</f>
        <v>27978.234354149161</v>
      </c>
      <c r="E11" s="5"/>
      <c r="F11" s="9"/>
      <c r="G11" s="9"/>
      <c r="H11" s="5"/>
      <c r="I11" s="5"/>
      <c r="L11" s="24"/>
      <c r="M11" s="24"/>
      <c r="N11" s="24"/>
      <c r="O11" s="24"/>
    </row>
    <row r="12" spans="1:15" ht="14.25" customHeight="1" x14ac:dyDescent="0.35">
      <c r="A12" s="32" t="s">
        <v>11</v>
      </c>
      <c r="B12" s="32"/>
      <c r="C12" s="33"/>
      <c r="D12" s="20">
        <f>IF(Values_Entered,Loan_Years*12,"")</f>
        <v>72</v>
      </c>
      <c r="E12" s="5"/>
      <c r="F12" s="9"/>
      <c r="G12" s="9"/>
      <c r="H12" s="5"/>
      <c r="I12" s="5"/>
      <c r="L12" s="24"/>
      <c r="M12" s="24"/>
      <c r="N12" s="24"/>
      <c r="O12" s="24"/>
    </row>
    <row r="13" spans="1:15" ht="17.5" x14ac:dyDescent="0.35">
      <c r="A13" s="32" t="s">
        <v>12</v>
      </c>
      <c r="B13" s="32"/>
      <c r="C13" s="33"/>
      <c r="D13" s="20">
        <f>IF(Values_Entered,Number_of_Payments,"")</f>
        <v>47</v>
      </c>
      <c r="E13" s="5"/>
      <c r="F13" s="5"/>
      <c r="G13" s="5"/>
      <c r="H13" s="5"/>
      <c r="I13" s="5"/>
    </row>
    <row r="14" spans="1:15" ht="17.5" x14ac:dyDescent="0.35">
      <c r="A14" s="32" t="s">
        <v>13</v>
      </c>
      <c r="B14" s="32"/>
      <c r="C14" s="33"/>
      <c r="D14" s="18">
        <f>IF(Values_Entered,SUMIF(Beg_Bal,"&gt;0",Extra_Pay),"")</f>
        <v>503479</v>
      </c>
      <c r="E14" s="5"/>
      <c r="F14" s="5"/>
      <c r="G14" s="5"/>
      <c r="H14" s="5"/>
      <c r="I14" s="5"/>
      <c r="L14" s="24"/>
      <c r="M14" s="24"/>
    </row>
    <row r="15" spans="1:15" ht="17.5" x14ac:dyDescent="0.35">
      <c r="A15" s="32" t="s">
        <v>14</v>
      </c>
      <c r="B15" s="32"/>
      <c r="C15" s="33"/>
      <c r="D15" s="18">
        <f>IF(Values_Entered,SUMIF(Beg_Bal,"&gt;0",Int),"")</f>
        <v>296930.46163163573</v>
      </c>
      <c r="E15" s="5"/>
      <c r="F15" s="9"/>
      <c r="G15" s="9"/>
      <c r="H15" s="5"/>
      <c r="I15" s="5"/>
      <c r="L15" s="24"/>
      <c r="M15" s="24"/>
    </row>
    <row r="16" spans="1:15" ht="15.75" customHeight="1" x14ac:dyDescent="0.35">
      <c r="A16" s="6"/>
      <c r="B16" s="6"/>
      <c r="C16" s="6"/>
      <c r="D16" s="6"/>
      <c r="E16" s="8"/>
      <c r="F16" s="8"/>
      <c r="G16" s="8"/>
      <c r="H16" s="6"/>
      <c r="I16" s="6"/>
    </row>
    <row r="17" spans="1:9" s="3" customFormat="1" ht="42.75" customHeight="1" x14ac:dyDescent="0.35">
      <c r="A17" s="23" t="s">
        <v>15</v>
      </c>
      <c r="B17" s="23" t="s">
        <v>16</v>
      </c>
      <c r="C17" s="23" t="s">
        <v>17</v>
      </c>
      <c r="D17" s="23" t="s">
        <v>18</v>
      </c>
      <c r="E17" s="23" t="s">
        <v>19</v>
      </c>
      <c r="F17" s="23" t="s">
        <v>20</v>
      </c>
      <c r="G17" s="23" t="s">
        <v>21</v>
      </c>
      <c r="H17" s="23" t="s">
        <v>22</v>
      </c>
      <c r="I17" s="23" t="s">
        <v>23</v>
      </c>
    </row>
    <row r="18" spans="1:9" s="3" customFormat="1" ht="16" customHeight="1" x14ac:dyDescent="0.3">
      <c r="A18" s="25">
        <f>IF(Values_Entered,1,"")</f>
        <v>1</v>
      </c>
      <c r="B18" s="11">
        <f>IF(Pay_Num&lt;&gt;"",Loan_Start,"")</f>
        <v>44688</v>
      </c>
      <c r="C18" s="12">
        <f>IF(Values_Entered,Loan_Amount,"")</f>
        <v>1500000</v>
      </c>
      <c r="D18" s="12">
        <f>IF(Pay_Num&lt;&gt;"",Scheduled_Monthly_Payment,"")</f>
        <v>27978.234354149161</v>
      </c>
      <c r="E18" s="13">
        <f>IF(Pay_Num&lt;&gt;"",Scheduled_Extra_Payments,"")</f>
        <v>0</v>
      </c>
      <c r="F18" s="12">
        <f>IF(Pay_Num&lt;&gt;"",Sched_Pay+Extra_Pay,"")</f>
        <v>27978.234354149161</v>
      </c>
      <c r="G18" s="12">
        <f>IF(Pay_Num&lt;&gt;"",Total_Pay-Int,"")</f>
        <v>15165.734354149161</v>
      </c>
      <c r="H18" s="12">
        <f>IF(Pay_Num&lt;&gt;"",Beg_Bal*Interest_Rate/12,"")</f>
        <v>12812.5</v>
      </c>
      <c r="I18" s="12">
        <f>IF(Pay_Num&lt;&gt;"",Beg_Bal-Princ,"")</f>
        <v>1484834.2656458509</v>
      </c>
    </row>
    <row r="19" spans="1:9" s="3" customFormat="1" ht="12.75" customHeight="1" x14ac:dyDescent="0.3">
      <c r="A19" s="25">
        <f t="shared" ref="A19:A82" si="0">IF(Values_Entered,A18+1,"")</f>
        <v>2</v>
      </c>
      <c r="B19" s="11">
        <f t="shared" ref="B19:B82" si="1">IF(Pay_Num&lt;&gt;"",DATE(YEAR(B18),MONTH(B18)+1,DAY(B18)),"")</f>
        <v>44719</v>
      </c>
      <c r="C19" s="12">
        <f>IF(Pay_Num&lt;&gt;"",I18,"")</f>
        <v>1484834.2656458509</v>
      </c>
      <c r="D19" s="12">
        <f>IF(Pay_Num&lt;&gt;"",Scheduled_Monthly_Payment,"")</f>
        <v>27978.234354149161</v>
      </c>
      <c r="E19" s="13">
        <f>IF(Pay_Num&lt;&gt;"",Scheduled_Extra_Payments,"")</f>
        <v>0</v>
      </c>
      <c r="F19" s="12">
        <f t="shared" ref="F19:F82" si="2">IF(Pay_Num&lt;&gt;"",Sched_Pay+Extra_Pay,"")</f>
        <v>27978.234354149161</v>
      </c>
      <c r="G19" s="12">
        <f t="shared" ref="G19:G82" si="3">IF(Pay_Num&lt;&gt;"",Total_Pay-Int,"")</f>
        <v>15295.275001757518</v>
      </c>
      <c r="H19" s="12">
        <f>IF(Pay_Num&lt;&gt;"",Beg_Bal*Interest_Rate/12,"")</f>
        <v>12682.959352391643</v>
      </c>
      <c r="I19" s="12">
        <f t="shared" ref="I19:I82" si="4">IF(Pay_Num&lt;&gt;"",Beg_Bal-Princ,"")</f>
        <v>1469538.9906440934</v>
      </c>
    </row>
    <row r="20" spans="1:9" s="3" customFormat="1" ht="12.75" customHeight="1" x14ac:dyDescent="0.3">
      <c r="A20" s="25">
        <f t="shared" si="0"/>
        <v>3</v>
      </c>
      <c r="B20" s="11">
        <f t="shared" si="1"/>
        <v>44749</v>
      </c>
      <c r="C20" s="12">
        <f t="shared" ref="C20:C83" si="5">IF(Pay_Num&lt;&gt;"",I19,"")</f>
        <v>1469538.9906440934</v>
      </c>
      <c r="D20" s="12">
        <f t="shared" ref="D20:D83" si="6">IF(Pay_Num&lt;&gt;"",Scheduled_Monthly_Payment,"")</f>
        <v>27978.234354149161</v>
      </c>
      <c r="E20" s="13">
        <f t="shared" ref="E20:E77" si="7">IF(Pay_Num&lt;&gt;"",Scheduled_Extra_Payments,"")</f>
        <v>0</v>
      </c>
      <c r="F20" s="12">
        <f t="shared" si="2"/>
        <v>27978.234354149161</v>
      </c>
      <c r="G20" s="12">
        <f t="shared" si="3"/>
        <v>15425.92214239753</v>
      </c>
      <c r="H20" s="12">
        <f t="shared" ref="H20:H83" si="8">IF(Pay_Num&lt;&gt;"",Beg_Bal*Interest_Rate/12,"")</f>
        <v>12552.31221175163</v>
      </c>
      <c r="I20" s="12">
        <f t="shared" si="4"/>
        <v>1454113.0685016958</v>
      </c>
    </row>
    <row r="21" spans="1:9" s="3" customFormat="1" ht="14" x14ac:dyDescent="0.3">
      <c r="A21" s="25">
        <f t="shared" si="0"/>
        <v>4</v>
      </c>
      <c r="B21" s="11">
        <f t="shared" si="1"/>
        <v>44780</v>
      </c>
      <c r="C21" s="12">
        <f t="shared" si="5"/>
        <v>1454113.0685016958</v>
      </c>
      <c r="D21" s="12">
        <f t="shared" si="6"/>
        <v>27978.234354149161</v>
      </c>
      <c r="E21" s="13">
        <f t="shared" si="7"/>
        <v>0</v>
      </c>
      <c r="F21" s="12">
        <f t="shared" si="2"/>
        <v>27978.234354149161</v>
      </c>
      <c r="G21" s="12">
        <f t="shared" si="3"/>
        <v>15557.685227363845</v>
      </c>
      <c r="H21" s="12">
        <f t="shared" si="8"/>
        <v>12420.549126785316</v>
      </c>
      <c r="I21" s="12">
        <f t="shared" si="4"/>
        <v>1438555.3832743319</v>
      </c>
    </row>
    <row r="22" spans="1:9" s="3" customFormat="1" ht="14" x14ac:dyDescent="0.3">
      <c r="A22" s="25">
        <f t="shared" si="0"/>
        <v>5</v>
      </c>
      <c r="B22" s="11">
        <f t="shared" si="1"/>
        <v>44811</v>
      </c>
      <c r="C22" s="12">
        <f t="shared" si="5"/>
        <v>1438555.3832743319</v>
      </c>
      <c r="D22" s="12">
        <f t="shared" si="6"/>
        <v>27978.234354149161</v>
      </c>
      <c r="E22" s="13">
        <f t="shared" si="7"/>
        <v>0</v>
      </c>
      <c r="F22" s="12">
        <f t="shared" si="2"/>
        <v>27978.234354149161</v>
      </c>
      <c r="G22" s="12">
        <f t="shared" si="3"/>
        <v>15690.573788680909</v>
      </c>
      <c r="H22" s="12">
        <f t="shared" si="8"/>
        <v>12287.660565468252</v>
      </c>
      <c r="I22" s="12">
        <f t="shared" si="4"/>
        <v>1422864.8094856511</v>
      </c>
    </row>
    <row r="23" spans="1:9" ht="14" x14ac:dyDescent="0.3">
      <c r="A23" s="25">
        <f t="shared" si="0"/>
        <v>6</v>
      </c>
      <c r="B23" s="11">
        <f t="shared" si="1"/>
        <v>44841</v>
      </c>
      <c r="C23" s="12">
        <f>IF(Pay_Num&lt;&gt;"",I22,"")</f>
        <v>1422864.8094856511</v>
      </c>
      <c r="D23" s="12">
        <f t="shared" si="6"/>
        <v>27978.234354149161</v>
      </c>
      <c r="E23" s="13">
        <f t="shared" si="7"/>
        <v>0</v>
      </c>
      <c r="F23" s="12">
        <f t="shared" si="2"/>
        <v>27978.234354149161</v>
      </c>
      <c r="G23" s="12">
        <f t="shared" si="3"/>
        <v>15824.597439792558</v>
      </c>
      <c r="H23" s="12">
        <f t="shared" si="8"/>
        <v>12153.636914356603</v>
      </c>
      <c r="I23" s="12">
        <f t="shared" si="4"/>
        <v>1407040.2120458586</v>
      </c>
    </row>
    <row r="24" spans="1:9" ht="14" x14ac:dyDescent="0.3">
      <c r="A24" s="25">
        <f t="shared" si="0"/>
        <v>7</v>
      </c>
      <c r="B24" s="11">
        <f t="shared" si="1"/>
        <v>44872</v>
      </c>
      <c r="C24" s="12">
        <f t="shared" si="5"/>
        <v>1407040.2120458586</v>
      </c>
      <c r="D24" s="12">
        <f t="shared" si="6"/>
        <v>27978.234354149161</v>
      </c>
      <c r="E24" s="13">
        <f t="shared" si="7"/>
        <v>0</v>
      </c>
      <c r="F24" s="12">
        <f t="shared" si="2"/>
        <v>27978.234354149161</v>
      </c>
      <c r="G24" s="12">
        <f t="shared" si="3"/>
        <v>15959.765876257454</v>
      </c>
      <c r="H24" s="12">
        <f t="shared" si="8"/>
        <v>12018.468477891707</v>
      </c>
      <c r="I24" s="12">
        <f t="shared" si="4"/>
        <v>1391080.4461696011</v>
      </c>
    </row>
    <row r="25" spans="1:9" ht="14" x14ac:dyDescent="0.3">
      <c r="A25" s="25">
        <f t="shared" si="0"/>
        <v>8</v>
      </c>
      <c r="B25" s="11">
        <f t="shared" si="1"/>
        <v>44902</v>
      </c>
      <c r="C25" s="12">
        <f>IF(Pay_Num&lt;&gt;"",I24,"")</f>
        <v>1391080.4461696011</v>
      </c>
      <c r="D25" s="12">
        <f t="shared" si="6"/>
        <v>27978.234354149161</v>
      </c>
      <c r="E25" s="13">
        <f t="shared" si="7"/>
        <v>0</v>
      </c>
      <c r="F25" s="12">
        <f t="shared" si="2"/>
        <v>27978.234354149161</v>
      </c>
      <c r="G25" s="12">
        <f t="shared" si="3"/>
        <v>16096.088876450487</v>
      </c>
      <c r="H25" s="12">
        <f t="shared" si="8"/>
        <v>11882.145477698674</v>
      </c>
      <c r="I25" s="12">
        <f t="shared" si="4"/>
        <v>1374984.3572931506</v>
      </c>
    </row>
    <row r="26" spans="1:9" ht="14" x14ac:dyDescent="0.3">
      <c r="A26" s="25">
        <f t="shared" si="0"/>
        <v>9</v>
      </c>
      <c r="B26" s="11">
        <f t="shared" si="1"/>
        <v>44933</v>
      </c>
      <c r="C26" s="12">
        <f t="shared" si="5"/>
        <v>1374984.3572931506</v>
      </c>
      <c r="D26" s="12">
        <f t="shared" si="6"/>
        <v>27978.234354149161</v>
      </c>
      <c r="E26" s="13">
        <f t="shared" si="7"/>
        <v>0</v>
      </c>
      <c r="F26" s="12">
        <f t="shared" si="2"/>
        <v>27978.234354149161</v>
      </c>
      <c r="G26" s="12">
        <f t="shared" si="3"/>
        <v>16233.576302270167</v>
      </c>
      <c r="H26" s="12">
        <f t="shared" si="8"/>
        <v>11744.658051878994</v>
      </c>
      <c r="I26" s="12">
        <f t="shared" si="4"/>
        <v>1358750.7809908804</v>
      </c>
    </row>
    <row r="27" spans="1:9" ht="14" x14ac:dyDescent="0.3">
      <c r="A27" s="25">
        <f t="shared" si="0"/>
        <v>10</v>
      </c>
      <c r="B27" s="11">
        <f t="shared" si="1"/>
        <v>44964</v>
      </c>
      <c r="C27" s="12">
        <f t="shared" si="5"/>
        <v>1358750.7809908804</v>
      </c>
      <c r="D27" s="12">
        <f t="shared" si="6"/>
        <v>27978.234354149161</v>
      </c>
      <c r="E27" s="13">
        <f t="shared" si="7"/>
        <v>0</v>
      </c>
      <c r="F27" s="12">
        <f t="shared" si="2"/>
        <v>27978.234354149161</v>
      </c>
      <c r="G27" s="12">
        <f t="shared" si="3"/>
        <v>16372.238099852057</v>
      </c>
      <c r="H27" s="12">
        <f t="shared" si="8"/>
        <v>11605.996254297104</v>
      </c>
      <c r="I27" s="12">
        <f t="shared" si="4"/>
        <v>1342378.5428910283</v>
      </c>
    </row>
    <row r="28" spans="1:9" ht="14" x14ac:dyDescent="0.3">
      <c r="A28" s="25">
        <f t="shared" si="0"/>
        <v>11</v>
      </c>
      <c r="B28" s="11">
        <f t="shared" si="1"/>
        <v>44992</v>
      </c>
      <c r="C28" s="12">
        <f t="shared" si="5"/>
        <v>1342378.5428910283</v>
      </c>
      <c r="D28" s="12">
        <f t="shared" si="6"/>
        <v>27978.234354149161</v>
      </c>
      <c r="E28" s="13">
        <f t="shared" si="7"/>
        <v>0</v>
      </c>
      <c r="F28" s="12">
        <f t="shared" si="2"/>
        <v>27978.234354149161</v>
      </c>
      <c r="G28" s="12">
        <f t="shared" si="3"/>
        <v>16512.084300288294</v>
      </c>
      <c r="H28" s="12">
        <f t="shared" si="8"/>
        <v>11466.150053860867</v>
      </c>
      <c r="I28" s="12">
        <f t="shared" si="4"/>
        <v>1325866.4585907401</v>
      </c>
    </row>
    <row r="29" spans="1:9" ht="14" x14ac:dyDescent="0.3">
      <c r="A29" s="25">
        <f t="shared" si="0"/>
        <v>12</v>
      </c>
      <c r="B29" s="11">
        <f t="shared" si="1"/>
        <v>45023</v>
      </c>
      <c r="C29" s="12">
        <f t="shared" si="5"/>
        <v>1325866.4585907401</v>
      </c>
      <c r="D29" s="12">
        <f t="shared" si="6"/>
        <v>27978.234354149161</v>
      </c>
      <c r="E29" s="13">
        <f t="shared" si="7"/>
        <v>0</v>
      </c>
      <c r="F29" s="12">
        <f t="shared" si="2"/>
        <v>27978.234354149161</v>
      </c>
      <c r="G29" s="12">
        <f t="shared" si="3"/>
        <v>16653.125020353255</v>
      </c>
      <c r="H29" s="12">
        <f t="shared" si="8"/>
        <v>11325.109333795905</v>
      </c>
      <c r="I29" s="12">
        <f t="shared" si="4"/>
        <v>1309213.3335703867</v>
      </c>
    </row>
    <row r="30" spans="1:9" ht="14" x14ac:dyDescent="0.3">
      <c r="A30" s="25">
        <f t="shared" si="0"/>
        <v>13</v>
      </c>
      <c r="B30" s="11">
        <f t="shared" si="1"/>
        <v>45053</v>
      </c>
      <c r="C30" s="12">
        <f t="shared" si="5"/>
        <v>1309213.3335703867</v>
      </c>
      <c r="D30" s="12">
        <f t="shared" si="6"/>
        <v>27978.234354149161</v>
      </c>
      <c r="E30" s="13">
        <v>323104</v>
      </c>
      <c r="F30" s="12">
        <f t="shared" si="2"/>
        <v>351082.23435414914</v>
      </c>
      <c r="G30" s="12">
        <f t="shared" si="3"/>
        <v>339899.37046323542</v>
      </c>
      <c r="H30" s="12">
        <f t="shared" si="8"/>
        <v>11182.863890913721</v>
      </c>
      <c r="I30" s="12">
        <f t="shared" si="4"/>
        <v>969313.96310715133</v>
      </c>
    </row>
    <row r="31" spans="1:9" ht="14" x14ac:dyDescent="0.3">
      <c r="A31" s="25">
        <f t="shared" si="0"/>
        <v>14</v>
      </c>
      <c r="B31" s="11">
        <f t="shared" si="1"/>
        <v>45084</v>
      </c>
      <c r="C31" s="12">
        <f t="shared" si="5"/>
        <v>969313.96310715133</v>
      </c>
      <c r="D31" s="12">
        <f t="shared" si="6"/>
        <v>27978.234354149161</v>
      </c>
      <c r="E31" s="13"/>
      <c r="F31" s="12">
        <f t="shared" si="2"/>
        <v>27978.234354149161</v>
      </c>
      <c r="G31" s="12">
        <f t="shared" si="3"/>
        <v>19698.677585942241</v>
      </c>
      <c r="H31" s="12">
        <f t="shared" si="8"/>
        <v>8279.5567682069177</v>
      </c>
      <c r="I31" s="12">
        <f t="shared" si="4"/>
        <v>949615.28552120912</v>
      </c>
    </row>
    <row r="32" spans="1:9" ht="14" x14ac:dyDescent="0.3">
      <c r="A32" s="25">
        <f t="shared" si="0"/>
        <v>15</v>
      </c>
      <c r="B32" s="11">
        <f t="shared" si="1"/>
        <v>45114</v>
      </c>
      <c r="C32" s="12">
        <f t="shared" si="5"/>
        <v>949615.28552120912</v>
      </c>
      <c r="D32" s="12">
        <f t="shared" si="6"/>
        <v>27978.234354149161</v>
      </c>
      <c r="E32" s="13">
        <f t="shared" si="7"/>
        <v>0</v>
      </c>
      <c r="F32" s="12">
        <f t="shared" si="2"/>
        <v>27978.234354149161</v>
      </c>
      <c r="G32" s="12">
        <f t="shared" si="3"/>
        <v>19866.937123655502</v>
      </c>
      <c r="H32" s="12">
        <f t="shared" si="8"/>
        <v>8111.2972304936602</v>
      </c>
      <c r="I32" s="12">
        <f t="shared" si="4"/>
        <v>929748.34839755367</v>
      </c>
    </row>
    <row r="33" spans="1:9" ht="14" x14ac:dyDescent="0.3">
      <c r="A33" s="25">
        <f t="shared" si="0"/>
        <v>16</v>
      </c>
      <c r="B33" s="11">
        <f t="shared" si="1"/>
        <v>45145</v>
      </c>
      <c r="C33" s="12">
        <f t="shared" si="5"/>
        <v>929748.34839755367</v>
      </c>
      <c r="D33" s="12">
        <f t="shared" si="6"/>
        <v>27978.234354149161</v>
      </c>
      <c r="E33" s="13">
        <f t="shared" si="7"/>
        <v>0</v>
      </c>
      <c r="F33" s="12">
        <f t="shared" si="2"/>
        <v>27978.234354149161</v>
      </c>
      <c r="G33" s="12">
        <f t="shared" si="3"/>
        <v>20036.633878253389</v>
      </c>
      <c r="H33" s="12">
        <f t="shared" si="8"/>
        <v>7941.6004758957706</v>
      </c>
      <c r="I33" s="12">
        <f t="shared" si="4"/>
        <v>909711.71451930027</v>
      </c>
    </row>
    <row r="34" spans="1:9" ht="14" x14ac:dyDescent="0.3">
      <c r="A34" s="25">
        <f t="shared" si="0"/>
        <v>17</v>
      </c>
      <c r="B34" s="11">
        <f t="shared" si="1"/>
        <v>45176</v>
      </c>
      <c r="C34" s="12">
        <f t="shared" si="5"/>
        <v>909711.71451930027</v>
      </c>
      <c r="D34" s="12">
        <f t="shared" si="6"/>
        <v>27978.234354149161</v>
      </c>
      <c r="E34" s="13">
        <f t="shared" si="7"/>
        <v>0</v>
      </c>
      <c r="F34" s="12">
        <f t="shared" si="2"/>
        <v>27978.234354149161</v>
      </c>
      <c r="G34" s="12">
        <f t="shared" si="3"/>
        <v>20207.780125963473</v>
      </c>
      <c r="H34" s="12">
        <f t="shared" si="8"/>
        <v>7770.4542281856893</v>
      </c>
      <c r="I34" s="12">
        <f t="shared" si="4"/>
        <v>889503.93439333676</v>
      </c>
    </row>
    <row r="35" spans="1:9" ht="14" x14ac:dyDescent="0.3">
      <c r="A35" s="25">
        <f t="shared" si="0"/>
        <v>18</v>
      </c>
      <c r="B35" s="11">
        <f t="shared" si="1"/>
        <v>45206</v>
      </c>
      <c r="C35" s="12">
        <f t="shared" si="5"/>
        <v>889503.93439333676</v>
      </c>
      <c r="D35" s="12">
        <f t="shared" si="6"/>
        <v>27978.234354149161</v>
      </c>
      <c r="E35" s="13">
        <f t="shared" si="7"/>
        <v>0</v>
      </c>
      <c r="F35" s="12">
        <f t="shared" si="2"/>
        <v>27978.234354149161</v>
      </c>
      <c r="G35" s="12">
        <f t="shared" si="3"/>
        <v>20380.388247872743</v>
      </c>
      <c r="H35" s="12">
        <f t="shared" si="8"/>
        <v>7597.8461062764181</v>
      </c>
      <c r="I35" s="12">
        <f t="shared" si="4"/>
        <v>869123.54614546406</v>
      </c>
    </row>
    <row r="36" spans="1:9" ht="14" x14ac:dyDescent="0.3">
      <c r="A36" s="25">
        <f t="shared" si="0"/>
        <v>19</v>
      </c>
      <c r="B36" s="11">
        <f t="shared" si="1"/>
        <v>45237</v>
      </c>
      <c r="C36" s="12">
        <f t="shared" si="5"/>
        <v>869123.54614546406</v>
      </c>
      <c r="D36" s="12">
        <f t="shared" si="6"/>
        <v>27978.234354149161</v>
      </c>
      <c r="E36" s="13">
        <f t="shared" si="7"/>
        <v>0</v>
      </c>
      <c r="F36" s="12">
        <f t="shared" si="2"/>
        <v>27978.234354149161</v>
      </c>
      <c r="G36" s="12">
        <f t="shared" si="3"/>
        <v>20554.470730823323</v>
      </c>
      <c r="H36" s="12">
        <f t="shared" si="8"/>
        <v>7423.7636233258381</v>
      </c>
      <c r="I36" s="12">
        <f t="shared" si="4"/>
        <v>848569.07541464071</v>
      </c>
    </row>
    <row r="37" spans="1:9" ht="14" x14ac:dyDescent="0.3">
      <c r="A37" s="25">
        <f t="shared" si="0"/>
        <v>20</v>
      </c>
      <c r="B37" s="11">
        <f t="shared" si="1"/>
        <v>45267</v>
      </c>
      <c r="C37" s="12">
        <f t="shared" si="5"/>
        <v>848569.07541464071</v>
      </c>
      <c r="D37" s="12">
        <f t="shared" si="6"/>
        <v>27978.234354149161</v>
      </c>
      <c r="E37" s="13">
        <f t="shared" si="7"/>
        <v>0</v>
      </c>
      <c r="F37" s="12">
        <f t="shared" si="2"/>
        <v>27978.234354149161</v>
      </c>
      <c r="G37" s="12">
        <f t="shared" si="3"/>
        <v>20730.040168315772</v>
      </c>
      <c r="H37" s="12">
        <f t="shared" si="8"/>
        <v>7248.1941858333885</v>
      </c>
      <c r="I37" s="12">
        <f t="shared" si="4"/>
        <v>827839.03524632496</v>
      </c>
    </row>
    <row r="38" spans="1:9" ht="14" x14ac:dyDescent="0.3">
      <c r="A38" s="25">
        <f t="shared" si="0"/>
        <v>21</v>
      </c>
      <c r="B38" s="11">
        <f t="shared" si="1"/>
        <v>45298</v>
      </c>
      <c r="C38" s="12">
        <f t="shared" si="5"/>
        <v>827839.03524632496</v>
      </c>
      <c r="D38" s="12">
        <f t="shared" si="6"/>
        <v>27978.234354149161</v>
      </c>
      <c r="E38" s="13">
        <f t="shared" si="7"/>
        <v>0</v>
      </c>
      <c r="F38" s="12">
        <f t="shared" si="2"/>
        <v>27978.234354149161</v>
      </c>
      <c r="G38" s="12">
        <f t="shared" si="3"/>
        <v>20907.109261420137</v>
      </c>
      <c r="H38" s="12">
        <f t="shared" si="8"/>
        <v>7071.1250927290248</v>
      </c>
      <c r="I38" s="12">
        <f t="shared" si="4"/>
        <v>806931.92598490487</v>
      </c>
    </row>
    <row r="39" spans="1:9" ht="14" x14ac:dyDescent="0.3">
      <c r="A39" s="25">
        <f t="shared" si="0"/>
        <v>22</v>
      </c>
      <c r="B39" s="11">
        <f t="shared" si="1"/>
        <v>45329</v>
      </c>
      <c r="C39" s="12">
        <f t="shared" si="5"/>
        <v>806931.92598490487</v>
      </c>
      <c r="D39" s="12">
        <f t="shared" si="6"/>
        <v>27978.234354149161</v>
      </c>
      <c r="E39" s="13">
        <f t="shared" si="7"/>
        <v>0</v>
      </c>
      <c r="F39" s="12">
        <f t="shared" si="2"/>
        <v>27978.234354149161</v>
      </c>
      <c r="G39" s="12">
        <f t="shared" si="3"/>
        <v>21085.690819694766</v>
      </c>
      <c r="H39" s="12">
        <f t="shared" si="8"/>
        <v>6892.5435344543948</v>
      </c>
      <c r="I39" s="12">
        <f t="shared" si="4"/>
        <v>785846.23516521009</v>
      </c>
    </row>
    <row r="40" spans="1:9" ht="14" x14ac:dyDescent="0.3">
      <c r="A40" s="25">
        <f t="shared" si="0"/>
        <v>23</v>
      </c>
      <c r="B40" s="11">
        <f t="shared" si="1"/>
        <v>45358</v>
      </c>
      <c r="C40" s="12">
        <f t="shared" si="5"/>
        <v>785846.23516521009</v>
      </c>
      <c r="D40" s="12">
        <f t="shared" si="6"/>
        <v>27978.234354149161</v>
      </c>
      <c r="E40" s="13">
        <f t="shared" si="7"/>
        <v>0</v>
      </c>
      <c r="F40" s="12">
        <f t="shared" si="2"/>
        <v>27978.234354149161</v>
      </c>
      <c r="G40" s="12">
        <f t="shared" si="3"/>
        <v>21265.79776211299</v>
      </c>
      <c r="H40" s="12">
        <f t="shared" si="8"/>
        <v>6712.4365920361697</v>
      </c>
      <c r="I40" s="12">
        <f t="shared" si="4"/>
        <v>764580.43740309705</v>
      </c>
    </row>
    <row r="41" spans="1:9" ht="14" x14ac:dyDescent="0.3">
      <c r="A41" s="25">
        <f t="shared" si="0"/>
        <v>24</v>
      </c>
      <c r="B41" s="11">
        <f t="shared" si="1"/>
        <v>45389</v>
      </c>
      <c r="C41" s="12">
        <f t="shared" si="5"/>
        <v>764580.43740309705</v>
      </c>
      <c r="D41" s="12">
        <f t="shared" si="6"/>
        <v>27978.234354149161</v>
      </c>
      <c r="E41" s="13">
        <f t="shared" si="7"/>
        <v>0</v>
      </c>
      <c r="F41" s="12">
        <f t="shared" si="2"/>
        <v>27978.234354149161</v>
      </c>
      <c r="G41" s="12">
        <f t="shared" si="3"/>
        <v>21447.443117997707</v>
      </c>
      <c r="H41" s="12">
        <f t="shared" si="8"/>
        <v>6530.7912361514536</v>
      </c>
      <c r="I41" s="12">
        <f t="shared" si="4"/>
        <v>743132.99428509932</v>
      </c>
    </row>
    <row r="42" spans="1:9" ht="14" x14ac:dyDescent="0.3">
      <c r="A42" s="25">
        <f t="shared" si="0"/>
        <v>25</v>
      </c>
      <c r="B42" s="11">
        <f t="shared" si="1"/>
        <v>45419</v>
      </c>
      <c r="C42" s="12">
        <f t="shared" si="5"/>
        <v>743132.99428509932</v>
      </c>
      <c r="D42" s="12">
        <f t="shared" si="6"/>
        <v>27978.234354149161</v>
      </c>
      <c r="E42" s="13">
        <v>180375</v>
      </c>
      <c r="F42" s="12">
        <f t="shared" si="2"/>
        <v>208353.23435414917</v>
      </c>
      <c r="G42" s="12">
        <f t="shared" si="3"/>
        <v>202005.64002796396</v>
      </c>
      <c r="H42" s="12">
        <f t="shared" si="8"/>
        <v>6347.5943261852226</v>
      </c>
      <c r="I42" s="12">
        <f t="shared" si="4"/>
        <v>541127.35425713542</v>
      </c>
    </row>
    <row r="43" spans="1:9" ht="14" x14ac:dyDescent="0.3">
      <c r="A43" s="25">
        <f t="shared" si="0"/>
        <v>26</v>
      </c>
      <c r="B43" s="11">
        <f t="shared" si="1"/>
        <v>45450</v>
      </c>
      <c r="C43" s="12">
        <f t="shared" si="5"/>
        <v>541127.35425713542</v>
      </c>
      <c r="D43" s="12">
        <f t="shared" si="6"/>
        <v>27978.234354149161</v>
      </c>
      <c r="E43" s="13"/>
      <c r="F43" s="12">
        <f t="shared" si="2"/>
        <v>27978.234354149161</v>
      </c>
      <c r="G43" s="12">
        <f t="shared" si="3"/>
        <v>23356.104869869465</v>
      </c>
      <c r="H43" s="12">
        <f t="shared" si="8"/>
        <v>4622.1294842796979</v>
      </c>
      <c r="I43" s="12">
        <f t="shared" si="4"/>
        <v>517771.24938726594</v>
      </c>
    </row>
    <row r="44" spans="1:9" ht="14" x14ac:dyDescent="0.3">
      <c r="A44" s="25">
        <f t="shared" si="0"/>
        <v>27</v>
      </c>
      <c r="B44" s="11">
        <f t="shared" si="1"/>
        <v>45480</v>
      </c>
      <c r="C44" s="12">
        <f t="shared" si="5"/>
        <v>517771.24938726594</v>
      </c>
      <c r="D44" s="12">
        <f t="shared" si="6"/>
        <v>27978.234354149161</v>
      </c>
      <c r="E44" s="13">
        <f t="shared" si="7"/>
        <v>0</v>
      </c>
      <c r="F44" s="12">
        <f t="shared" si="2"/>
        <v>27978.234354149161</v>
      </c>
      <c r="G44" s="12">
        <f t="shared" si="3"/>
        <v>23555.604932299597</v>
      </c>
      <c r="H44" s="12">
        <f t="shared" si="8"/>
        <v>4422.6294218495632</v>
      </c>
      <c r="I44" s="12">
        <f t="shared" si="4"/>
        <v>494215.64445496636</v>
      </c>
    </row>
    <row r="45" spans="1:9" ht="14" x14ac:dyDescent="0.3">
      <c r="A45" s="25">
        <f t="shared" si="0"/>
        <v>28</v>
      </c>
      <c r="B45" s="11">
        <f t="shared" si="1"/>
        <v>45511</v>
      </c>
      <c r="C45" s="12">
        <f t="shared" si="5"/>
        <v>494215.64445496636</v>
      </c>
      <c r="D45" s="12">
        <f t="shared" si="6"/>
        <v>27978.234354149161</v>
      </c>
      <c r="E45" s="13">
        <f t="shared" si="7"/>
        <v>0</v>
      </c>
      <c r="F45" s="12">
        <f t="shared" si="2"/>
        <v>27978.234354149161</v>
      </c>
      <c r="G45" s="12">
        <f t="shared" si="3"/>
        <v>23756.809057762992</v>
      </c>
      <c r="H45" s="12">
        <f t="shared" si="8"/>
        <v>4221.4252963861709</v>
      </c>
      <c r="I45" s="12">
        <f t="shared" si="4"/>
        <v>470458.83539720334</v>
      </c>
    </row>
    <row r="46" spans="1:9" ht="14" x14ac:dyDescent="0.3">
      <c r="A46" s="25">
        <f t="shared" si="0"/>
        <v>29</v>
      </c>
      <c r="B46" s="11">
        <f t="shared" si="1"/>
        <v>45542</v>
      </c>
      <c r="C46" s="12">
        <f t="shared" si="5"/>
        <v>470458.83539720334</v>
      </c>
      <c r="D46" s="12">
        <f t="shared" si="6"/>
        <v>27978.234354149161</v>
      </c>
      <c r="E46" s="13">
        <f t="shared" si="7"/>
        <v>0</v>
      </c>
      <c r="F46" s="12">
        <f t="shared" si="2"/>
        <v>27978.234354149161</v>
      </c>
      <c r="G46" s="12">
        <f t="shared" si="3"/>
        <v>23959.731801798051</v>
      </c>
      <c r="H46" s="12">
        <f t="shared" si="8"/>
        <v>4018.5025523511117</v>
      </c>
      <c r="I46" s="12">
        <f t="shared" si="4"/>
        <v>446499.10359540529</v>
      </c>
    </row>
    <row r="47" spans="1:9" ht="14" x14ac:dyDescent="0.3">
      <c r="A47" s="10">
        <f t="shared" si="0"/>
        <v>30</v>
      </c>
      <c r="B47" s="11">
        <f t="shared" si="1"/>
        <v>45572</v>
      </c>
      <c r="C47" s="12">
        <f t="shared" si="5"/>
        <v>446499.10359540529</v>
      </c>
      <c r="D47" s="12">
        <f t="shared" si="6"/>
        <v>27978.234354149161</v>
      </c>
      <c r="E47" s="13">
        <f t="shared" si="7"/>
        <v>0</v>
      </c>
      <c r="F47" s="12">
        <f t="shared" si="2"/>
        <v>27978.234354149161</v>
      </c>
      <c r="G47" s="12">
        <f t="shared" si="3"/>
        <v>24164.38784427174</v>
      </c>
      <c r="H47" s="12">
        <f t="shared" si="8"/>
        <v>3813.84650987742</v>
      </c>
      <c r="I47" s="12">
        <f t="shared" si="4"/>
        <v>422334.71575113357</v>
      </c>
    </row>
    <row r="48" spans="1:9" ht="14" x14ac:dyDescent="0.3">
      <c r="A48" s="10">
        <f t="shared" si="0"/>
        <v>31</v>
      </c>
      <c r="B48" s="11">
        <f t="shared" si="1"/>
        <v>45603</v>
      </c>
      <c r="C48" s="12">
        <f t="shared" si="5"/>
        <v>422334.71575113357</v>
      </c>
      <c r="D48" s="12">
        <f t="shared" si="6"/>
        <v>27978.234354149161</v>
      </c>
      <c r="E48" s="13">
        <f t="shared" si="7"/>
        <v>0</v>
      </c>
      <c r="F48" s="12">
        <f t="shared" si="2"/>
        <v>27978.234354149161</v>
      </c>
      <c r="G48" s="12">
        <f t="shared" si="3"/>
        <v>24370.791990441561</v>
      </c>
      <c r="H48" s="12">
        <f t="shared" si="8"/>
        <v>3607.4423637075993</v>
      </c>
      <c r="I48" s="12">
        <f t="shared" si="4"/>
        <v>397963.92376069201</v>
      </c>
    </row>
    <row r="49" spans="1:9" ht="14" x14ac:dyDescent="0.3">
      <c r="A49" s="10">
        <f t="shared" si="0"/>
        <v>32</v>
      </c>
      <c r="B49" s="11">
        <f t="shared" si="1"/>
        <v>45633</v>
      </c>
      <c r="C49" s="12">
        <f t="shared" si="5"/>
        <v>397963.92376069201</v>
      </c>
      <c r="D49" s="12">
        <f t="shared" si="6"/>
        <v>27978.234354149161</v>
      </c>
      <c r="E49" s="13"/>
      <c r="F49" s="12">
        <f t="shared" si="2"/>
        <v>27978.234354149161</v>
      </c>
      <c r="G49" s="12">
        <f t="shared" si="3"/>
        <v>24578.959172026582</v>
      </c>
      <c r="H49" s="12">
        <f t="shared" si="8"/>
        <v>3399.2751821225775</v>
      </c>
      <c r="I49" s="12">
        <f t="shared" si="4"/>
        <v>373384.9645886654</v>
      </c>
    </row>
    <row r="50" spans="1:9" ht="14" x14ac:dyDescent="0.3">
      <c r="A50" s="10">
        <f t="shared" si="0"/>
        <v>33</v>
      </c>
      <c r="B50" s="11">
        <f t="shared" si="1"/>
        <v>45664</v>
      </c>
      <c r="C50" s="12">
        <f t="shared" si="5"/>
        <v>373384.9645886654</v>
      </c>
      <c r="D50" s="12">
        <f t="shared" si="6"/>
        <v>27978.234354149161</v>
      </c>
      <c r="E50" s="13">
        <f t="shared" si="7"/>
        <v>0</v>
      </c>
      <c r="F50" s="12">
        <f t="shared" si="2"/>
        <v>27978.234354149161</v>
      </c>
      <c r="G50" s="12">
        <f t="shared" si="3"/>
        <v>24788.904448287645</v>
      </c>
      <c r="H50" s="12">
        <f t="shared" si="8"/>
        <v>3189.3299058615171</v>
      </c>
      <c r="I50" s="12">
        <f t="shared" si="4"/>
        <v>348596.06014037778</v>
      </c>
    </row>
    <row r="51" spans="1:9" ht="14" x14ac:dyDescent="0.3">
      <c r="A51" s="10">
        <f t="shared" si="0"/>
        <v>34</v>
      </c>
      <c r="B51" s="11">
        <f t="shared" si="1"/>
        <v>45695</v>
      </c>
      <c r="C51" s="12">
        <f t="shared" si="5"/>
        <v>348596.06014037778</v>
      </c>
      <c r="D51" s="12">
        <f t="shared" si="6"/>
        <v>27978.234354149161</v>
      </c>
      <c r="E51" s="13">
        <f t="shared" si="7"/>
        <v>0</v>
      </c>
      <c r="F51" s="12">
        <f t="shared" si="2"/>
        <v>27978.234354149161</v>
      </c>
      <c r="G51" s="12">
        <f t="shared" si="3"/>
        <v>25000.643007116767</v>
      </c>
      <c r="H51" s="12">
        <f t="shared" si="8"/>
        <v>2977.5913470323935</v>
      </c>
      <c r="I51" s="12">
        <f t="shared" si="4"/>
        <v>323595.41713326104</v>
      </c>
    </row>
    <row r="52" spans="1:9" ht="14" x14ac:dyDescent="0.3">
      <c r="A52" s="10">
        <f t="shared" si="0"/>
        <v>35</v>
      </c>
      <c r="B52" s="11">
        <f t="shared" si="1"/>
        <v>45723</v>
      </c>
      <c r="C52" s="12">
        <f t="shared" si="5"/>
        <v>323595.41713326104</v>
      </c>
      <c r="D52" s="12">
        <f t="shared" si="6"/>
        <v>27978.234354149161</v>
      </c>
      <c r="E52" s="13">
        <f t="shared" si="7"/>
        <v>0</v>
      </c>
      <c r="F52" s="12">
        <f t="shared" si="2"/>
        <v>27978.234354149161</v>
      </c>
      <c r="G52" s="12">
        <f t="shared" si="3"/>
        <v>25214.19016613589</v>
      </c>
      <c r="H52" s="12">
        <f t="shared" si="8"/>
        <v>2764.0441880132712</v>
      </c>
      <c r="I52" s="12">
        <f t="shared" si="4"/>
        <v>298381.22696712514</v>
      </c>
    </row>
    <row r="53" spans="1:9" ht="14" x14ac:dyDescent="0.3">
      <c r="A53" s="10">
        <f t="shared" si="0"/>
        <v>36</v>
      </c>
      <c r="B53" s="11">
        <f t="shared" si="1"/>
        <v>45754</v>
      </c>
      <c r="C53" s="12">
        <f t="shared" si="5"/>
        <v>298381.22696712514</v>
      </c>
      <c r="D53" s="12">
        <f t="shared" si="6"/>
        <v>27978.234354149161</v>
      </c>
      <c r="E53" s="13">
        <f t="shared" si="7"/>
        <v>0</v>
      </c>
      <c r="F53" s="12">
        <f t="shared" si="2"/>
        <v>27978.234354149161</v>
      </c>
      <c r="G53" s="12">
        <f t="shared" si="3"/>
        <v>25429.561373804969</v>
      </c>
      <c r="H53" s="12">
        <f t="shared" si="8"/>
        <v>2548.6729803441935</v>
      </c>
      <c r="I53" s="12">
        <f t="shared" si="4"/>
        <v>272951.66559332015</v>
      </c>
    </row>
    <row r="54" spans="1:9" ht="14" x14ac:dyDescent="0.3">
      <c r="A54" s="10">
        <f t="shared" si="0"/>
        <v>37</v>
      </c>
      <c r="B54" s="11">
        <f t="shared" si="1"/>
        <v>45784</v>
      </c>
      <c r="C54" s="12">
        <f t="shared" si="5"/>
        <v>272951.66559332015</v>
      </c>
      <c r="D54" s="12">
        <f t="shared" si="6"/>
        <v>27978.234354149161</v>
      </c>
      <c r="E54" s="13"/>
      <c r="F54" s="12">
        <f t="shared" si="2"/>
        <v>27978.234354149161</v>
      </c>
      <c r="G54" s="12">
        <f t="shared" si="3"/>
        <v>25646.772210539551</v>
      </c>
      <c r="H54" s="12">
        <f t="shared" si="8"/>
        <v>2331.4621436096095</v>
      </c>
      <c r="I54" s="12">
        <f t="shared" si="4"/>
        <v>247304.8933827806</v>
      </c>
    </row>
    <row r="55" spans="1:9" ht="14" x14ac:dyDescent="0.3">
      <c r="A55" s="10">
        <f t="shared" si="0"/>
        <v>38</v>
      </c>
      <c r="B55" s="11">
        <f t="shared" si="1"/>
        <v>45815</v>
      </c>
      <c r="C55" s="12">
        <f t="shared" si="5"/>
        <v>247304.8933827806</v>
      </c>
      <c r="D55" s="12">
        <f t="shared" si="6"/>
        <v>27978.234354149161</v>
      </c>
      <c r="E55" s="13">
        <f t="shared" si="7"/>
        <v>0</v>
      </c>
      <c r="F55" s="12">
        <f t="shared" si="2"/>
        <v>27978.234354149161</v>
      </c>
      <c r="G55" s="12">
        <f t="shared" si="3"/>
        <v>25865.838389837911</v>
      </c>
      <c r="H55" s="12">
        <f t="shared" si="8"/>
        <v>2112.3959643112507</v>
      </c>
      <c r="I55" s="12">
        <f t="shared" si="4"/>
        <v>221439.05499294269</v>
      </c>
    </row>
    <row r="56" spans="1:9" ht="14" x14ac:dyDescent="0.3">
      <c r="A56" s="10">
        <f t="shared" si="0"/>
        <v>39</v>
      </c>
      <c r="B56" s="11">
        <f t="shared" si="1"/>
        <v>45845</v>
      </c>
      <c r="C56" s="12">
        <f t="shared" si="5"/>
        <v>221439.05499294269</v>
      </c>
      <c r="D56" s="12">
        <f t="shared" si="6"/>
        <v>27978.234354149161</v>
      </c>
      <c r="E56" s="13">
        <f t="shared" si="7"/>
        <v>0</v>
      </c>
      <c r="F56" s="12">
        <f t="shared" si="2"/>
        <v>27978.234354149161</v>
      </c>
      <c r="G56" s="12">
        <f t="shared" si="3"/>
        <v>26086.775759417775</v>
      </c>
      <c r="H56" s="12">
        <f t="shared" si="8"/>
        <v>1891.4585947313853</v>
      </c>
      <c r="I56" s="12">
        <f t="shared" si="4"/>
        <v>195352.27923352493</v>
      </c>
    </row>
    <row r="57" spans="1:9" ht="14" x14ac:dyDescent="0.3">
      <c r="A57" s="10">
        <f t="shared" si="0"/>
        <v>40</v>
      </c>
      <c r="B57" s="11">
        <f t="shared" si="1"/>
        <v>45876</v>
      </c>
      <c r="C57" s="12">
        <f t="shared" si="5"/>
        <v>195352.27923352493</v>
      </c>
      <c r="D57" s="12">
        <f t="shared" si="6"/>
        <v>27978.234354149161</v>
      </c>
      <c r="E57" s="13">
        <f t="shared" si="7"/>
        <v>0</v>
      </c>
      <c r="F57" s="12">
        <f t="shared" si="2"/>
        <v>27978.234354149161</v>
      </c>
      <c r="G57" s="12">
        <f t="shared" si="3"/>
        <v>26309.600302362804</v>
      </c>
      <c r="H57" s="12">
        <f t="shared" si="8"/>
        <v>1668.6340517863584</v>
      </c>
      <c r="I57" s="12">
        <f t="shared" si="4"/>
        <v>169042.67893116211</v>
      </c>
    </row>
    <row r="58" spans="1:9" ht="14" x14ac:dyDescent="0.3">
      <c r="A58" s="10">
        <f t="shared" si="0"/>
        <v>41</v>
      </c>
      <c r="B58" s="11">
        <f t="shared" si="1"/>
        <v>45907</v>
      </c>
      <c r="C58" s="12">
        <f t="shared" si="5"/>
        <v>169042.67893116211</v>
      </c>
      <c r="D58" s="12">
        <f t="shared" si="6"/>
        <v>27978.234354149161</v>
      </c>
      <c r="E58" s="13">
        <f t="shared" si="7"/>
        <v>0</v>
      </c>
      <c r="F58" s="12">
        <f t="shared" si="2"/>
        <v>27978.234354149161</v>
      </c>
      <c r="G58" s="12">
        <f t="shared" si="3"/>
        <v>26534.328138278819</v>
      </c>
      <c r="H58" s="12">
        <f t="shared" si="8"/>
        <v>1443.906215870343</v>
      </c>
      <c r="I58" s="12">
        <f t="shared" si="4"/>
        <v>142508.35079288328</v>
      </c>
    </row>
    <row r="59" spans="1:9" ht="14" x14ac:dyDescent="0.3">
      <c r="A59" s="10">
        <f t="shared" si="0"/>
        <v>42</v>
      </c>
      <c r="B59" s="11">
        <f t="shared" si="1"/>
        <v>45937</v>
      </c>
      <c r="C59" s="12">
        <f t="shared" si="5"/>
        <v>142508.35079288328</v>
      </c>
      <c r="D59" s="12">
        <f t="shared" si="6"/>
        <v>27978.234354149161</v>
      </c>
      <c r="E59" s="13">
        <f t="shared" si="7"/>
        <v>0</v>
      </c>
      <c r="F59" s="12">
        <f t="shared" si="2"/>
        <v>27978.234354149161</v>
      </c>
      <c r="G59" s="12">
        <f t="shared" si="3"/>
        <v>26760.975524459951</v>
      </c>
      <c r="H59" s="12">
        <f t="shared" si="8"/>
        <v>1217.2588296892113</v>
      </c>
      <c r="I59" s="12">
        <f t="shared" si="4"/>
        <v>115747.37526842333</v>
      </c>
    </row>
    <row r="60" spans="1:9" ht="14" x14ac:dyDescent="0.3">
      <c r="A60" s="10">
        <f t="shared" si="0"/>
        <v>43</v>
      </c>
      <c r="B60" s="11">
        <f t="shared" si="1"/>
        <v>45968</v>
      </c>
      <c r="C60" s="12">
        <f t="shared" si="5"/>
        <v>115747.37526842333</v>
      </c>
      <c r="D60" s="12">
        <f t="shared" si="6"/>
        <v>27978.234354149161</v>
      </c>
      <c r="E60" s="13">
        <f t="shared" si="7"/>
        <v>0</v>
      </c>
      <c r="F60" s="12">
        <f t="shared" si="2"/>
        <v>27978.234354149161</v>
      </c>
      <c r="G60" s="12">
        <f t="shared" si="3"/>
        <v>26989.558857064712</v>
      </c>
      <c r="H60" s="12">
        <f t="shared" si="8"/>
        <v>988.67549708444915</v>
      </c>
      <c r="I60" s="12">
        <f t="shared" si="4"/>
        <v>88757.816411358624</v>
      </c>
    </row>
    <row r="61" spans="1:9" ht="14" x14ac:dyDescent="0.3">
      <c r="A61" s="10">
        <f t="shared" si="0"/>
        <v>44</v>
      </c>
      <c r="B61" s="11">
        <f t="shared" si="1"/>
        <v>45998</v>
      </c>
      <c r="C61" s="12">
        <f t="shared" si="5"/>
        <v>88757.816411358624</v>
      </c>
      <c r="D61" s="12">
        <f t="shared" si="6"/>
        <v>27978.234354149161</v>
      </c>
      <c r="E61" s="13">
        <f t="shared" si="7"/>
        <v>0</v>
      </c>
      <c r="F61" s="12">
        <f t="shared" si="2"/>
        <v>27978.234354149161</v>
      </c>
      <c r="G61" s="12">
        <f t="shared" si="3"/>
        <v>27220.094672302141</v>
      </c>
      <c r="H61" s="12">
        <f t="shared" si="8"/>
        <v>758.13968184702151</v>
      </c>
      <c r="I61" s="12">
        <f t="shared" si="4"/>
        <v>61537.721739056484</v>
      </c>
    </row>
    <row r="62" spans="1:9" ht="14" x14ac:dyDescent="0.3">
      <c r="A62" s="10">
        <f t="shared" si="0"/>
        <v>45</v>
      </c>
      <c r="B62" s="11">
        <f t="shared" si="1"/>
        <v>46029</v>
      </c>
      <c r="C62" s="12">
        <f t="shared" si="5"/>
        <v>61537.721739056484</v>
      </c>
      <c r="D62" s="12">
        <f t="shared" si="6"/>
        <v>27978.234354149161</v>
      </c>
      <c r="E62" s="13">
        <f t="shared" si="7"/>
        <v>0</v>
      </c>
      <c r="F62" s="12">
        <f t="shared" si="2"/>
        <v>27978.234354149161</v>
      </c>
      <c r="G62" s="12">
        <f t="shared" si="3"/>
        <v>27452.599647628052</v>
      </c>
      <c r="H62" s="12">
        <f t="shared" si="8"/>
        <v>525.63470652110743</v>
      </c>
      <c r="I62" s="12">
        <f t="shared" si="4"/>
        <v>34085.122091428435</v>
      </c>
    </row>
    <row r="63" spans="1:9" ht="14" x14ac:dyDescent="0.3">
      <c r="A63" s="10">
        <f t="shared" si="0"/>
        <v>46</v>
      </c>
      <c r="B63" s="11">
        <f t="shared" si="1"/>
        <v>46060</v>
      </c>
      <c r="C63" s="12">
        <f t="shared" si="5"/>
        <v>34085.122091428435</v>
      </c>
      <c r="D63" s="12">
        <f t="shared" si="6"/>
        <v>27978.234354149161</v>
      </c>
      <c r="E63" s="13">
        <f t="shared" si="7"/>
        <v>0</v>
      </c>
      <c r="F63" s="12">
        <f t="shared" si="2"/>
        <v>27978.234354149161</v>
      </c>
      <c r="G63" s="12">
        <f t="shared" si="3"/>
        <v>27687.090602951543</v>
      </c>
      <c r="H63" s="12">
        <f t="shared" si="8"/>
        <v>291.14375119761786</v>
      </c>
      <c r="I63" s="12">
        <f t="shared" si="4"/>
        <v>6398.0314884768923</v>
      </c>
    </row>
    <row r="64" spans="1:9" ht="14" x14ac:dyDescent="0.3">
      <c r="A64" s="10">
        <f t="shared" si="0"/>
        <v>47</v>
      </c>
      <c r="B64" s="11">
        <f t="shared" si="1"/>
        <v>46088</v>
      </c>
      <c r="C64" s="12">
        <f t="shared" si="5"/>
        <v>6398.0314884768923</v>
      </c>
      <c r="D64" s="12">
        <f t="shared" si="6"/>
        <v>27978.234354149161</v>
      </c>
      <c r="E64" s="13">
        <f t="shared" si="7"/>
        <v>0</v>
      </c>
      <c r="F64" s="12">
        <f t="shared" si="2"/>
        <v>27978.234354149161</v>
      </c>
      <c r="G64" s="12">
        <f t="shared" si="3"/>
        <v>27923.584501851754</v>
      </c>
      <c r="H64" s="12">
        <f t="shared" si="8"/>
        <v>54.649852297406788</v>
      </c>
      <c r="I64" s="12">
        <f t="shared" si="4"/>
        <v>-21525.553013374862</v>
      </c>
    </row>
    <row r="65" spans="1:9" ht="14" x14ac:dyDescent="0.3">
      <c r="A65" s="10">
        <f t="shared" si="0"/>
        <v>48</v>
      </c>
      <c r="B65" s="11">
        <f t="shared" si="1"/>
        <v>46119</v>
      </c>
      <c r="C65" s="12">
        <f t="shared" si="5"/>
        <v>-21525.553013374862</v>
      </c>
      <c r="D65" s="12">
        <f t="shared" si="6"/>
        <v>27978.234354149161</v>
      </c>
      <c r="E65" s="13">
        <f t="shared" si="7"/>
        <v>0</v>
      </c>
      <c r="F65" s="12">
        <f t="shared" si="2"/>
        <v>27978.234354149161</v>
      </c>
      <c r="G65" s="12">
        <f t="shared" si="3"/>
        <v>28162.098452805072</v>
      </c>
      <c r="H65" s="12">
        <f t="shared" si="8"/>
        <v>-183.86409865591028</v>
      </c>
      <c r="I65" s="12">
        <f t="shared" si="4"/>
        <v>-49687.65146617993</v>
      </c>
    </row>
    <row r="66" spans="1:9" ht="14" x14ac:dyDescent="0.3">
      <c r="A66" s="10">
        <f t="shared" si="0"/>
        <v>49</v>
      </c>
      <c r="B66" s="11">
        <f t="shared" si="1"/>
        <v>46149</v>
      </c>
      <c r="C66" s="12">
        <f t="shared" si="5"/>
        <v>-49687.65146617993</v>
      </c>
      <c r="D66" s="12">
        <f t="shared" si="6"/>
        <v>27978.234354149161</v>
      </c>
      <c r="E66" s="13">
        <f t="shared" si="7"/>
        <v>0</v>
      </c>
      <c r="F66" s="12">
        <f t="shared" si="2"/>
        <v>27978.234354149161</v>
      </c>
      <c r="G66" s="12">
        <f t="shared" si="3"/>
        <v>28402.649710422782</v>
      </c>
      <c r="H66" s="12">
        <f t="shared" si="8"/>
        <v>-424.41535627362026</v>
      </c>
      <c r="I66" s="12">
        <f t="shared" si="4"/>
        <v>-78090.301176602719</v>
      </c>
    </row>
    <row r="67" spans="1:9" ht="14" x14ac:dyDescent="0.3">
      <c r="A67" s="10">
        <f t="shared" si="0"/>
        <v>50</v>
      </c>
      <c r="B67" s="11">
        <f t="shared" si="1"/>
        <v>46180</v>
      </c>
      <c r="C67" s="12">
        <f t="shared" si="5"/>
        <v>-78090.301176602719</v>
      </c>
      <c r="D67" s="12">
        <f t="shared" si="6"/>
        <v>27978.234354149161</v>
      </c>
      <c r="E67" s="13">
        <f t="shared" si="7"/>
        <v>0</v>
      </c>
      <c r="F67" s="12">
        <f t="shared" si="2"/>
        <v>27978.234354149161</v>
      </c>
      <c r="G67" s="12">
        <f t="shared" si="3"/>
        <v>28645.255676699308</v>
      </c>
      <c r="H67" s="12">
        <f t="shared" si="8"/>
        <v>-667.02132255014817</v>
      </c>
      <c r="I67" s="12">
        <f t="shared" si="4"/>
        <v>-106735.55685330203</v>
      </c>
    </row>
    <row r="68" spans="1:9" ht="14" x14ac:dyDescent="0.3">
      <c r="A68" s="10">
        <f t="shared" si="0"/>
        <v>51</v>
      </c>
      <c r="B68" s="11">
        <f t="shared" si="1"/>
        <v>46210</v>
      </c>
      <c r="C68" s="12">
        <f t="shared" si="5"/>
        <v>-106735.55685330203</v>
      </c>
      <c r="D68" s="12">
        <f t="shared" si="6"/>
        <v>27978.234354149161</v>
      </c>
      <c r="E68" s="13">
        <f t="shared" si="7"/>
        <v>0</v>
      </c>
      <c r="F68" s="12">
        <f t="shared" si="2"/>
        <v>27978.234354149161</v>
      </c>
      <c r="G68" s="12">
        <f t="shared" si="3"/>
        <v>28889.933902271117</v>
      </c>
      <c r="H68" s="12">
        <f t="shared" si="8"/>
        <v>-911.69954812195476</v>
      </c>
      <c r="I68" s="12">
        <f t="shared" si="4"/>
        <v>-135625.49075557315</v>
      </c>
    </row>
    <row r="69" spans="1:9" ht="14" x14ac:dyDescent="0.3">
      <c r="A69" s="10">
        <f t="shared" si="0"/>
        <v>52</v>
      </c>
      <c r="B69" s="11">
        <f t="shared" si="1"/>
        <v>46241</v>
      </c>
      <c r="C69" s="12">
        <f t="shared" si="5"/>
        <v>-135625.49075557315</v>
      </c>
      <c r="D69" s="12">
        <f t="shared" si="6"/>
        <v>27978.234354149161</v>
      </c>
      <c r="E69" s="13">
        <f t="shared" si="7"/>
        <v>0</v>
      </c>
      <c r="F69" s="12">
        <f t="shared" si="2"/>
        <v>27978.234354149161</v>
      </c>
      <c r="G69" s="12">
        <f t="shared" si="3"/>
        <v>29136.70208768635</v>
      </c>
      <c r="H69" s="12">
        <f t="shared" si="8"/>
        <v>-1158.4677335371873</v>
      </c>
      <c r="I69" s="12">
        <f t="shared" si="4"/>
        <v>-164762.19284325949</v>
      </c>
    </row>
    <row r="70" spans="1:9" ht="14" x14ac:dyDescent="0.3">
      <c r="A70" s="10">
        <f t="shared" si="0"/>
        <v>53</v>
      </c>
      <c r="B70" s="11">
        <f t="shared" si="1"/>
        <v>46272</v>
      </c>
      <c r="C70" s="12">
        <f t="shared" si="5"/>
        <v>-164762.19284325949</v>
      </c>
      <c r="D70" s="12">
        <f t="shared" si="6"/>
        <v>27978.234354149161</v>
      </c>
      <c r="E70" s="13">
        <f t="shared" si="7"/>
        <v>0</v>
      </c>
      <c r="F70" s="12">
        <f t="shared" si="2"/>
        <v>27978.234354149161</v>
      </c>
      <c r="G70" s="12">
        <f t="shared" si="3"/>
        <v>29385.578084685334</v>
      </c>
      <c r="H70" s="12">
        <f t="shared" si="8"/>
        <v>-1407.3437305361747</v>
      </c>
      <c r="I70" s="12">
        <f t="shared" si="4"/>
        <v>-194147.77092794483</v>
      </c>
    </row>
    <row r="71" spans="1:9" ht="14" x14ac:dyDescent="0.3">
      <c r="A71" s="10">
        <f t="shared" si="0"/>
        <v>54</v>
      </c>
      <c r="B71" s="11">
        <f t="shared" si="1"/>
        <v>46302</v>
      </c>
      <c r="C71" s="12">
        <f t="shared" si="5"/>
        <v>-194147.77092794483</v>
      </c>
      <c r="D71" s="12">
        <f t="shared" si="6"/>
        <v>27978.234354149161</v>
      </c>
      <c r="E71" s="13">
        <f t="shared" si="7"/>
        <v>0</v>
      </c>
      <c r="F71" s="12">
        <f t="shared" si="2"/>
        <v>27978.234354149161</v>
      </c>
      <c r="G71" s="12">
        <f t="shared" si="3"/>
        <v>29636.579897492022</v>
      </c>
      <c r="H71" s="12">
        <f t="shared" si="8"/>
        <v>-1658.3455433428619</v>
      </c>
      <c r="I71" s="12">
        <f t="shared" si="4"/>
        <v>-223784.35082543685</v>
      </c>
    </row>
    <row r="72" spans="1:9" ht="14" x14ac:dyDescent="0.3">
      <c r="A72" s="10">
        <f t="shared" si="0"/>
        <v>55</v>
      </c>
      <c r="B72" s="11">
        <f t="shared" si="1"/>
        <v>46333</v>
      </c>
      <c r="C72" s="12">
        <f t="shared" si="5"/>
        <v>-223784.35082543685</v>
      </c>
      <c r="D72" s="12">
        <f t="shared" si="6"/>
        <v>27978.234354149161</v>
      </c>
      <c r="E72" s="13">
        <f t="shared" si="7"/>
        <v>0</v>
      </c>
      <c r="F72" s="12">
        <f t="shared" si="2"/>
        <v>27978.234354149161</v>
      </c>
      <c r="G72" s="12">
        <f t="shared" si="3"/>
        <v>29889.725684116434</v>
      </c>
      <c r="H72" s="12">
        <f t="shared" si="8"/>
        <v>-1911.4913299672728</v>
      </c>
      <c r="I72" s="12">
        <f t="shared" si="4"/>
        <v>-253674.0765095533</v>
      </c>
    </row>
    <row r="73" spans="1:9" ht="14" x14ac:dyDescent="0.3">
      <c r="A73" s="10">
        <f t="shared" si="0"/>
        <v>56</v>
      </c>
      <c r="B73" s="11">
        <f t="shared" si="1"/>
        <v>46363</v>
      </c>
      <c r="C73" s="12">
        <f t="shared" si="5"/>
        <v>-253674.0765095533</v>
      </c>
      <c r="D73" s="12">
        <f t="shared" si="6"/>
        <v>27978.234354149161</v>
      </c>
      <c r="E73" s="13">
        <f t="shared" si="7"/>
        <v>0</v>
      </c>
      <c r="F73" s="12">
        <f t="shared" si="2"/>
        <v>27978.234354149161</v>
      </c>
      <c r="G73" s="12">
        <f t="shared" si="3"/>
        <v>30145.033757668261</v>
      </c>
      <c r="H73" s="12">
        <f t="shared" si="8"/>
        <v>-2166.7994035191009</v>
      </c>
      <c r="I73" s="12">
        <f t="shared" si="4"/>
        <v>-283819.11026722158</v>
      </c>
    </row>
    <row r="74" spans="1:9" ht="14" x14ac:dyDescent="0.3">
      <c r="A74" s="10">
        <f t="shared" si="0"/>
        <v>57</v>
      </c>
      <c r="B74" s="11">
        <f t="shared" si="1"/>
        <v>46394</v>
      </c>
      <c r="C74" s="12">
        <f t="shared" si="5"/>
        <v>-283819.11026722158</v>
      </c>
      <c r="D74" s="12">
        <f t="shared" si="6"/>
        <v>27978.234354149161</v>
      </c>
      <c r="E74" s="13">
        <f t="shared" si="7"/>
        <v>0</v>
      </c>
      <c r="F74" s="12">
        <f t="shared" si="2"/>
        <v>27978.234354149161</v>
      </c>
      <c r="G74" s="12">
        <f t="shared" si="3"/>
        <v>30402.522587681677</v>
      </c>
      <c r="H74" s="12">
        <f t="shared" si="8"/>
        <v>-2424.2882335325176</v>
      </c>
      <c r="I74" s="12">
        <f t="shared" si="4"/>
        <v>-314221.63285490323</v>
      </c>
    </row>
    <row r="75" spans="1:9" ht="14" x14ac:dyDescent="0.3">
      <c r="A75" s="10">
        <f t="shared" si="0"/>
        <v>58</v>
      </c>
      <c r="B75" s="11">
        <f t="shared" si="1"/>
        <v>46425</v>
      </c>
      <c r="C75" s="12">
        <f t="shared" si="5"/>
        <v>-314221.63285490323</v>
      </c>
      <c r="D75" s="12">
        <f t="shared" si="6"/>
        <v>27978.234354149161</v>
      </c>
      <c r="E75" s="13">
        <f t="shared" si="7"/>
        <v>0</v>
      </c>
      <c r="F75" s="12">
        <f t="shared" si="2"/>
        <v>27978.234354149161</v>
      </c>
      <c r="G75" s="12">
        <f t="shared" si="3"/>
        <v>30662.21080145146</v>
      </c>
      <c r="H75" s="12">
        <f t="shared" si="8"/>
        <v>-2683.9764473022983</v>
      </c>
      <c r="I75" s="12">
        <f t="shared" si="4"/>
        <v>-344883.8436563547</v>
      </c>
    </row>
    <row r="76" spans="1:9" ht="14" x14ac:dyDescent="0.3">
      <c r="A76" s="10">
        <f t="shared" si="0"/>
        <v>59</v>
      </c>
      <c r="B76" s="11">
        <f t="shared" si="1"/>
        <v>46453</v>
      </c>
      <c r="C76" s="12">
        <f t="shared" si="5"/>
        <v>-344883.8436563547</v>
      </c>
      <c r="D76" s="12">
        <f t="shared" si="6"/>
        <v>27978.234354149161</v>
      </c>
      <c r="E76" s="13">
        <f t="shared" si="7"/>
        <v>0</v>
      </c>
      <c r="F76" s="12">
        <f t="shared" si="2"/>
        <v>27978.234354149161</v>
      </c>
      <c r="G76" s="12">
        <f t="shared" si="3"/>
        <v>30924.117185380524</v>
      </c>
      <c r="H76" s="12">
        <f t="shared" si="8"/>
        <v>-2945.8828312313631</v>
      </c>
      <c r="I76" s="12">
        <f t="shared" si="4"/>
        <v>-375807.96084173524</v>
      </c>
    </row>
    <row r="77" spans="1:9" ht="14" x14ac:dyDescent="0.3">
      <c r="A77" s="10">
        <f t="shared" si="0"/>
        <v>60</v>
      </c>
      <c r="B77" s="11">
        <f t="shared" si="1"/>
        <v>46484</v>
      </c>
      <c r="C77" s="12">
        <f t="shared" si="5"/>
        <v>-375807.96084173524</v>
      </c>
      <c r="D77" s="12">
        <f t="shared" si="6"/>
        <v>27978.234354149161</v>
      </c>
      <c r="E77" s="13">
        <f t="shared" si="7"/>
        <v>0</v>
      </c>
      <c r="F77" s="12">
        <f t="shared" si="2"/>
        <v>27978.234354149161</v>
      </c>
      <c r="G77" s="12">
        <f t="shared" si="3"/>
        <v>31188.260686338981</v>
      </c>
      <c r="H77" s="12">
        <f t="shared" si="8"/>
        <v>-3210.0263321898219</v>
      </c>
      <c r="I77" s="12">
        <f t="shared" si="4"/>
        <v>-406996.22152807424</v>
      </c>
    </row>
    <row r="78" spans="1:9" ht="14" x14ac:dyDescent="0.3">
      <c r="A78" s="14">
        <f t="shared" si="0"/>
        <v>61</v>
      </c>
      <c r="B78" s="15">
        <f t="shared" si="1"/>
        <v>46514</v>
      </c>
      <c r="C78" s="16">
        <f t="shared" si="5"/>
        <v>-406996.22152807424</v>
      </c>
      <c r="D78" s="16">
        <f t="shared" si="6"/>
        <v>27978.234354149161</v>
      </c>
      <c r="E78" s="13"/>
      <c r="F78" s="16">
        <f t="shared" si="2"/>
        <v>27978.234354149161</v>
      </c>
      <c r="G78" s="16">
        <f t="shared" si="3"/>
        <v>31454.660413034795</v>
      </c>
      <c r="H78" s="16">
        <f t="shared" si="8"/>
        <v>-3476.4260588856341</v>
      </c>
      <c r="I78" s="16">
        <f t="shared" si="4"/>
        <v>-438450.88194110902</v>
      </c>
    </row>
    <row r="79" spans="1:9" ht="14" x14ac:dyDescent="0.3">
      <c r="A79" s="14">
        <f t="shared" si="0"/>
        <v>62</v>
      </c>
      <c r="B79" s="15">
        <f t="shared" si="1"/>
        <v>46545</v>
      </c>
      <c r="C79" s="16">
        <f t="shared" si="5"/>
        <v>-438450.88194110902</v>
      </c>
      <c r="D79" s="16">
        <f t="shared" si="6"/>
        <v>27978.234354149161</v>
      </c>
      <c r="E79" s="13"/>
      <c r="F79" s="16">
        <f t="shared" si="2"/>
        <v>27978.234354149161</v>
      </c>
      <c r="G79" s="16">
        <f t="shared" si="3"/>
        <v>31723.335637396132</v>
      </c>
      <c r="H79" s="16">
        <f t="shared" si="8"/>
        <v>-3745.1012832469728</v>
      </c>
      <c r="I79" s="16">
        <f t="shared" si="4"/>
        <v>-470174.21757850517</v>
      </c>
    </row>
    <row r="80" spans="1:9" ht="14" x14ac:dyDescent="0.3">
      <c r="A80" s="14">
        <f t="shared" si="0"/>
        <v>63</v>
      </c>
      <c r="B80" s="15">
        <f t="shared" si="1"/>
        <v>46575</v>
      </c>
      <c r="C80" s="16">
        <f t="shared" si="5"/>
        <v>-470174.21757850517</v>
      </c>
      <c r="D80" s="16">
        <f t="shared" si="6"/>
        <v>27978.234354149161</v>
      </c>
      <c r="E80" s="13"/>
      <c r="F80" s="16">
        <f t="shared" si="2"/>
        <v>27978.234354149161</v>
      </c>
      <c r="G80" s="16">
        <f t="shared" si="3"/>
        <v>31994.30579596556</v>
      </c>
      <c r="H80" s="16">
        <f t="shared" si="8"/>
        <v>-4016.0714418163984</v>
      </c>
      <c r="I80" s="16">
        <f t="shared" si="4"/>
        <v>-502168.52337447071</v>
      </c>
    </row>
    <row r="81" spans="1:9" ht="14" x14ac:dyDescent="0.3">
      <c r="A81" s="14">
        <f t="shared" si="0"/>
        <v>64</v>
      </c>
      <c r="B81" s="15">
        <f t="shared" si="1"/>
        <v>46606</v>
      </c>
      <c r="C81" s="16">
        <f t="shared" si="5"/>
        <v>-502168.52337447071</v>
      </c>
      <c r="D81" s="16">
        <f t="shared" si="6"/>
        <v>27978.234354149161</v>
      </c>
      <c r="E81" s="13"/>
      <c r="F81" s="16">
        <f t="shared" si="2"/>
        <v>27978.234354149161</v>
      </c>
      <c r="G81" s="16">
        <f t="shared" si="3"/>
        <v>32267.590491306099</v>
      </c>
      <c r="H81" s="16">
        <f t="shared" si="8"/>
        <v>-4289.3561371569367</v>
      </c>
      <c r="I81" s="16">
        <f t="shared" si="4"/>
        <v>-534436.1138657768</v>
      </c>
    </row>
    <row r="82" spans="1:9" ht="14" x14ac:dyDescent="0.3">
      <c r="A82" s="14">
        <f t="shared" si="0"/>
        <v>65</v>
      </c>
      <c r="B82" s="15">
        <f t="shared" si="1"/>
        <v>46637</v>
      </c>
      <c r="C82" s="16">
        <f t="shared" si="5"/>
        <v>-534436.1138657768</v>
      </c>
      <c r="D82" s="16">
        <f t="shared" si="6"/>
        <v>27978.234354149161</v>
      </c>
      <c r="E82" s="13"/>
      <c r="F82" s="16">
        <f t="shared" si="2"/>
        <v>27978.234354149161</v>
      </c>
      <c r="G82" s="16">
        <f t="shared" si="3"/>
        <v>32543.209493419337</v>
      </c>
      <c r="H82" s="16">
        <f t="shared" si="8"/>
        <v>-4564.9751392701764</v>
      </c>
      <c r="I82" s="16">
        <f t="shared" si="4"/>
        <v>-566979.32335919619</v>
      </c>
    </row>
    <row r="83" spans="1:9" ht="14" x14ac:dyDescent="0.3">
      <c r="A83" s="14">
        <f t="shared" ref="A83:A146" si="9">IF(Values_Entered,A82+1,"")</f>
        <v>66</v>
      </c>
      <c r="B83" s="15">
        <f t="shared" ref="B83:B146" si="10">IF(Pay_Num&lt;&gt;"",DATE(YEAR(B82),MONTH(B82)+1,DAY(B82)),"")</f>
        <v>46667</v>
      </c>
      <c r="C83" s="16">
        <f t="shared" si="5"/>
        <v>-566979.32335919619</v>
      </c>
      <c r="D83" s="16">
        <f t="shared" si="6"/>
        <v>27978.234354149161</v>
      </c>
      <c r="E83" s="13"/>
      <c r="F83" s="16">
        <f t="shared" ref="F83:F146" si="11">IF(Pay_Num&lt;&gt;"",Sched_Pay+Extra_Pay,"")</f>
        <v>27978.234354149161</v>
      </c>
      <c r="G83" s="16">
        <f t="shared" ref="G83:G146" si="12">IF(Pay_Num&lt;&gt;"",Total_Pay-Int,"")</f>
        <v>32821.182741175631</v>
      </c>
      <c r="H83" s="16">
        <f t="shared" si="8"/>
        <v>-4842.9483870264676</v>
      </c>
      <c r="I83" s="16">
        <f t="shared" ref="I83:I146" si="13">IF(Pay_Num&lt;&gt;"",Beg_Bal-Princ,"")</f>
        <v>-599800.50610037183</v>
      </c>
    </row>
    <row r="84" spans="1:9" ht="14" x14ac:dyDescent="0.3">
      <c r="A84" s="14">
        <f t="shared" si="9"/>
        <v>67</v>
      </c>
      <c r="B84" s="15">
        <f t="shared" si="10"/>
        <v>46698</v>
      </c>
      <c r="C84" s="16">
        <f t="shared" ref="C84:C147" si="14">IF(Pay_Num&lt;&gt;"",I83,"")</f>
        <v>-599800.50610037183</v>
      </c>
      <c r="D84" s="16">
        <f t="shared" ref="D84:D147" si="15">IF(Pay_Num&lt;&gt;"",Scheduled_Monthly_Payment,"")</f>
        <v>27978.234354149161</v>
      </c>
      <c r="E84" s="13"/>
      <c r="F84" s="16">
        <f t="shared" si="11"/>
        <v>27978.234354149161</v>
      </c>
      <c r="G84" s="16">
        <f t="shared" si="12"/>
        <v>33101.530343756502</v>
      </c>
      <c r="H84" s="16">
        <f t="shared" ref="H84:H147" si="16">IF(Pay_Num&lt;&gt;"",Beg_Bal*Interest_Rate/12,"")</f>
        <v>-5123.2959896073426</v>
      </c>
      <c r="I84" s="16">
        <f t="shared" si="13"/>
        <v>-632902.03644412837</v>
      </c>
    </row>
    <row r="85" spans="1:9" ht="14" x14ac:dyDescent="0.3">
      <c r="A85" s="14">
        <f t="shared" si="9"/>
        <v>68</v>
      </c>
      <c r="B85" s="15">
        <f t="shared" si="10"/>
        <v>46728</v>
      </c>
      <c r="C85" s="16">
        <f t="shared" si="14"/>
        <v>-632902.03644412837</v>
      </c>
      <c r="D85" s="16">
        <f t="shared" si="15"/>
        <v>27978.234354149161</v>
      </c>
      <c r="E85" s="13"/>
      <c r="F85" s="16">
        <f t="shared" si="11"/>
        <v>27978.234354149161</v>
      </c>
      <c r="G85" s="16">
        <f t="shared" si="12"/>
        <v>33384.272582109421</v>
      </c>
      <c r="H85" s="16">
        <f t="shared" si="16"/>
        <v>-5406.0382279602627</v>
      </c>
      <c r="I85" s="16">
        <f t="shared" si="13"/>
        <v>-666286.30902623781</v>
      </c>
    </row>
    <row r="86" spans="1:9" ht="14" x14ac:dyDescent="0.3">
      <c r="A86" s="14">
        <f t="shared" si="9"/>
        <v>69</v>
      </c>
      <c r="B86" s="15">
        <f t="shared" si="10"/>
        <v>46759</v>
      </c>
      <c r="C86" s="16">
        <f t="shared" si="14"/>
        <v>-666286.30902623781</v>
      </c>
      <c r="D86" s="16">
        <f t="shared" si="15"/>
        <v>27978.234354149161</v>
      </c>
      <c r="E86" s="13"/>
      <c r="F86" s="16">
        <f t="shared" si="11"/>
        <v>27978.234354149161</v>
      </c>
      <c r="G86" s="16">
        <f t="shared" si="12"/>
        <v>33669.42991041494</v>
      </c>
      <c r="H86" s="16">
        <f t="shared" si="16"/>
        <v>-5691.1955562657813</v>
      </c>
      <c r="I86" s="16">
        <f t="shared" si="13"/>
        <v>-699955.73893665278</v>
      </c>
    </row>
    <row r="87" spans="1:9" ht="14" x14ac:dyDescent="0.3">
      <c r="A87" s="14">
        <f t="shared" si="9"/>
        <v>70</v>
      </c>
      <c r="B87" s="15">
        <f t="shared" si="10"/>
        <v>46790</v>
      </c>
      <c r="C87" s="16">
        <f t="shared" si="14"/>
        <v>-699955.73893665278</v>
      </c>
      <c r="D87" s="16">
        <f t="shared" si="15"/>
        <v>27978.234354149161</v>
      </c>
      <c r="E87" s="13"/>
      <c r="F87" s="16">
        <f t="shared" si="11"/>
        <v>27978.234354149161</v>
      </c>
      <c r="G87" s="16">
        <f t="shared" si="12"/>
        <v>33957.022957566405</v>
      </c>
      <c r="H87" s="16">
        <f t="shared" si="16"/>
        <v>-5978.7886034172416</v>
      </c>
      <c r="I87" s="16">
        <f t="shared" si="13"/>
        <v>-733912.76189421921</v>
      </c>
    </row>
    <row r="88" spans="1:9" ht="14" x14ac:dyDescent="0.3">
      <c r="A88" s="14">
        <f t="shared" si="9"/>
        <v>71</v>
      </c>
      <c r="B88" s="15">
        <f t="shared" si="10"/>
        <v>46819</v>
      </c>
      <c r="C88" s="16">
        <f t="shared" si="14"/>
        <v>-733912.76189421921</v>
      </c>
      <c r="D88" s="16">
        <f t="shared" si="15"/>
        <v>27978.234354149161</v>
      </c>
      <c r="E88" s="13"/>
      <c r="F88" s="16">
        <f t="shared" si="11"/>
        <v>27978.234354149161</v>
      </c>
      <c r="G88" s="16">
        <f t="shared" si="12"/>
        <v>34247.072528662284</v>
      </c>
      <c r="H88" s="16">
        <f t="shared" si="16"/>
        <v>-6268.8381745131219</v>
      </c>
      <c r="I88" s="16">
        <f t="shared" si="13"/>
        <v>-768159.83442288148</v>
      </c>
    </row>
    <row r="89" spans="1:9" ht="14" x14ac:dyDescent="0.3">
      <c r="A89" s="14">
        <f t="shared" si="9"/>
        <v>72</v>
      </c>
      <c r="B89" s="15">
        <f t="shared" si="10"/>
        <v>46850</v>
      </c>
      <c r="C89" s="16">
        <f t="shared" si="14"/>
        <v>-768159.83442288148</v>
      </c>
      <c r="D89" s="16">
        <f t="shared" si="15"/>
        <v>27978.234354149161</v>
      </c>
      <c r="E89" s="13"/>
      <c r="F89" s="16">
        <f t="shared" si="11"/>
        <v>27978.234354149161</v>
      </c>
      <c r="G89" s="16">
        <f t="shared" si="12"/>
        <v>34539.59960651127</v>
      </c>
      <c r="H89" s="16">
        <f t="shared" si="16"/>
        <v>-6561.3652523621122</v>
      </c>
      <c r="I89" s="16">
        <f t="shared" si="13"/>
        <v>-802699.43402939278</v>
      </c>
    </row>
    <row r="90" spans="1:9" ht="14" x14ac:dyDescent="0.3">
      <c r="A90" s="14">
        <f t="shared" si="9"/>
        <v>73</v>
      </c>
      <c r="B90" s="15">
        <f t="shared" si="10"/>
        <v>46880</v>
      </c>
      <c r="C90" s="16">
        <f t="shared" si="14"/>
        <v>-802699.43402939278</v>
      </c>
      <c r="D90" s="16">
        <f t="shared" si="15"/>
        <v>27978.234354149161</v>
      </c>
      <c r="E90" s="13"/>
      <c r="F90" s="16">
        <f t="shared" si="11"/>
        <v>27978.234354149161</v>
      </c>
      <c r="G90" s="16">
        <f t="shared" si="12"/>
        <v>34834.625353150223</v>
      </c>
      <c r="H90" s="16">
        <f t="shared" si="16"/>
        <v>-6856.3909990010625</v>
      </c>
      <c r="I90" s="16">
        <f t="shared" si="13"/>
        <v>-837534.05938254297</v>
      </c>
    </row>
    <row r="91" spans="1:9" ht="14" x14ac:dyDescent="0.3">
      <c r="A91" s="14">
        <f t="shared" si="9"/>
        <v>74</v>
      </c>
      <c r="B91" s="15">
        <f t="shared" si="10"/>
        <v>46911</v>
      </c>
      <c r="C91" s="16">
        <f t="shared" si="14"/>
        <v>-837534.05938254297</v>
      </c>
      <c r="D91" s="16">
        <f t="shared" si="15"/>
        <v>27978.234354149161</v>
      </c>
      <c r="E91" s="13"/>
      <c r="F91" s="16">
        <f t="shared" si="11"/>
        <v>27978.234354149161</v>
      </c>
      <c r="G91" s="16">
        <f t="shared" si="12"/>
        <v>35132.17111137505</v>
      </c>
      <c r="H91" s="16">
        <f t="shared" si="16"/>
        <v>-7153.936757225888</v>
      </c>
      <c r="I91" s="16">
        <f t="shared" si="13"/>
        <v>-872666.23049391806</v>
      </c>
    </row>
    <row r="92" spans="1:9" ht="14" x14ac:dyDescent="0.3">
      <c r="A92" s="14">
        <f t="shared" si="9"/>
        <v>75</v>
      </c>
      <c r="B92" s="15">
        <f t="shared" si="10"/>
        <v>46941</v>
      </c>
      <c r="C92" s="16">
        <f t="shared" si="14"/>
        <v>-872666.23049391806</v>
      </c>
      <c r="D92" s="16">
        <f t="shared" si="15"/>
        <v>27978.234354149161</v>
      </c>
      <c r="E92" s="13"/>
      <c r="F92" s="16">
        <f t="shared" si="11"/>
        <v>27978.234354149161</v>
      </c>
      <c r="G92" s="16">
        <f t="shared" si="12"/>
        <v>35432.258406284709</v>
      </c>
      <c r="H92" s="16">
        <f t="shared" si="16"/>
        <v>-7454.024052135549</v>
      </c>
      <c r="I92" s="16">
        <f t="shared" si="13"/>
        <v>-908098.48890020279</v>
      </c>
    </row>
    <row r="93" spans="1:9" ht="14" x14ac:dyDescent="0.3">
      <c r="A93" s="14">
        <f t="shared" si="9"/>
        <v>76</v>
      </c>
      <c r="B93" s="15">
        <f t="shared" si="10"/>
        <v>46972</v>
      </c>
      <c r="C93" s="16">
        <f t="shared" si="14"/>
        <v>-908098.48890020279</v>
      </c>
      <c r="D93" s="16">
        <f t="shared" si="15"/>
        <v>27978.234354149161</v>
      </c>
      <c r="E93" s="13"/>
      <c r="F93" s="16">
        <f t="shared" si="11"/>
        <v>27978.234354149161</v>
      </c>
      <c r="G93" s="16">
        <f t="shared" si="12"/>
        <v>35734.90894683839</v>
      </c>
      <c r="H93" s="16">
        <f t="shared" si="16"/>
        <v>-7756.6745926892318</v>
      </c>
      <c r="I93" s="16">
        <f t="shared" si="13"/>
        <v>-943833.39784704114</v>
      </c>
    </row>
    <row r="94" spans="1:9" ht="14" x14ac:dyDescent="0.3">
      <c r="A94" s="14">
        <f t="shared" si="9"/>
        <v>77</v>
      </c>
      <c r="B94" s="15">
        <f t="shared" si="10"/>
        <v>47003</v>
      </c>
      <c r="C94" s="16">
        <f t="shared" si="14"/>
        <v>-943833.39784704114</v>
      </c>
      <c r="D94" s="16">
        <f t="shared" si="15"/>
        <v>27978.234354149161</v>
      </c>
      <c r="E94" s="13"/>
      <c r="F94" s="16">
        <f t="shared" si="11"/>
        <v>27978.234354149161</v>
      </c>
      <c r="G94" s="16">
        <f t="shared" si="12"/>
        <v>36040.144627425972</v>
      </c>
      <c r="H94" s="16">
        <f t="shared" si="16"/>
        <v>-8061.9102732768088</v>
      </c>
      <c r="I94" s="16">
        <f t="shared" si="13"/>
        <v>-979873.54247446707</v>
      </c>
    </row>
    <row r="95" spans="1:9" ht="14" x14ac:dyDescent="0.3">
      <c r="A95" s="14">
        <f t="shared" si="9"/>
        <v>78</v>
      </c>
      <c r="B95" s="15">
        <f t="shared" si="10"/>
        <v>47033</v>
      </c>
      <c r="C95" s="16">
        <f t="shared" si="14"/>
        <v>-979873.54247446707</v>
      </c>
      <c r="D95" s="16">
        <f t="shared" si="15"/>
        <v>27978.234354149161</v>
      </c>
      <c r="E95" s="13"/>
      <c r="F95" s="16">
        <f t="shared" si="11"/>
        <v>27978.234354149161</v>
      </c>
      <c r="G95" s="16">
        <f t="shared" si="12"/>
        <v>36347.987529451901</v>
      </c>
      <c r="H95" s="16">
        <f t="shared" si="16"/>
        <v>-8369.7531753027397</v>
      </c>
      <c r="I95" s="16">
        <f t="shared" si="13"/>
        <v>-1016221.530003919</v>
      </c>
    </row>
    <row r="96" spans="1:9" ht="14" x14ac:dyDescent="0.3">
      <c r="A96" s="14">
        <f t="shared" si="9"/>
        <v>79</v>
      </c>
      <c r="B96" s="15">
        <f t="shared" si="10"/>
        <v>47064</v>
      </c>
      <c r="C96" s="16">
        <f t="shared" si="14"/>
        <v>-1016221.530003919</v>
      </c>
      <c r="D96" s="16">
        <f t="shared" si="15"/>
        <v>27978.234354149161</v>
      </c>
      <c r="E96" s="13"/>
      <c r="F96" s="16">
        <f t="shared" si="11"/>
        <v>27978.234354149161</v>
      </c>
      <c r="G96" s="16">
        <f t="shared" si="12"/>
        <v>36658.459922932634</v>
      </c>
      <c r="H96" s="16">
        <f t="shared" si="16"/>
        <v>-8680.225568783475</v>
      </c>
      <c r="I96" s="16">
        <f t="shared" si="13"/>
        <v>-1052879.9899268516</v>
      </c>
    </row>
    <row r="97" spans="1:9" ht="14" x14ac:dyDescent="0.3">
      <c r="A97" s="14">
        <f t="shared" si="9"/>
        <v>80</v>
      </c>
      <c r="B97" s="15">
        <f t="shared" si="10"/>
        <v>47094</v>
      </c>
      <c r="C97" s="16">
        <f t="shared" si="14"/>
        <v>-1052879.9899268516</v>
      </c>
      <c r="D97" s="16">
        <f t="shared" si="15"/>
        <v>27978.234354149161</v>
      </c>
      <c r="E97" s="13"/>
      <c r="F97" s="16">
        <f t="shared" si="11"/>
        <v>27978.234354149161</v>
      </c>
      <c r="G97" s="16">
        <f t="shared" si="12"/>
        <v>36971.584268107683</v>
      </c>
      <c r="H97" s="16">
        <f t="shared" si="16"/>
        <v>-8993.3499139585238</v>
      </c>
      <c r="I97" s="16">
        <f t="shared" si="13"/>
        <v>-1089851.5741949594</v>
      </c>
    </row>
    <row r="98" spans="1:9" ht="14" x14ac:dyDescent="0.3">
      <c r="A98" s="14">
        <f t="shared" si="9"/>
        <v>81</v>
      </c>
      <c r="B98" s="15">
        <f t="shared" si="10"/>
        <v>47125</v>
      </c>
      <c r="C98" s="16">
        <f t="shared" si="14"/>
        <v>-1089851.5741949594</v>
      </c>
      <c r="D98" s="16">
        <f t="shared" si="15"/>
        <v>27978.234354149161</v>
      </c>
      <c r="E98" s="13"/>
      <c r="F98" s="16">
        <f t="shared" si="11"/>
        <v>27978.234354149161</v>
      </c>
      <c r="G98" s="16">
        <f t="shared" si="12"/>
        <v>37287.383217064438</v>
      </c>
      <c r="H98" s="16">
        <f t="shared" si="16"/>
        <v>-9309.1488629152773</v>
      </c>
      <c r="I98" s="16">
        <f t="shared" si="13"/>
        <v>-1127138.9574120238</v>
      </c>
    </row>
    <row r="99" spans="1:9" ht="14" x14ac:dyDescent="0.3">
      <c r="A99" s="14">
        <f t="shared" si="9"/>
        <v>82</v>
      </c>
      <c r="B99" s="15">
        <f t="shared" si="10"/>
        <v>47156</v>
      </c>
      <c r="C99" s="16">
        <f t="shared" si="14"/>
        <v>-1127138.9574120238</v>
      </c>
      <c r="D99" s="16">
        <f t="shared" si="15"/>
        <v>27978.234354149161</v>
      </c>
      <c r="E99" s="13"/>
      <c r="F99" s="16">
        <f t="shared" si="11"/>
        <v>27978.234354149161</v>
      </c>
      <c r="G99" s="16">
        <f t="shared" si="12"/>
        <v>37605.879615376864</v>
      </c>
      <c r="H99" s="16">
        <f t="shared" si="16"/>
        <v>-9627.6452612277026</v>
      </c>
      <c r="I99" s="16">
        <f t="shared" si="13"/>
        <v>-1164744.8370274007</v>
      </c>
    </row>
    <row r="100" spans="1:9" ht="14" x14ac:dyDescent="0.3">
      <c r="A100" s="14">
        <f t="shared" si="9"/>
        <v>83</v>
      </c>
      <c r="B100" s="15">
        <f t="shared" si="10"/>
        <v>47184</v>
      </c>
      <c r="C100" s="16">
        <f t="shared" si="14"/>
        <v>-1164744.8370274007</v>
      </c>
      <c r="D100" s="16">
        <f t="shared" si="15"/>
        <v>27978.234354149161</v>
      </c>
      <c r="E100" s="13"/>
      <c r="F100" s="16">
        <f t="shared" si="11"/>
        <v>27978.234354149161</v>
      </c>
      <c r="G100" s="16">
        <f t="shared" si="12"/>
        <v>37927.096503758206</v>
      </c>
      <c r="H100" s="16">
        <f t="shared" si="16"/>
        <v>-9948.8621496090473</v>
      </c>
      <c r="I100" s="16">
        <f t="shared" si="13"/>
        <v>-1202671.9335311588</v>
      </c>
    </row>
    <row r="101" spans="1:9" ht="14" x14ac:dyDescent="0.3">
      <c r="A101" s="14">
        <f t="shared" si="9"/>
        <v>84</v>
      </c>
      <c r="B101" s="15">
        <f t="shared" si="10"/>
        <v>47215</v>
      </c>
      <c r="C101" s="16">
        <f t="shared" si="14"/>
        <v>-1202671.9335311588</v>
      </c>
      <c r="D101" s="16">
        <f t="shared" si="15"/>
        <v>27978.234354149161</v>
      </c>
      <c r="E101" s="13"/>
      <c r="F101" s="16">
        <f t="shared" si="11"/>
        <v>27978.234354149161</v>
      </c>
      <c r="G101" s="16">
        <f t="shared" si="12"/>
        <v>38251.057119727811</v>
      </c>
      <c r="H101" s="16">
        <f t="shared" si="16"/>
        <v>-10272.822765578649</v>
      </c>
      <c r="I101" s="16">
        <f t="shared" si="13"/>
        <v>-1240922.9906508867</v>
      </c>
    </row>
    <row r="102" spans="1:9" ht="14" x14ac:dyDescent="0.3">
      <c r="A102" s="14">
        <f t="shared" si="9"/>
        <v>85</v>
      </c>
      <c r="B102" s="15">
        <f t="shared" si="10"/>
        <v>47245</v>
      </c>
      <c r="C102" s="16">
        <f t="shared" si="14"/>
        <v>-1240922.9906508867</v>
      </c>
      <c r="D102" s="16">
        <f t="shared" si="15"/>
        <v>27978.234354149161</v>
      </c>
      <c r="E102" s="13"/>
      <c r="F102" s="16">
        <f t="shared" si="11"/>
        <v>27978.234354149161</v>
      </c>
      <c r="G102" s="16">
        <f t="shared" si="12"/>
        <v>38577.78489929215</v>
      </c>
      <c r="H102" s="16">
        <f t="shared" si="16"/>
        <v>-10599.550545142991</v>
      </c>
      <c r="I102" s="16">
        <f t="shared" si="13"/>
        <v>-1279500.7755501787</v>
      </c>
    </row>
    <row r="103" spans="1:9" ht="14" x14ac:dyDescent="0.3">
      <c r="A103" s="14">
        <f t="shared" si="9"/>
        <v>86</v>
      </c>
      <c r="B103" s="15">
        <f t="shared" si="10"/>
        <v>47276</v>
      </c>
      <c r="C103" s="16">
        <f t="shared" si="14"/>
        <v>-1279500.7755501787</v>
      </c>
      <c r="D103" s="16">
        <f t="shared" si="15"/>
        <v>27978.234354149161</v>
      </c>
      <c r="E103" s="13"/>
      <c r="F103" s="16">
        <f t="shared" si="11"/>
        <v>27978.234354149161</v>
      </c>
      <c r="G103" s="16">
        <f t="shared" si="12"/>
        <v>38907.303478640271</v>
      </c>
      <c r="H103" s="16">
        <f t="shared" si="16"/>
        <v>-10929.069124491109</v>
      </c>
      <c r="I103" s="16">
        <f t="shared" si="13"/>
        <v>-1318408.079028819</v>
      </c>
    </row>
    <row r="104" spans="1:9" ht="14" x14ac:dyDescent="0.3">
      <c r="A104" s="14">
        <f t="shared" si="9"/>
        <v>87</v>
      </c>
      <c r="B104" s="15">
        <f t="shared" si="10"/>
        <v>47306</v>
      </c>
      <c r="C104" s="16">
        <f t="shared" si="14"/>
        <v>-1318408.079028819</v>
      </c>
      <c r="D104" s="16">
        <f t="shared" si="15"/>
        <v>27978.234354149161</v>
      </c>
      <c r="E104" s="13"/>
      <c r="F104" s="16">
        <f t="shared" si="11"/>
        <v>27978.234354149161</v>
      </c>
      <c r="G104" s="16">
        <f t="shared" si="12"/>
        <v>39239.636695853653</v>
      </c>
      <c r="H104" s="16">
        <f t="shared" si="16"/>
        <v>-11261.402341704495</v>
      </c>
      <c r="I104" s="16">
        <f t="shared" si="13"/>
        <v>-1357647.7157246727</v>
      </c>
    </row>
    <row r="105" spans="1:9" ht="14" x14ac:dyDescent="0.3">
      <c r="A105" s="14">
        <f t="shared" si="9"/>
        <v>88</v>
      </c>
      <c r="B105" s="15">
        <f t="shared" si="10"/>
        <v>47337</v>
      </c>
      <c r="C105" s="16">
        <f t="shared" si="14"/>
        <v>-1357647.7157246727</v>
      </c>
      <c r="D105" s="16">
        <f t="shared" si="15"/>
        <v>27978.234354149161</v>
      </c>
      <c r="E105" s="13"/>
      <c r="F105" s="16">
        <f t="shared" si="11"/>
        <v>27978.234354149161</v>
      </c>
      <c r="G105" s="16">
        <f t="shared" si="12"/>
        <v>39574.808592630739</v>
      </c>
      <c r="H105" s="16">
        <f t="shared" si="16"/>
        <v>-11596.574238481577</v>
      </c>
      <c r="I105" s="16">
        <f t="shared" si="13"/>
        <v>-1397222.5243173034</v>
      </c>
    </row>
    <row r="106" spans="1:9" ht="14" x14ac:dyDescent="0.3">
      <c r="A106" s="14">
        <f t="shared" si="9"/>
        <v>89</v>
      </c>
      <c r="B106" s="15">
        <f t="shared" si="10"/>
        <v>47368</v>
      </c>
      <c r="C106" s="16">
        <f t="shared" si="14"/>
        <v>-1397222.5243173034</v>
      </c>
      <c r="D106" s="16">
        <f t="shared" si="15"/>
        <v>27978.234354149161</v>
      </c>
      <c r="E106" s="13"/>
      <c r="F106" s="16">
        <f t="shared" si="11"/>
        <v>27978.234354149161</v>
      </c>
      <c r="G106" s="16">
        <f t="shared" si="12"/>
        <v>39912.843416026124</v>
      </c>
      <c r="H106" s="16">
        <f t="shared" si="16"/>
        <v>-11934.609061876967</v>
      </c>
      <c r="I106" s="16">
        <f t="shared" si="13"/>
        <v>-1437135.3677333295</v>
      </c>
    </row>
    <row r="107" spans="1:9" ht="14" x14ac:dyDescent="0.3">
      <c r="A107" s="14">
        <f t="shared" si="9"/>
        <v>90</v>
      </c>
      <c r="B107" s="15">
        <f t="shared" si="10"/>
        <v>47398</v>
      </c>
      <c r="C107" s="16">
        <f t="shared" si="14"/>
        <v>-1437135.3677333295</v>
      </c>
      <c r="D107" s="16">
        <f t="shared" si="15"/>
        <v>27978.234354149161</v>
      </c>
      <c r="E107" s="13"/>
      <c r="F107" s="16">
        <f t="shared" si="11"/>
        <v>27978.234354149161</v>
      </c>
      <c r="G107" s="16">
        <f t="shared" si="12"/>
        <v>40253.765620204686</v>
      </c>
      <c r="H107" s="16">
        <f t="shared" si="16"/>
        <v>-12275.531266055523</v>
      </c>
      <c r="I107" s="16">
        <f t="shared" si="13"/>
        <v>-1477389.1333535342</v>
      </c>
    </row>
    <row r="108" spans="1:9" ht="14" x14ac:dyDescent="0.3">
      <c r="A108" s="14">
        <f t="shared" si="9"/>
        <v>91</v>
      </c>
      <c r="B108" s="15">
        <f t="shared" si="10"/>
        <v>47429</v>
      </c>
      <c r="C108" s="16">
        <f t="shared" si="14"/>
        <v>-1477389.1333535342</v>
      </c>
      <c r="D108" s="16">
        <f t="shared" si="15"/>
        <v>27978.234354149161</v>
      </c>
      <c r="E108" s="13"/>
      <c r="F108" s="16">
        <f t="shared" si="11"/>
        <v>27978.234354149161</v>
      </c>
      <c r="G108" s="16">
        <f t="shared" si="12"/>
        <v>40597.5998682106</v>
      </c>
      <c r="H108" s="16">
        <f t="shared" si="16"/>
        <v>-12619.365514061437</v>
      </c>
      <c r="I108" s="16">
        <f t="shared" si="13"/>
        <v>-1517986.7332217447</v>
      </c>
    </row>
    <row r="109" spans="1:9" ht="14" x14ac:dyDescent="0.3">
      <c r="A109" s="14">
        <f t="shared" si="9"/>
        <v>92</v>
      </c>
      <c r="B109" s="15">
        <f t="shared" si="10"/>
        <v>47459</v>
      </c>
      <c r="C109" s="16">
        <f t="shared" si="14"/>
        <v>-1517986.7332217447</v>
      </c>
      <c r="D109" s="16">
        <f t="shared" si="15"/>
        <v>27978.234354149161</v>
      </c>
      <c r="E109" s="13"/>
      <c r="F109" s="16">
        <f t="shared" si="11"/>
        <v>27978.234354149161</v>
      </c>
      <c r="G109" s="16">
        <f t="shared" si="12"/>
        <v>40944.371033751566</v>
      </c>
      <c r="H109" s="16">
        <f t="shared" si="16"/>
        <v>-12966.136679602401</v>
      </c>
      <c r="I109" s="16">
        <f t="shared" si="13"/>
        <v>-1558931.1042554963</v>
      </c>
    </row>
    <row r="110" spans="1:9" ht="14" x14ac:dyDescent="0.3">
      <c r="A110" s="14">
        <f t="shared" si="9"/>
        <v>93</v>
      </c>
      <c r="B110" s="15">
        <f t="shared" si="10"/>
        <v>47490</v>
      </c>
      <c r="C110" s="16">
        <f t="shared" si="14"/>
        <v>-1558931.1042554963</v>
      </c>
      <c r="D110" s="16">
        <f t="shared" si="15"/>
        <v>27978.234354149161</v>
      </c>
      <c r="E110" s="13"/>
      <c r="F110" s="16">
        <f t="shared" si="11"/>
        <v>27978.234354149161</v>
      </c>
      <c r="G110" s="16">
        <f t="shared" si="12"/>
        <v>41294.104202998191</v>
      </c>
      <c r="H110" s="16">
        <f t="shared" si="16"/>
        <v>-13315.869848849032</v>
      </c>
      <c r="I110" s="16">
        <f t="shared" si="13"/>
        <v>-1600225.2084584944</v>
      </c>
    </row>
    <row r="111" spans="1:9" ht="14" x14ac:dyDescent="0.3">
      <c r="A111" s="14">
        <f t="shared" si="9"/>
        <v>94</v>
      </c>
      <c r="B111" s="15">
        <f t="shared" si="10"/>
        <v>47521</v>
      </c>
      <c r="C111" s="16">
        <f t="shared" si="14"/>
        <v>-1600225.2084584944</v>
      </c>
      <c r="D111" s="16">
        <f t="shared" si="15"/>
        <v>27978.234354149161</v>
      </c>
      <c r="E111" s="13"/>
      <c r="F111" s="16">
        <f t="shared" si="11"/>
        <v>27978.234354149161</v>
      </c>
      <c r="G111" s="16">
        <f t="shared" si="12"/>
        <v>41646.824676398799</v>
      </c>
      <c r="H111" s="16">
        <f t="shared" si="16"/>
        <v>-13668.59032224964</v>
      </c>
      <c r="I111" s="16">
        <f t="shared" si="13"/>
        <v>-1641872.0331348933</v>
      </c>
    </row>
    <row r="112" spans="1:9" ht="14" x14ac:dyDescent="0.3">
      <c r="A112" s="14">
        <f t="shared" si="9"/>
        <v>95</v>
      </c>
      <c r="B112" s="15">
        <f t="shared" si="10"/>
        <v>47549</v>
      </c>
      <c r="C112" s="16">
        <f t="shared" si="14"/>
        <v>-1641872.0331348933</v>
      </c>
      <c r="D112" s="16">
        <f t="shared" si="15"/>
        <v>27978.234354149161</v>
      </c>
      <c r="E112" s="13"/>
      <c r="F112" s="16">
        <f t="shared" si="11"/>
        <v>27978.234354149161</v>
      </c>
      <c r="G112" s="16">
        <f t="shared" si="12"/>
        <v>42002.557970509704</v>
      </c>
      <c r="H112" s="16">
        <f t="shared" si="16"/>
        <v>-14024.323616360547</v>
      </c>
      <c r="I112" s="16">
        <f t="shared" si="13"/>
        <v>-1683874.5911054029</v>
      </c>
    </row>
    <row r="113" spans="1:9" ht="14" x14ac:dyDescent="0.3">
      <c r="A113" s="14">
        <f t="shared" si="9"/>
        <v>96</v>
      </c>
      <c r="B113" s="15">
        <f t="shared" si="10"/>
        <v>47580</v>
      </c>
      <c r="C113" s="16">
        <f t="shared" si="14"/>
        <v>-1683874.5911054029</v>
      </c>
      <c r="D113" s="16">
        <f t="shared" si="15"/>
        <v>27978.234354149161</v>
      </c>
      <c r="E113" s="13"/>
      <c r="F113" s="16">
        <f t="shared" si="11"/>
        <v>27978.234354149161</v>
      </c>
      <c r="G113" s="16">
        <f t="shared" si="12"/>
        <v>42361.329819841143</v>
      </c>
      <c r="H113" s="16">
        <f t="shared" si="16"/>
        <v>-14383.095465691984</v>
      </c>
      <c r="I113" s="16">
        <f t="shared" si="13"/>
        <v>-1726235.920925244</v>
      </c>
    </row>
    <row r="114" spans="1:9" ht="14" x14ac:dyDescent="0.3">
      <c r="A114" s="14">
        <f t="shared" si="9"/>
        <v>97</v>
      </c>
      <c r="B114" s="15">
        <f t="shared" si="10"/>
        <v>47610</v>
      </c>
      <c r="C114" s="16">
        <f t="shared" si="14"/>
        <v>-1726235.920925244</v>
      </c>
      <c r="D114" s="16">
        <f t="shared" si="15"/>
        <v>27978.234354149161</v>
      </c>
      <c r="E114" s="13"/>
      <c r="F114" s="16">
        <f t="shared" si="11"/>
        <v>27978.234354149161</v>
      </c>
      <c r="G114" s="16">
        <f t="shared" si="12"/>
        <v>42723.166178718951</v>
      </c>
      <c r="H114" s="16">
        <f t="shared" si="16"/>
        <v>-14744.931824569792</v>
      </c>
      <c r="I114" s="16">
        <f t="shared" si="13"/>
        <v>-1768959.0871039629</v>
      </c>
    </row>
    <row r="115" spans="1:9" ht="14" x14ac:dyDescent="0.3">
      <c r="A115" s="14">
        <f t="shared" si="9"/>
        <v>98</v>
      </c>
      <c r="B115" s="15">
        <f t="shared" si="10"/>
        <v>47641</v>
      </c>
      <c r="C115" s="16">
        <f t="shared" si="14"/>
        <v>-1768959.0871039629</v>
      </c>
      <c r="D115" s="16">
        <f t="shared" si="15"/>
        <v>27978.234354149161</v>
      </c>
      <c r="E115" s="13"/>
      <c r="F115" s="16">
        <f t="shared" si="11"/>
        <v>27978.234354149161</v>
      </c>
      <c r="G115" s="16">
        <f t="shared" si="12"/>
        <v>43088.093223162177</v>
      </c>
      <c r="H115" s="16">
        <f t="shared" si="16"/>
        <v>-15109.858869013015</v>
      </c>
      <c r="I115" s="16">
        <f t="shared" si="13"/>
        <v>-1812047.1803271251</v>
      </c>
    </row>
    <row r="116" spans="1:9" ht="14" x14ac:dyDescent="0.3">
      <c r="A116" s="14">
        <f t="shared" si="9"/>
        <v>99</v>
      </c>
      <c r="B116" s="15">
        <f t="shared" si="10"/>
        <v>47671</v>
      </c>
      <c r="C116" s="16">
        <f t="shared" si="14"/>
        <v>-1812047.1803271251</v>
      </c>
      <c r="D116" s="16">
        <f t="shared" si="15"/>
        <v>27978.234354149161</v>
      </c>
      <c r="E116" s="13"/>
      <c r="F116" s="16">
        <f t="shared" si="11"/>
        <v>27978.234354149161</v>
      </c>
      <c r="G116" s="16">
        <f t="shared" si="12"/>
        <v>43456.137352776685</v>
      </c>
      <c r="H116" s="16">
        <f t="shared" si="16"/>
        <v>-15477.902998627527</v>
      </c>
      <c r="I116" s="16">
        <f t="shared" si="13"/>
        <v>-1855503.3176799018</v>
      </c>
    </row>
    <row r="117" spans="1:9" ht="14" x14ac:dyDescent="0.3">
      <c r="A117" s="14">
        <f t="shared" si="9"/>
        <v>100</v>
      </c>
      <c r="B117" s="15">
        <f t="shared" si="10"/>
        <v>47702</v>
      </c>
      <c r="C117" s="16">
        <f t="shared" si="14"/>
        <v>-1855503.3176799018</v>
      </c>
      <c r="D117" s="16">
        <f t="shared" si="15"/>
        <v>27978.234354149161</v>
      </c>
      <c r="E117" s="13"/>
      <c r="F117" s="16">
        <f t="shared" si="11"/>
        <v>27978.234354149161</v>
      </c>
      <c r="G117" s="16">
        <f t="shared" si="12"/>
        <v>43827.32519266499</v>
      </c>
      <c r="H117" s="16">
        <f t="shared" si="16"/>
        <v>-15849.090838515827</v>
      </c>
      <c r="I117" s="16">
        <f t="shared" si="13"/>
        <v>-1899330.6428725668</v>
      </c>
    </row>
    <row r="118" spans="1:9" ht="14" x14ac:dyDescent="0.3">
      <c r="A118" s="14">
        <f t="shared" si="9"/>
        <v>101</v>
      </c>
      <c r="B118" s="15">
        <f t="shared" si="10"/>
        <v>47733</v>
      </c>
      <c r="C118" s="16">
        <f t="shared" si="14"/>
        <v>-1899330.6428725668</v>
      </c>
      <c r="D118" s="16">
        <f t="shared" si="15"/>
        <v>27978.234354149161</v>
      </c>
      <c r="E118" s="13"/>
      <c r="F118" s="16">
        <f t="shared" si="11"/>
        <v>27978.234354149161</v>
      </c>
      <c r="G118" s="16">
        <f t="shared" si="12"/>
        <v>44201.683595352333</v>
      </c>
      <c r="H118" s="16">
        <f t="shared" si="16"/>
        <v>-16223.449241203174</v>
      </c>
      <c r="I118" s="16">
        <f t="shared" si="13"/>
        <v>-1943532.3264679192</v>
      </c>
    </row>
    <row r="119" spans="1:9" ht="14" x14ac:dyDescent="0.3">
      <c r="A119" s="14">
        <f t="shared" si="9"/>
        <v>102</v>
      </c>
      <c r="B119" s="15">
        <f t="shared" si="10"/>
        <v>47763</v>
      </c>
      <c r="C119" s="16">
        <f t="shared" si="14"/>
        <v>-1943532.3264679192</v>
      </c>
      <c r="D119" s="16">
        <f t="shared" si="15"/>
        <v>27978.234354149161</v>
      </c>
      <c r="E119" s="13"/>
      <c r="F119" s="16">
        <f t="shared" si="11"/>
        <v>27978.234354149161</v>
      </c>
      <c r="G119" s="16">
        <f t="shared" si="12"/>
        <v>44579.239642729299</v>
      </c>
      <c r="H119" s="16">
        <f t="shared" si="16"/>
        <v>-16601.005288580141</v>
      </c>
      <c r="I119" s="16">
        <f t="shared" si="13"/>
        <v>-1988111.5661106484</v>
      </c>
    </row>
    <row r="120" spans="1:9" ht="14" x14ac:dyDescent="0.3">
      <c r="A120" s="14">
        <f t="shared" si="9"/>
        <v>103</v>
      </c>
      <c r="B120" s="15">
        <f t="shared" si="10"/>
        <v>47794</v>
      </c>
      <c r="C120" s="16">
        <f t="shared" si="14"/>
        <v>-1988111.5661106484</v>
      </c>
      <c r="D120" s="16">
        <f t="shared" si="15"/>
        <v>27978.234354149161</v>
      </c>
      <c r="E120" s="13"/>
      <c r="F120" s="16">
        <f t="shared" si="11"/>
        <v>27978.234354149161</v>
      </c>
      <c r="G120" s="16">
        <f t="shared" si="12"/>
        <v>44960.020648010948</v>
      </c>
      <c r="H120" s="16">
        <f t="shared" si="16"/>
        <v>-16981.786293861787</v>
      </c>
      <c r="I120" s="16">
        <f t="shared" si="13"/>
        <v>-2033071.5867586595</v>
      </c>
    </row>
    <row r="121" spans="1:9" ht="14" x14ac:dyDescent="0.3">
      <c r="A121" s="14">
        <f t="shared" si="9"/>
        <v>104</v>
      </c>
      <c r="B121" s="15">
        <f t="shared" si="10"/>
        <v>47824</v>
      </c>
      <c r="C121" s="16">
        <f t="shared" si="14"/>
        <v>-2033071.5867586595</v>
      </c>
      <c r="D121" s="16">
        <f t="shared" si="15"/>
        <v>27978.234354149161</v>
      </c>
      <c r="E121" s="13"/>
      <c r="F121" s="16">
        <f t="shared" si="11"/>
        <v>27978.234354149161</v>
      </c>
      <c r="G121" s="16">
        <f t="shared" si="12"/>
        <v>45344.054157712708</v>
      </c>
      <c r="H121" s="16">
        <f t="shared" si="16"/>
        <v>-17365.819803563547</v>
      </c>
      <c r="I121" s="16">
        <f t="shared" si="13"/>
        <v>-2078415.6409163722</v>
      </c>
    </row>
    <row r="122" spans="1:9" ht="14" x14ac:dyDescent="0.3">
      <c r="A122" s="14">
        <f t="shared" si="9"/>
        <v>105</v>
      </c>
      <c r="B122" s="15">
        <f t="shared" si="10"/>
        <v>47855</v>
      </c>
      <c r="C122" s="16">
        <f t="shared" si="14"/>
        <v>-2078415.6409163722</v>
      </c>
      <c r="D122" s="16">
        <f t="shared" si="15"/>
        <v>27978.234354149161</v>
      </c>
      <c r="E122" s="13"/>
      <c r="F122" s="16">
        <f t="shared" si="11"/>
        <v>27978.234354149161</v>
      </c>
      <c r="G122" s="16">
        <f t="shared" si="12"/>
        <v>45731.367953643174</v>
      </c>
      <c r="H122" s="16">
        <f t="shared" si="16"/>
        <v>-17753.133599494013</v>
      </c>
      <c r="I122" s="16">
        <f t="shared" si="13"/>
        <v>-2124147.0088700154</v>
      </c>
    </row>
    <row r="123" spans="1:9" ht="14" x14ac:dyDescent="0.3">
      <c r="A123" s="14">
        <f t="shared" si="9"/>
        <v>106</v>
      </c>
      <c r="B123" s="15">
        <f t="shared" si="10"/>
        <v>47886</v>
      </c>
      <c r="C123" s="16">
        <f t="shared" si="14"/>
        <v>-2124147.0088700154</v>
      </c>
      <c r="D123" s="16">
        <f t="shared" si="15"/>
        <v>27978.234354149161</v>
      </c>
      <c r="E123" s="13"/>
      <c r="F123" s="16">
        <f t="shared" si="11"/>
        <v>27978.234354149161</v>
      </c>
      <c r="G123" s="16">
        <f t="shared" si="12"/>
        <v>46121.990054913877</v>
      </c>
      <c r="H123" s="16">
        <f t="shared" si="16"/>
        <v>-18143.755700764716</v>
      </c>
      <c r="I123" s="16">
        <f t="shared" si="13"/>
        <v>-2170268.9989249292</v>
      </c>
    </row>
    <row r="124" spans="1:9" ht="14" x14ac:dyDescent="0.3">
      <c r="A124" s="14">
        <f t="shared" si="9"/>
        <v>107</v>
      </c>
      <c r="B124" s="15">
        <f t="shared" si="10"/>
        <v>47914</v>
      </c>
      <c r="C124" s="16">
        <f t="shared" si="14"/>
        <v>-2170268.9989249292</v>
      </c>
      <c r="D124" s="16">
        <f t="shared" si="15"/>
        <v>27978.234354149161</v>
      </c>
      <c r="E124" s="13"/>
      <c r="F124" s="16">
        <f t="shared" si="11"/>
        <v>27978.234354149161</v>
      </c>
      <c r="G124" s="16">
        <f t="shared" si="12"/>
        <v>46515.948719966262</v>
      </c>
      <c r="H124" s="16">
        <f t="shared" si="16"/>
        <v>-18537.714365817101</v>
      </c>
      <c r="I124" s="16">
        <f t="shared" si="13"/>
        <v>-2216784.9476448954</v>
      </c>
    </row>
    <row r="125" spans="1:9" ht="14" x14ac:dyDescent="0.3">
      <c r="A125" s="14">
        <f t="shared" si="9"/>
        <v>108</v>
      </c>
      <c r="B125" s="15">
        <f t="shared" si="10"/>
        <v>47945</v>
      </c>
      <c r="C125" s="16">
        <f t="shared" si="14"/>
        <v>-2216784.9476448954</v>
      </c>
      <c r="D125" s="16">
        <f t="shared" si="15"/>
        <v>27978.234354149161</v>
      </c>
      <c r="E125" s="13"/>
      <c r="F125" s="16">
        <f t="shared" si="11"/>
        <v>27978.234354149161</v>
      </c>
      <c r="G125" s="16">
        <f t="shared" si="12"/>
        <v>46913.272448615971</v>
      </c>
      <c r="H125" s="16">
        <f t="shared" si="16"/>
        <v>-18935.038094466814</v>
      </c>
      <c r="I125" s="16">
        <f t="shared" si="13"/>
        <v>-2263698.2200935115</v>
      </c>
    </row>
    <row r="126" spans="1:9" ht="14" x14ac:dyDescent="0.3">
      <c r="A126" s="14">
        <f t="shared" si="9"/>
        <v>109</v>
      </c>
      <c r="B126" s="15">
        <f t="shared" si="10"/>
        <v>47975</v>
      </c>
      <c r="C126" s="16">
        <f t="shared" si="14"/>
        <v>-2263698.2200935115</v>
      </c>
      <c r="D126" s="16">
        <f t="shared" si="15"/>
        <v>27978.234354149161</v>
      </c>
      <c r="E126" s="13"/>
      <c r="F126" s="16">
        <f t="shared" si="11"/>
        <v>27978.234354149161</v>
      </c>
      <c r="G126" s="16">
        <f t="shared" si="12"/>
        <v>47313.989984114567</v>
      </c>
      <c r="H126" s="16">
        <f t="shared" si="16"/>
        <v>-19335.75562996541</v>
      </c>
      <c r="I126" s="16">
        <f t="shared" si="13"/>
        <v>-2311012.2100776262</v>
      </c>
    </row>
    <row r="127" spans="1:9" ht="14" x14ac:dyDescent="0.3">
      <c r="A127" s="14">
        <f t="shared" si="9"/>
        <v>110</v>
      </c>
      <c r="B127" s="15">
        <f t="shared" si="10"/>
        <v>48006</v>
      </c>
      <c r="C127" s="16">
        <f t="shared" si="14"/>
        <v>-2311012.2100776262</v>
      </c>
      <c r="D127" s="16">
        <f t="shared" si="15"/>
        <v>27978.234354149161</v>
      </c>
      <c r="E127" s="13"/>
      <c r="F127" s="16">
        <f t="shared" si="11"/>
        <v>27978.234354149161</v>
      </c>
      <c r="G127" s="16">
        <f t="shared" si="12"/>
        <v>47718.130315228882</v>
      </c>
      <c r="H127" s="16">
        <f t="shared" si="16"/>
        <v>-19739.895961079721</v>
      </c>
      <c r="I127" s="16">
        <f t="shared" si="13"/>
        <v>-2358730.340392855</v>
      </c>
    </row>
    <row r="128" spans="1:9" ht="14" x14ac:dyDescent="0.3">
      <c r="A128" s="14">
        <f t="shared" si="9"/>
        <v>111</v>
      </c>
      <c r="B128" s="15">
        <f t="shared" si="10"/>
        <v>48036</v>
      </c>
      <c r="C128" s="16">
        <f t="shared" si="14"/>
        <v>-2358730.340392855</v>
      </c>
      <c r="D128" s="16">
        <f t="shared" si="15"/>
        <v>27978.234354149161</v>
      </c>
      <c r="E128" s="13"/>
      <c r="F128" s="16">
        <f t="shared" si="11"/>
        <v>27978.234354149161</v>
      </c>
      <c r="G128" s="16">
        <f t="shared" si="12"/>
        <v>48125.722678338134</v>
      </c>
      <c r="H128" s="16">
        <f t="shared" si="16"/>
        <v>-20147.488324188969</v>
      </c>
      <c r="I128" s="16">
        <f t="shared" si="13"/>
        <v>-2406856.0630711932</v>
      </c>
    </row>
    <row r="129" spans="1:9" ht="14" x14ac:dyDescent="0.3">
      <c r="A129" s="14">
        <f t="shared" si="9"/>
        <v>112</v>
      </c>
      <c r="B129" s="15">
        <f t="shared" si="10"/>
        <v>48067</v>
      </c>
      <c r="C129" s="16">
        <f t="shared" si="14"/>
        <v>-2406856.0630711932</v>
      </c>
      <c r="D129" s="16">
        <f t="shared" si="15"/>
        <v>27978.234354149161</v>
      </c>
      <c r="E129" s="13"/>
      <c r="F129" s="16">
        <f t="shared" si="11"/>
        <v>27978.234354149161</v>
      </c>
      <c r="G129" s="16">
        <f t="shared" si="12"/>
        <v>48536.796559548937</v>
      </c>
      <c r="H129" s="16">
        <f t="shared" si="16"/>
        <v>-20558.562205399776</v>
      </c>
      <c r="I129" s="16">
        <f t="shared" si="13"/>
        <v>-2455392.8596307421</v>
      </c>
    </row>
    <row r="130" spans="1:9" ht="14" x14ac:dyDescent="0.3">
      <c r="A130" s="14">
        <f t="shared" si="9"/>
        <v>113</v>
      </c>
      <c r="B130" s="15">
        <f t="shared" si="10"/>
        <v>48098</v>
      </c>
      <c r="C130" s="16">
        <f t="shared" si="14"/>
        <v>-2455392.8596307421</v>
      </c>
      <c r="D130" s="16">
        <f t="shared" si="15"/>
        <v>27978.234354149161</v>
      </c>
      <c r="E130" s="13"/>
      <c r="F130" s="16">
        <f t="shared" si="11"/>
        <v>27978.234354149161</v>
      </c>
      <c r="G130" s="16">
        <f t="shared" si="12"/>
        <v>48951.381696828415</v>
      </c>
      <c r="H130" s="16">
        <f t="shared" si="16"/>
        <v>-20973.147342679255</v>
      </c>
      <c r="I130" s="16">
        <f t="shared" si="13"/>
        <v>-2504344.2413275708</v>
      </c>
    </row>
    <row r="131" spans="1:9" ht="14" x14ac:dyDescent="0.3">
      <c r="A131" s="14">
        <f t="shared" si="9"/>
        <v>114</v>
      </c>
      <c r="B131" s="15">
        <f t="shared" si="10"/>
        <v>48128</v>
      </c>
      <c r="C131" s="16">
        <f t="shared" si="14"/>
        <v>-2504344.2413275708</v>
      </c>
      <c r="D131" s="16">
        <f t="shared" si="15"/>
        <v>27978.234354149161</v>
      </c>
      <c r="E131" s="13"/>
      <c r="F131" s="16">
        <f t="shared" si="11"/>
        <v>27978.234354149161</v>
      </c>
      <c r="G131" s="16">
        <f t="shared" si="12"/>
        <v>49369.508082155495</v>
      </c>
      <c r="H131" s="16">
        <f t="shared" si="16"/>
        <v>-21391.273728006334</v>
      </c>
      <c r="I131" s="16">
        <f t="shared" si="13"/>
        <v>-2553713.7494097264</v>
      </c>
    </row>
    <row r="132" spans="1:9" ht="14" x14ac:dyDescent="0.3">
      <c r="A132" s="14">
        <f t="shared" si="9"/>
        <v>115</v>
      </c>
      <c r="B132" s="15">
        <f t="shared" si="10"/>
        <v>48159</v>
      </c>
      <c r="C132" s="16">
        <f t="shared" si="14"/>
        <v>-2553713.7494097264</v>
      </c>
      <c r="D132" s="16">
        <f t="shared" si="15"/>
        <v>27978.234354149161</v>
      </c>
      <c r="E132" s="13"/>
      <c r="F132" s="16">
        <f t="shared" si="11"/>
        <v>27978.234354149161</v>
      </c>
      <c r="G132" s="16">
        <f t="shared" si="12"/>
        <v>49791.205963690576</v>
      </c>
      <c r="H132" s="16">
        <f t="shared" si="16"/>
        <v>-21812.971609541411</v>
      </c>
      <c r="I132" s="16">
        <f t="shared" si="13"/>
        <v>-2603504.9553734171</v>
      </c>
    </row>
    <row r="133" spans="1:9" ht="14" x14ac:dyDescent="0.3">
      <c r="A133" s="14">
        <f t="shared" si="9"/>
        <v>116</v>
      </c>
      <c r="B133" s="15">
        <f t="shared" si="10"/>
        <v>48189</v>
      </c>
      <c r="C133" s="16">
        <f t="shared" si="14"/>
        <v>-2603504.9553734171</v>
      </c>
      <c r="D133" s="16">
        <f t="shared" si="15"/>
        <v>27978.234354149161</v>
      </c>
      <c r="E133" s="13"/>
      <c r="F133" s="16">
        <f t="shared" si="11"/>
        <v>27978.234354149161</v>
      </c>
      <c r="G133" s="16">
        <f t="shared" si="12"/>
        <v>50216.505847963766</v>
      </c>
      <c r="H133" s="16">
        <f t="shared" si="16"/>
        <v>-22238.271493814605</v>
      </c>
      <c r="I133" s="16">
        <f t="shared" si="13"/>
        <v>-2653721.4612213811</v>
      </c>
    </row>
    <row r="134" spans="1:9" ht="14" x14ac:dyDescent="0.3">
      <c r="A134" s="14">
        <f t="shared" si="9"/>
        <v>117</v>
      </c>
      <c r="B134" s="15">
        <f t="shared" si="10"/>
        <v>48220</v>
      </c>
      <c r="C134" s="16">
        <f t="shared" si="14"/>
        <v>-2653721.4612213811</v>
      </c>
      <c r="D134" s="16">
        <f t="shared" si="15"/>
        <v>27978.234354149161</v>
      </c>
      <c r="E134" s="13"/>
      <c r="F134" s="16">
        <f t="shared" si="11"/>
        <v>27978.234354149161</v>
      </c>
      <c r="G134" s="16">
        <f t="shared" si="12"/>
        <v>50645.438502081786</v>
      </c>
      <c r="H134" s="16">
        <f t="shared" si="16"/>
        <v>-22667.204147932629</v>
      </c>
      <c r="I134" s="16">
        <f t="shared" si="13"/>
        <v>-2704366.8997234628</v>
      </c>
    </row>
    <row r="135" spans="1:9" ht="14" x14ac:dyDescent="0.3">
      <c r="A135" s="14">
        <f t="shared" si="9"/>
        <v>118</v>
      </c>
      <c r="B135" s="15">
        <f t="shared" si="10"/>
        <v>48251</v>
      </c>
      <c r="C135" s="16">
        <f t="shared" si="14"/>
        <v>-2704366.8997234628</v>
      </c>
      <c r="D135" s="16">
        <f t="shared" si="15"/>
        <v>27978.234354149161</v>
      </c>
      <c r="E135" s="13"/>
      <c r="F135" s="16">
        <f t="shared" si="11"/>
        <v>27978.234354149161</v>
      </c>
      <c r="G135" s="16">
        <f t="shared" si="12"/>
        <v>51078.034955953735</v>
      </c>
      <c r="H135" s="16">
        <f t="shared" si="16"/>
        <v>-23099.800601804574</v>
      </c>
      <c r="I135" s="16">
        <f t="shared" si="13"/>
        <v>-2755444.9346794165</v>
      </c>
    </row>
    <row r="136" spans="1:9" ht="14" x14ac:dyDescent="0.3">
      <c r="A136" s="14">
        <f t="shared" si="9"/>
        <v>119</v>
      </c>
      <c r="B136" s="15">
        <f t="shared" si="10"/>
        <v>48280</v>
      </c>
      <c r="C136" s="16">
        <f t="shared" si="14"/>
        <v>-2755444.9346794165</v>
      </c>
      <c r="D136" s="16">
        <f t="shared" si="15"/>
        <v>27978.234354149161</v>
      </c>
      <c r="E136" s="13"/>
      <c r="F136" s="16">
        <f t="shared" si="11"/>
        <v>27978.234354149161</v>
      </c>
      <c r="G136" s="16">
        <f t="shared" si="12"/>
        <v>51514.326504535842</v>
      </c>
      <c r="H136" s="16">
        <f t="shared" si="16"/>
        <v>-23536.092150386681</v>
      </c>
      <c r="I136" s="16">
        <f t="shared" si="13"/>
        <v>-2806959.2611839524</v>
      </c>
    </row>
    <row r="137" spans="1:9" ht="14" x14ac:dyDescent="0.3">
      <c r="A137" s="14">
        <f t="shared" si="9"/>
        <v>120</v>
      </c>
      <c r="B137" s="15">
        <f t="shared" si="10"/>
        <v>48311</v>
      </c>
      <c r="C137" s="16">
        <f t="shared" si="14"/>
        <v>-2806959.2611839524</v>
      </c>
      <c r="D137" s="16">
        <f t="shared" si="15"/>
        <v>27978.234354149161</v>
      </c>
      <c r="E137" s="13"/>
      <c r="F137" s="16">
        <f t="shared" si="11"/>
        <v>27978.234354149161</v>
      </c>
      <c r="G137" s="16">
        <f t="shared" si="12"/>
        <v>51954.344710095422</v>
      </c>
      <c r="H137" s="16">
        <f t="shared" si="16"/>
        <v>-23976.110355946261</v>
      </c>
      <c r="I137" s="16">
        <f t="shared" si="13"/>
        <v>-2858913.6058940478</v>
      </c>
    </row>
    <row r="138" spans="1:9" ht="14" x14ac:dyDescent="0.3">
      <c r="A138" s="14">
        <f t="shared" si="9"/>
        <v>121</v>
      </c>
      <c r="B138" s="15">
        <f t="shared" si="10"/>
        <v>48341</v>
      </c>
      <c r="C138" s="16">
        <f t="shared" si="14"/>
        <v>-2858913.6058940478</v>
      </c>
      <c r="D138" s="16">
        <f t="shared" si="15"/>
        <v>27978.234354149161</v>
      </c>
      <c r="E138" s="13"/>
      <c r="F138" s="16">
        <f t="shared" si="11"/>
        <v>27978.234354149161</v>
      </c>
      <c r="G138" s="16">
        <f t="shared" si="12"/>
        <v>52398.121404494152</v>
      </c>
      <c r="H138" s="16">
        <f t="shared" si="16"/>
        <v>-24419.887050344991</v>
      </c>
      <c r="I138" s="16">
        <f t="shared" si="13"/>
        <v>-2911311.7272985419</v>
      </c>
    </row>
    <row r="139" spans="1:9" ht="14" x14ac:dyDescent="0.3">
      <c r="A139" s="14">
        <f t="shared" si="9"/>
        <v>122</v>
      </c>
      <c r="B139" s="15">
        <f t="shared" si="10"/>
        <v>48372</v>
      </c>
      <c r="C139" s="16">
        <f t="shared" si="14"/>
        <v>-2911311.7272985419</v>
      </c>
      <c r="D139" s="16">
        <f t="shared" si="15"/>
        <v>27978.234354149161</v>
      </c>
      <c r="E139" s="13"/>
      <c r="F139" s="16">
        <f t="shared" si="11"/>
        <v>27978.234354149161</v>
      </c>
      <c r="G139" s="16">
        <f t="shared" si="12"/>
        <v>52845.688691490868</v>
      </c>
      <c r="H139" s="16">
        <f t="shared" si="16"/>
        <v>-24867.454337341711</v>
      </c>
      <c r="I139" s="16">
        <f t="shared" si="13"/>
        <v>-2964157.4159900327</v>
      </c>
    </row>
    <row r="140" spans="1:9" ht="14" x14ac:dyDescent="0.3">
      <c r="A140" s="14">
        <f t="shared" si="9"/>
        <v>123</v>
      </c>
      <c r="B140" s="15">
        <f t="shared" si="10"/>
        <v>48402</v>
      </c>
      <c r="C140" s="16">
        <f t="shared" si="14"/>
        <v>-2964157.4159900327</v>
      </c>
      <c r="D140" s="16">
        <f t="shared" si="15"/>
        <v>27978.234354149161</v>
      </c>
      <c r="E140" s="13"/>
      <c r="F140" s="16">
        <f t="shared" si="11"/>
        <v>27978.234354149161</v>
      </c>
      <c r="G140" s="16">
        <f t="shared" si="12"/>
        <v>53297.078949064016</v>
      </c>
      <c r="H140" s="16">
        <f t="shared" si="16"/>
        <v>-25318.844594914859</v>
      </c>
      <c r="I140" s="16">
        <f t="shared" si="13"/>
        <v>-3017454.4949390967</v>
      </c>
    </row>
    <row r="141" spans="1:9" ht="14" x14ac:dyDescent="0.3">
      <c r="A141" s="14">
        <f t="shared" si="9"/>
        <v>124</v>
      </c>
      <c r="B141" s="15">
        <f t="shared" si="10"/>
        <v>48433</v>
      </c>
      <c r="C141" s="16">
        <f t="shared" si="14"/>
        <v>-3017454.4949390967</v>
      </c>
      <c r="D141" s="16">
        <f t="shared" si="15"/>
        <v>27978.234354149161</v>
      </c>
      <c r="E141" s="13"/>
      <c r="F141" s="16">
        <f t="shared" si="11"/>
        <v>27978.234354149161</v>
      </c>
      <c r="G141" s="16">
        <f t="shared" si="12"/>
        <v>53752.32483175394</v>
      </c>
      <c r="H141" s="16">
        <f t="shared" si="16"/>
        <v>-25774.090477604783</v>
      </c>
      <c r="I141" s="16">
        <f t="shared" si="13"/>
        <v>-3071206.8197708507</v>
      </c>
    </row>
    <row r="142" spans="1:9" ht="14" x14ac:dyDescent="0.3">
      <c r="A142" s="14">
        <f t="shared" si="9"/>
        <v>125</v>
      </c>
      <c r="B142" s="15">
        <f t="shared" si="10"/>
        <v>48464</v>
      </c>
      <c r="C142" s="16">
        <f t="shared" si="14"/>
        <v>-3071206.8197708507</v>
      </c>
      <c r="D142" s="16">
        <f t="shared" si="15"/>
        <v>27978.234354149161</v>
      </c>
      <c r="E142" s="13"/>
      <c r="F142" s="16">
        <f t="shared" si="11"/>
        <v>27978.234354149161</v>
      </c>
      <c r="G142" s="16">
        <f t="shared" si="12"/>
        <v>54211.459273025175</v>
      </c>
      <c r="H142" s="16">
        <f t="shared" si="16"/>
        <v>-26233.224918876014</v>
      </c>
      <c r="I142" s="16">
        <f t="shared" si="13"/>
        <v>-3125418.2790438761</v>
      </c>
    </row>
    <row r="143" spans="1:9" ht="14" x14ac:dyDescent="0.3">
      <c r="A143" s="14">
        <f t="shared" si="9"/>
        <v>126</v>
      </c>
      <c r="B143" s="15">
        <f t="shared" si="10"/>
        <v>48494</v>
      </c>
      <c r="C143" s="16">
        <f t="shared" si="14"/>
        <v>-3125418.2790438761</v>
      </c>
      <c r="D143" s="16">
        <f t="shared" si="15"/>
        <v>27978.234354149161</v>
      </c>
      <c r="E143" s="13"/>
      <c r="F143" s="16">
        <f t="shared" si="11"/>
        <v>27978.234354149161</v>
      </c>
      <c r="G143" s="16">
        <f t="shared" si="12"/>
        <v>54674.515487648932</v>
      </c>
      <c r="H143" s="16">
        <f t="shared" si="16"/>
        <v>-26696.281133499771</v>
      </c>
      <c r="I143" s="16">
        <f t="shared" si="13"/>
        <v>-3180092.7945315251</v>
      </c>
    </row>
    <row r="144" spans="1:9" ht="14" x14ac:dyDescent="0.3">
      <c r="A144" s="14">
        <f t="shared" si="9"/>
        <v>127</v>
      </c>
      <c r="B144" s="15">
        <f t="shared" si="10"/>
        <v>48525</v>
      </c>
      <c r="C144" s="16">
        <f t="shared" si="14"/>
        <v>-3180092.7945315251</v>
      </c>
      <c r="D144" s="16">
        <f t="shared" si="15"/>
        <v>27978.234354149161</v>
      </c>
      <c r="E144" s="13"/>
      <c r="F144" s="16">
        <f t="shared" si="11"/>
        <v>27978.234354149161</v>
      </c>
      <c r="G144" s="16">
        <f t="shared" si="12"/>
        <v>55141.526974105931</v>
      </c>
      <c r="H144" s="16">
        <f t="shared" si="16"/>
        <v>-27163.292619956774</v>
      </c>
      <c r="I144" s="16">
        <f t="shared" si="13"/>
        <v>-3235234.3215056309</v>
      </c>
    </row>
    <row r="145" spans="1:9" ht="14" x14ac:dyDescent="0.3">
      <c r="A145" s="14">
        <f t="shared" si="9"/>
        <v>128</v>
      </c>
      <c r="B145" s="15">
        <f t="shared" si="10"/>
        <v>48555</v>
      </c>
      <c r="C145" s="16">
        <f t="shared" si="14"/>
        <v>-3235234.3215056309</v>
      </c>
      <c r="D145" s="16">
        <f t="shared" si="15"/>
        <v>27978.234354149161</v>
      </c>
      <c r="E145" s="13"/>
      <c r="F145" s="16">
        <f t="shared" si="11"/>
        <v>27978.234354149161</v>
      </c>
      <c r="G145" s="16">
        <f t="shared" si="12"/>
        <v>55612.527517009759</v>
      </c>
      <c r="H145" s="16">
        <f t="shared" si="16"/>
        <v>-27634.293162860598</v>
      </c>
      <c r="I145" s="16">
        <f t="shared" si="13"/>
        <v>-3290846.8490226408</v>
      </c>
    </row>
    <row r="146" spans="1:9" ht="14" x14ac:dyDescent="0.3">
      <c r="A146" s="14">
        <f t="shared" si="9"/>
        <v>129</v>
      </c>
      <c r="B146" s="15">
        <f t="shared" si="10"/>
        <v>48586</v>
      </c>
      <c r="C146" s="16">
        <f t="shared" si="14"/>
        <v>-3290846.8490226408</v>
      </c>
      <c r="D146" s="16">
        <f t="shared" si="15"/>
        <v>27978.234354149161</v>
      </c>
      <c r="E146" s="13"/>
      <c r="F146" s="16">
        <f t="shared" si="11"/>
        <v>27978.234354149161</v>
      </c>
      <c r="G146" s="16">
        <f t="shared" si="12"/>
        <v>56087.551189550883</v>
      </c>
      <c r="H146" s="16">
        <f t="shared" si="16"/>
        <v>-28109.316835401722</v>
      </c>
      <c r="I146" s="16">
        <f t="shared" si="13"/>
        <v>-3346934.4002121915</v>
      </c>
    </row>
    <row r="147" spans="1:9" ht="14" x14ac:dyDescent="0.3">
      <c r="A147" s="14">
        <f t="shared" ref="A147:A210" si="17">IF(Values_Entered,A146+1,"")</f>
        <v>130</v>
      </c>
      <c r="B147" s="15">
        <f t="shared" ref="B147:B210" si="18">IF(Pay_Num&lt;&gt;"",DATE(YEAR(B146),MONTH(B146)+1,DAY(B146)),"")</f>
        <v>48617</v>
      </c>
      <c r="C147" s="16">
        <f t="shared" si="14"/>
        <v>-3346934.4002121915</v>
      </c>
      <c r="D147" s="16">
        <f t="shared" si="15"/>
        <v>27978.234354149161</v>
      </c>
      <c r="E147" s="13"/>
      <c r="F147" s="16">
        <f t="shared" ref="F147:F210" si="19">IF(Pay_Num&lt;&gt;"",Sched_Pay+Extra_Pay,"")</f>
        <v>27978.234354149161</v>
      </c>
      <c r="G147" s="16">
        <f t="shared" ref="G147:G210" si="20">IF(Pay_Num&lt;&gt;"",Total_Pay-Int,"")</f>
        <v>56566.632355961628</v>
      </c>
      <c r="H147" s="16">
        <f t="shared" si="16"/>
        <v>-28588.398001812468</v>
      </c>
      <c r="I147" s="16">
        <f t="shared" ref="I147:I210" si="21">IF(Pay_Num&lt;&gt;"",Beg_Bal-Princ,"")</f>
        <v>-3403501.032568153</v>
      </c>
    </row>
    <row r="148" spans="1:9" ht="14" x14ac:dyDescent="0.3">
      <c r="A148" s="14">
        <f t="shared" si="17"/>
        <v>131</v>
      </c>
      <c r="B148" s="15">
        <f t="shared" si="18"/>
        <v>48645</v>
      </c>
      <c r="C148" s="16">
        <f t="shared" ref="C148:C211" si="22">IF(Pay_Num&lt;&gt;"",I147,"")</f>
        <v>-3403501.032568153</v>
      </c>
      <c r="D148" s="16">
        <f t="shared" ref="D148:D211" si="23">IF(Pay_Num&lt;&gt;"",Scheduled_Monthly_Payment,"")</f>
        <v>27978.234354149161</v>
      </c>
      <c r="E148" s="13"/>
      <c r="F148" s="16">
        <f t="shared" si="19"/>
        <v>27978.234354149161</v>
      </c>
      <c r="G148" s="16">
        <f t="shared" si="20"/>
        <v>57049.805674002127</v>
      </c>
      <c r="H148" s="16">
        <f t="shared" ref="H148:H211" si="24">IF(Pay_Num&lt;&gt;"",Beg_Bal*Interest_Rate/12,"")</f>
        <v>-29071.57131985297</v>
      </c>
      <c r="I148" s="16">
        <f t="shared" si="21"/>
        <v>-3460550.838242155</v>
      </c>
    </row>
    <row r="149" spans="1:9" ht="14" x14ac:dyDescent="0.3">
      <c r="A149" s="14">
        <f t="shared" si="17"/>
        <v>132</v>
      </c>
      <c r="B149" s="15">
        <f t="shared" si="18"/>
        <v>48676</v>
      </c>
      <c r="C149" s="16">
        <f t="shared" si="22"/>
        <v>-3460550.838242155</v>
      </c>
      <c r="D149" s="16">
        <f t="shared" si="23"/>
        <v>27978.234354149161</v>
      </c>
      <c r="E149" s="13"/>
      <c r="F149" s="16">
        <f t="shared" si="19"/>
        <v>27978.234354149161</v>
      </c>
      <c r="G149" s="16">
        <f t="shared" si="20"/>
        <v>57537.106097467564</v>
      </c>
      <c r="H149" s="16">
        <f t="shared" si="24"/>
        <v>-29558.871743318407</v>
      </c>
      <c r="I149" s="16">
        <f t="shared" si="21"/>
        <v>-3518087.9443396227</v>
      </c>
    </row>
    <row r="150" spans="1:9" ht="14" x14ac:dyDescent="0.3">
      <c r="A150" s="14">
        <f t="shared" si="17"/>
        <v>133</v>
      </c>
      <c r="B150" s="15">
        <f t="shared" si="18"/>
        <v>48706</v>
      </c>
      <c r="C150" s="16">
        <f t="shared" si="22"/>
        <v>-3518087.9443396227</v>
      </c>
      <c r="D150" s="16">
        <f t="shared" si="23"/>
        <v>27978.234354149161</v>
      </c>
      <c r="E150" s="13"/>
      <c r="F150" s="16">
        <f t="shared" si="19"/>
        <v>27978.234354149161</v>
      </c>
      <c r="G150" s="16">
        <f t="shared" si="20"/>
        <v>58028.568878716767</v>
      </c>
      <c r="H150" s="16">
        <f t="shared" si="24"/>
        <v>-30050.334524567606</v>
      </c>
      <c r="I150" s="16">
        <f t="shared" si="21"/>
        <v>-3576116.5132183395</v>
      </c>
    </row>
    <row r="151" spans="1:9" ht="14" x14ac:dyDescent="0.3">
      <c r="A151" s="14">
        <f t="shared" si="17"/>
        <v>134</v>
      </c>
      <c r="B151" s="15">
        <f t="shared" si="18"/>
        <v>48737</v>
      </c>
      <c r="C151" s="16">
        <f t="shared" si="22"/>
        <v>-3576116.5132183395</v>
      </c>
      <c r="D151" s="16">
        <f t="shared" si="23"/>
        <v>27978.234354149161</v>
      </c>
      <c r="E151" s="13"/>
      <c r="F151" s="16">
        <f t="shared" si="19"/>
        <v>27978.234354149161</v>
      </c>
      <c r="G151" s="16">
        <f t="shared" si="20"/>
        <v>58524.229571222473</v>
      </c>
      <c r="H151" s="16">
        <f t="shared" si="24"/>
        <v>-30545.995217073316</v>
      </c>
      <c r="I151" s="16">
        <f t="shared" si="21"/>
        <v>-3634640.7427895619</v>
      </c>
    </row>
    <row r="152" spans="1:9" ht="14" x14ac:dyDescent="0.3">
      <c r="A152" s="14">
        <f t="shared" si="17"/>
        <v>135</v>
      </c>
      <c r="B152" s="15">
        <f t="shared" si="18"/>
        <v>48767</v>
      </c>
      <c r="C152" s="16">
        <f t="shared" si="22"/>
        <v>-3634640.7427895619</v>
      </c>
      <c r="D152" s="16">
        <f t="shared" si="23"/>
        <v>27978.234354149161</v>
      </c>
      <c r="E152" s="13"/>
      <c r="F152" s="16">
        <f t="shared" si="19"/>
        <v>27978.234354149161</v>
      </c>
      <c r="G152" s="16">
        <f t="shared" si="20"/>
        <v>59024.124032143329</v>
      </c>
      <c r="H152" s="16">
        <f t="shared" si="24"/>
        <v>-31045.889677994172</v>
      </c>
      <c r="I152" s="16">
        <f t="shared" si="21"/>
        <v>-3693664.8668217054</v>
      </c>
    </row>
    <row r="153" spans="1:9" ht="14" x14ac:dyDescent="0.3">
      <c r="A153" s="14">
        <f t="shared" si="17"/>
        <v>136</v>
      </c>
      <c r="B153" s="15">
        <f t="shared" si="18"/>
        <v>48798</v>
      </c>
      <c r="C153" s="16">
        <f t="shared" si="22"/>
        <v>-3693664.8668217054</v>
      </c>
      <c r="D153" s="16">
        <f t="shared" si="23"/>
        <v>27978.234354149161</v>
      </c>
      <c r="E153" s="13"/>
      <c r="F153" s="16">
        <f t="shared" si="19"/>
        <v>27978.234354149161</v>
      </c>
      <c r="G153" s="16">
        <f t="shared" si="20"/>
        <v>59528.28842491789</v>
      </c>
      <c r="H153" s="16">
        <f t="shared" si="24"/>
        <v>-31550.054070768732</v>
      </c>
      <c r="I153" s="16">
        <f t="shared" si="21"/>
        <v>-3753193.1552466233</v>
      </c>
    </row>
    <row r="154" spans="1:9" ht="14" x14ac:dyDescent="0.3">
      <c r="A154" s="14">
        <f t="shared" si="17"/>
        <v>137</v>
      </c>
      <c r="B154" s="15">
        <f t="shared" si="18"/>
        <v>48829</v>
      </c>
      <c r="C154" s="16">
        <f t="shared" si="22"/>
        <v>-3753193.1552466233</v>
      </c>
      <c r="D154" s="16">
        <f t="shared" si="23"/>
        <v>27978.234354149161</v>
      </c>
      <c r="E154" s="13"/>
      <c r="F154" s="16">
        <f t="shared" si="19"/>
        <v>27978.234354149161</v>
      </c>
      <c r="G154" s="16">
        <f t="shared" si="20"/>
        <v>60036.759221880733</v>
      </c>
      <c r="H154" s="16">
        <f t="shared" si="24"/>
        <v>-32058.524867731572</v>
      </c>
      <c r="I154" s="16">
        <f t="shared" si="21"/>
        <v>-3813229.914468504</v>
      </c>
    </row>
    <row r="155" spans="1:9" ht="14" x14ac:dyDescent="0.3">
      <c r="A155" s="14">
        <f t="shared" si="17"/>
        <v>138</v>
      </c>
      <c r="B155" s="15">
        <f t="shared" si="18"/>
        <v>48859</v>
      </c>
      <c r="C155" s="16">
        <f t="shared" si="22"/>
        <v>-3813229.914468504</v>
      </c>
      <c r="D155" s="16">
        <f t="shared" si="23"/>
        <v>27978.234354149161</v>
      </c>
      <c r="E155" s="13"/>
      <c r="F155" s="16">
        <f t="shared" si="19"/>
        <v>27978.234354149161</v>
      </c>
      <c r="G155" s="16">
        <f t="shared" si="20"/>
        <v>60549.573206900961</v>
      </c>
      <c r="H155" s="16">
        <f t="shared" si="24"/>
        <v>-32571.3388527518</v>
      </c>
      <c r="I155" s="16">
        <f t="shared" si="21"/>
        <v>-3873779.4876754051</v>
      </c>
    </row>
    <row r="156" spans="1:9" ht="14" x14ac:dyDescent="0.3">
      <c r="A156" s="14">
        <f t="shared" si="17"/>
        <v>139</v>
      </c>
      <c r="B156" s="15">
        <f t="shared" si="18"/>
        <v>48890</v>
      </c>
      <c r="C156" s="16">
        <f t="shared" si="22"/>
        <v>-3873779.4876754051</v>
      </c>
      <c r="D156" s="16">
        <f t="shared" si="23"/>
        <v>27978.234354149161</v>
      </c>
      <c r="E156" s="13"/>
      <c r="F156" s="16">
        <f t="shared" si="19"/>
        <v>27978.234354149161</v>
      </c>
      <c r="G156" s="16">
        <f t="shared" si="20"/>
        <v>61066.767478043243</v>
      </c>
      <c r="H156" s="16">
        <f t="shared" si="24"/>
        <v>-33088.533123894085</v>
      </c>
      <c r="I156" s="16">
        <f t="shared" si="21"/>
        <v>-3934846.2551534483</v>
      </c>
    </row>
    <row r="157" spans="1:9" ht="14" x14ac:dyDescent="0.3">
      <c r="A157" s="14">
        <f t="shared" si="17"/>
        <v>140</v>
      </c>
      <c r="B157" s="15">
        <f t="shared" si="18"/>
        <v>48920</v>
      </c>
      <c r="C157" s="16">
        <f t="shared" si="22"/>
        <v>-3934846.2551534483</v>
      </c>
      <c r="D157" s="16">
        <f t="shared" si="23"/>
        <v>27978.234354149161</v>
      </c>
      <c r="E157" s="13"/>
      <c r="F157" s="16">
        <f t="shared" si="19"/>
        <v>27978.234354149161</v>
      </c>
      <c r="G157" s="16">
        <f t="shared" si="20"/>
        <v>61588.379450251537</v>
      </c>
      <c r="H157" s="16">
        <f t="shared" si="24"/>
        <v>-33610.145096102373</v>
      </c>
      <c r="I157" s="16">
        <f t="shared" si="21"/>
        <v>-3996434.6346036997</v>
      </c>
    </row>
    <row r="158" spans="1:9" ht="14" x14ac:dyDescent="0.3">
      <c r="A158" s="14">
        <f t="shared" si="17"/>
        <v>141</v>
      </c>
      <c r="B158" s="15">
        <f t="shared" si="18"/>
        <v>48951</v>
      </c>
      <c r="C158" s="16">
        <f t="shared" si="22"/>
        <v>-3996434.6346036997</v>
      </c>
      <c r="D158" s="16">
        <f t="shared" si="23"/>
        <v>27978.234354149161</v>
      </c>
      <c r="E158" s="13"/>
      <c r="F158" s="16">
        <f t="shared" si="19"/>
        <v>27978.234354149161</v>
      </c>
      <c r="G158" s="16">
        <f t="shared" si="20"/>
        <v>62114.446858055759</v>
      </c>
      <c r="H158" s="16">
        <f t="shared" si="24"/>
        <v>-34136.212503906601</v>
      </c>
      <c r="I158" s="16">
        <f t="shared" si="21"/>
        <v>-4058549.0814617556</v>
      </c>
    </row>
    <row r="159" spans="1:9" ht="14" x14ac:dyDescent="0.3">
      <c r="A159" s="14">
        <f t="shared" si="17"/>
        <v>142</v>
      </c>
      <c r="B159" s="15">
        <f t="shared" si="18"/>
        <v>48982</v>
      </c>
      <c r="C159" s="16">
        <f t="shared" si="22"/>
        <v>-4058549.0814617556</v>
      </c>
      <c r="D159" s="16">
        <f t="shared" si="23"/>
        <v>27978.234354149161</v>
      </c>
      <c r="E159" s="13"/>
      <c r="F159" s="16">
        <f t="shared" si="19"/>
        <v>27978.234354149161</v>
      </c>
      <c r="G159" s="16">
        <f t="shared" si="20"/>
        <v>62645.007758301654</v>
      </c>
      <c r="H159" s="16">
        <f t="shared" si="24"/>
        <v>-34666.773404152489</v>
      </c>
      <c r="I159" s="16">
        <f t="shared" si="21"/>
        <v>-4121194.0892200572</v>
      </c>
    </row>
    <row r="160" spans="1:9" ht="14" x14ac:dyDescent="0.3">
      <c r="A160" s="14">
        <f t="shared" si="17"/>
        <v>143</v>
      </c>
      <c r="B160" s="15">
        <f t="shared" si="18"/>
        <v>49010</v>
      </c>
      <c r="C160" s="16">
        <f t="shared" si="22"/>
        <v>-4121194.0892200572</v>
      </c>
      <c r="D160" s="16">
        <f t="shared" si="23"/>
        <v>27978.234354149161</v>
      </c>
      <c r="E160" s="13"/>
      <c r="F160" s="16">
        <f t="shared" si="19"/>
        <v>27978.234354149161</v>
      </c>
      <c r="G160" s="16">
        <f t="shared" si="20"/>
        <v>63180.100532903816</v>
      </c>
      <c r="H160" s="16">
        <f t="shared" si="24"/>
        <v>-35201.866178754652</v>
      </c>
      <c r="I160" s="16">
        <f t="shared" si="21"/>
        <v>-4184374.189752961</v>
      </c>
    </row>
    <row r="161" spans="1:9" ht="14" x14ac:dyDescent="0.3">
      <c r="A161" s="14">
        <f t="shared" si="17"/>
        <v>144</v>
      </c>
      <c r="B161" s="15">
        <f t="shared" si="18"/>
        <v>49041</v>
      </c>
      <c r="C161" s="16">
        <f t="shared" si="22"/>
        <v>-4184374.189752961</v>
      </c>
      <c r="D161" s="16">
        <f t="shared" si="23"/>
        <v>27978.234354149161</v>
      </c>
      <c r="E161" s="13"/>
      <c r="F161" s="16">
        <f t="shared" si="19"/>
        <v>27978.234354149161</v>
      </c>
      <c r="G161" s="16">
        <f t="shared" si="20"/>
        <v>63719.763891622366</v>
      </c>
      <c r="H161" s="16">
        <f t="shared" si="24"/>
        <v>-35741.529537473209</v>
      </c>
      <c r="I161" s="16">
        <f t="shared" si="21"/>
        <v>-4248093.953644583</v>
      </c>
    </row>
    <row r="162" spans="1:9" ht="14" x14ac:dyDescent="0.3">
      <c r="A162" s="14">
        <f t="shared" si="17"/>
        <v>145</v>
      </c>
      <c r="B162" s="15">
        <f t="shared" si="18"/>
        <v>49071</v>
      </c>
      <c r="C162" s="16">
        <f t="shared" si="22"/>
        <v>-4248093.953644583</v>
      </c>
      <c r="D162" s="16">
        <f t="shared" si="23"/>
        <v>27978.234354149161</v>
      </c>
      <c r="E162" s="13"/>
      <c r="F162" s="16">
        <f t="shared" si="19"/>
        <v>27978.234354149161</v>
      </c>
      <c r="G162" s="16">
        <f t="shared" si="20"/>
        <v>64264.036874863305</v>
      </c>
      <c r="H162" s="16">
        <f t="shared" si="24"/>
        <v>-36285.80252071414</v>
      </c>
      <c r="I162" s="16">
        <f t="shared" si="21"/>
        <v>-4312357.9905194463</v>
      </c>
    </row>
    <row r="163" spans="1:9" ht="14" x14ac:dyDescent="0.3">
      <c r="A163" s="14">
        <f t="shared" si="17"/>
        <v>146</v>
      </c>
      <c r="B163" s="15">
        <f t="shared" si="18"/>
        <v>49102</v>
      </c>
      <c r="C163" s="16">
        <f t="shared" si="22"/>
        <v>-4312357.9905194463</v>
      </c>
      <c r="D163" s="16">
        <f t="shared" si="23"/>
        <v>27978.234354149161</v>
      </c>
      <c r="E163" s="13"/>
      <c r="F163" s="16">
        <f t="shared" si="19"/>
        <v>27978.234354149161</v>
      </c>
      <c r="G163" s="16">
        <f t="shared" si="20"/>
        <v>64812.958856502766</v>
      </c>
      <c r="H163" s="16">
        <f t="shared" si="24"/>
        <v>-36834.724502353602</v>
      </c>
      <c r="I163" s="16">
        <f t="shared" si="21"/>
        <v>-4377170.9493759489</v>
      </c>
    </row>
    <row r="164" spans="1:9" ht="14" x14ac:dyDescent="0.3">
      <c r="A164" s="14">
        <f t="shared" si="17"/>
        <v>147</v>
      </c>
      <c r="B164" s="15">
        <f t="shared" si="18"/>
        <v>49132</v>
      </c>
      <c r="C164" s="16">
        <f t="shared" si="22"/>
        <v>-4377170.9493759489</v>
      </c>
      <c r="D164" s="16">
        <f t="shared" si="23"/>
        <v>27978.234354149161</v>
      </c>
      <c r="E164" s="13"/>
      <c r="F164" s="16">
        <f t="shared" si="19"/>
        <v>27978.234354149161</v>
      </c>
      <c r="G164" s="16">
        <f t="shared" si="20"/>
        <v>65366.569546735394</v>
      </c>
      <c r="H164" s="16">
        <f t="shared" si="24"/>
        <v>-37388.33519258623</v>
      </c>
      <c r="I164" s="16">
        <f t="shared" si="21"/>
        <v>-4442537.5189226847</v>
      </c>
    </row>
    <row r="165" spans="1:9" ht="14" x14ac:dyDescent="0.3">
      <c r="A165" s="14">
        <f t="shared" si="17"/>
        <v>148</v>
      </c>
      <c r="B165" s="15">
        <f t="shared" si="18"/>
        <v>49163</v>
      </c>
      <c r="C165" s="16">
        <f t="shared" si="22"/>
        <v>-4442537.5189226847</v>
      </c>
      <c r="D165" s="16">
        <f t="shared" si="23"/>
        <v>27978.234354149161</v>
      </c>
      <c r="E165" s="13"/>
      <c r="F165" s="16">
        <f t="shared" si="19"/>
        <v>27978.234354149161</v>
      </c>
      <c r="G165" s="16">
        <f t="shared" si="20"/>
        <v>65924.908994947094</v>
      </c>
      <c r="H165" s="16">
        <f t="shared" si="24"/>
        <v>-37946.67464079793</v>
      </c>
      <c r="I165" s="16">
        <f t="shared" si="21"/>
        <v>-4508462.4279176313</v>
      </c>
    </row>
    <row r="166" spans="1:9" ht="14" x14ac:dyDescent="0.3">
      <c r="A166" s="14">
        <f t="shared" si="17"/>
        <v>149</v>
      </c>
      <c r="B166" s="15">
        <f t="shared" si="18"/>
        <v>49194</v>
      </c>
      <c r="C166" s="16">
        <f t="shared" si="22"/>
        <v>-4508462.4279176313</v>
      </c>
      <c r="D166" s="16">
        <f t="shared" si="23"/>
        <v>27978.234354149161</v>
      </c>
      <c r="E166" s="13"/>
      <c r="F166" s="16">
        <f t="shared" si="19"/>
        <v>27978.234354149161</v>
      </c>
      <c r="G166" s="16">
        <f t="shared" si="20"/>
        <v>66488.017592612261</v>
      </c>
      <c r="H166" s="16">
        <f t="shared" si="24"/>
        <v>-38509.783238463096</v>
      </c>
      <c r="I166" s="16">
        <f t="shared" si="21"/>
        <v>-4574950.445510244</v>
      </c>
    </row>
    <row r="167" spans="1:9" ht="14" x14ac:dyDescent="0.3">
      <c r="A167" s="14">
        <f t="shared" si="17"/>
        <v>150</v>
      </c>
      <c r="B167" s="15">
        <f t="shared" si="18"/>
        <v>49224</v>
      </c>
      <c r="C167" s="16">
        <f t="shared" si="22"/>
        <v>-4574950.445510244</v>
      </c>
      <c r="D167" s="16">
        <f t="shared" si="23"/>
        <v>27978.234354149161</v>
      </c>
      <c r="E167" s="13"/>
      <c r="F167" s="16">
        <f t="shared" si="19"/>
        <v>27978.234354149161</v>
      </c>
      <c r="G167" s="16">
        <f t="shared" si="20"/>
        <v>67055.936076215832</v>
      </c>
      <c r="H167" s="16">
        <f t="shared" si="24"/>
        <v>-39077.701722066668</v>
      </c>
      <c r="I167" s="16">
        <f t="shared" si="21"/>
        <v>-4642006.3815864595</v>
      </c>
    </row>
    <row r="168" spans="1:9" ht="14" x14ac:dyDescent="0.3">
      <c r="A168" s="14">
        <f t="shared" si="17"/>
        <v>151</v>
      </c>
      <c r="B168" s="15">
        <f t="shared" si="18"/>
        <v>49255</v>
      </c>
      <c r="C168" s="16">
        <f t="shared" si="22"/>
        <v>-4642006.3815864595</v>
      </c>
      <c r="D168" s="16">
        <f t="shared" si="23"/>
        <v>27978.234354149161</v>
      </c>
      <c r="E168" s="13"/>
      <c r="F168" s="16">
        <f t="shared" si="19"/>
        <v>27978.234354149161</v>
      </c>
      <c r="G168" s="16">
        <f t="shared" si="20"/>
        <v>67628.705530200168</v>
      </c>
      <c r="H168" s="16">
        <f t="shared" si="24"/>
        <v>-39650.471176051004</v>
      </c>
      <c r="I168" s="16">
        <f t="shared" si="21"/>
        <v>-4709635.0871166596</v>
      </c>
    </row>
    <row r="169" spans="1:9" ht="14" x14ac:dyDescent="0.3">
      <c r="A169" s="14">
        <f t="shared" si="17"/>
        <v>152</v>
      </c>
      <c r="B169" s="15">
        <f t="shared" si="18"/>
        <v>49285</v>
      </c>
      <c r="C169" s="16">
        <f t="shared" si="22"/>
        <v>-4709635.0871166596</v>
      </c>
      <c r="D169" s="16">
        <f t="shared" si="23"/>
        <v>27978.234354149161</v>
      </c>
      <c r="E169" s="13"/>
      <c r="F169" s="16">
        <f t="shared" si="19"/>
        <v>27978.234354149161</v>
      </c>
      <c r="G169" s="16">
        <f t="shared" si="20"/>
        <v>68206.367389937295</v>
      </c>
      <c r="H169" s="16">
        <f t="shared" si="24"/>
        <v>-40228.133035788131</v>
      </c>
      <c r="I169" s="16">
        <f t="shared" si="21"/>
        <v>-4777841.4545065966</v>
      </c>
    </row>
    <row r="170" spans="1:9" ht="14" x14ac:dyDescent="0.3">
      <c r="A170" s="14">
        <f t="shared" si="17"/>
        <v>153</v>
      </c>
      <c r="B170" s="15">
        <f t="shared" si="18"/>
        <v>49316</v>
      </c>
      <c r="C170" s="16">
        <f t="shared" si="22"/>
        <v>-4777841.4545065966</v>
      </c>
      <c r="D170" s="16">
        <f t="shared" si="23"/>
        <v>27978.234354149161</v>
      </c>
      <c r="E170" s="13"/>
      <c r="F170" s="16">
        <f t="shared" si="19"/>
        <v>27978.234354149161</v>
      </c>
      <c r="G170" s="16">
        <f t="shared" si="20"/>
        <v>68788.963444726338</v>
      </c>
      <c r="H170" s="16">
        <f t="shared" si="24"/>
        <v>-40810.729090577173</v>
      </c>
      <c r="I170" s="16">
        <f t="shared" si="21"/>
        <v>-4846630.4179513231</v>
      </c>
    </row>
    <row r="171" spans="1:9" ht="14" x14ac:dyDescent="0.3">
      <c r="A171" s="14">
        <f t="shared" si="17"/>
        <v>154</v>
      </c>
      <c r="B171" s="15">
        <f t="shared" si="18"/>
        <v>49347</v>
      </c>
      <c r="C171" s="16">
        <f t="shared" si="22"/>
        <v>-4846630.4179513231</v>
      </c>
      <c r="D171" s="16">
        <f t="shared" si="23"/>
        <v>27978.234354149161</v>
      </c>
      <c r="E171" s="13"/>
      <c r="F171" s="16">
        <f t="shared" si="19"/>
        <v>27978.234354149161</v>
      </c>
      <c r="G171" s="16">
        <f t="shared" si="20"/>
        <v>69376.535840816709</v>
      </c>
      <c r="H171" s="16">
        <f t="shared" si="24"/>
        <v>-41398.301486667551</v>
      </c>
      <c r="I171" s="16">
        <f t="shared" si="21"/>
        <v>-4916006.9537921399</v>
      </c>
    </row>
    <row r="172" spans="1:9" ht="14" x14ac:dyDescent="0.3">
      <c r="A172" s="14">
        <f t="shared" si="17"/>
        <v>155</v>
      </c>
      <c r="B172" s="15">
        <f t="shared" si="18"/>
        <v>49375</v>
      </c>
      <c r="C172" s="16">
        <f t="shared" si="22"/>
        <v>-4916006.9537921399</v>
      </c>
      <c r="D172" s="16">
        <f t="shared" si="23"/>
        <v>27978.234354149161</v>
      </c>
      <c r="E172" s="13"/>
      <c r="F172" s="16">
        <f t="shared" si="19"/>
        <v>27978.234354149161</v>
      </c>
      <c r="G172" s="16">
        <f t="shared" si="20"/>
        <v>69969.127084457024</v>
      </c>
      <c r="H172" s="16">
        <f t="shared" si="24"/>
        <v>-41990.89273030786</v>
      </c>
      <c r="I172" s="16">
        <f t="shared" si="21"/>
        <v>-4985976.0808765972</v>
      </c>
    </row>
    <row r="173" spans="1:9" ht="14" x14ac:dyDescent="0.3">
      <c r="A173" s="14">
        <f t="shared" si="17"/>
        <v>156</v>
      </c>
      <c r="B173" s="15">
        <f t="shared" si="18"/>
        <v>49406</v>
      </c>
      <c r="C173" s="16">
        <f t="shared" si="22"/>
        <v>-4985976.0808765972</v>
      </c>
      <c r="D173" s="16">
        <f t="shared" si="23"/>
        <v>27978.234354149161</v>
      </c>
      <c r="E173" s="13"/>
      <c r="F173" s="16">
        <f t="shared" si="19"/>
        <v>27978.234354149161</v>
      </c>
      <c r="G173" s="16">
        <f t="shared" si="20"/>
        <v>70566.780044970088</v>
      </c>
      <c r="H173" s="16">
        <f t="shared" si="24"/>
        <v>-42588.545690820931</v>
      </c>
      <c r="I173" s="16">
        <f t="shared" si="21"/>
        <v>-5056542.8609215673</v>
      </c>
    </row>
    <row r="174" spans="1:9" ht="14" x14ac:dyDescent="0.3">
      <c r="A174" s="14">
        <f t="shared" si="17"/>
        <v>157</v>
      </c>
      <c r="B174" s="15">
        <f t="shared" si="18"/>
        <v>49436</v>
      </c>
      <c r="C174" s="16">
        <f t="shared" si="22"/>
        <v>-5056542.8609215673</v>
      </c>
      <c r="D174" s="16">
        <f t="shared" si="23"/>
        <v>27978.234354149161</v>
      </c>
      <c r="E174" s="13"/>
      <c r="F174" s="16">
        <f t="shared" si="19"/>
        <v>27978.234354149161</v>
      </c>
      <c r="G174" s="16">
        <f t="shared" si="20"/>
        <v>71169.53795785422</v>
      </c>
      <c r="H174" s="16">
        <f t="shared" si="24"/>
        <v>-43191.303603705055</v>
      </c>
      <c r="I174" s="16">
        <f t="shared" si="21"/>
        <v>-5127712.3988794219</v>
      </c>
    </row>
    <row r="175" spans="1:9" ht="14" x14ac:dyDescent="0.3">
      <c r="A175" s="14">
        <f t="shared" si="17"/>
        <v>158</v>
      </c>
      <c r="B175" s="15">
        <f t="shared" si="18"/>
        <v>49467</v>
      </c>
      <c r="C175" s="16">
        <f t="shared" si="22"/>
        <v>-5127712.3988794219</v>
      </c>
      <c r="D175" s="16">
        <f t="shared" si="23"/>
        <v>27978.234354149161</v>
      </c>
      <c r="E175" s="13"/>
      <c r="F175" s="16">
        <f t="shared" si="19"/>
        <v>27978.234354149161</v>
      </c>
      <c r="G175" s="16">
        <f t="shared" si="20"/>
        <v>71777.444427910887</v>
      </c>
      <c r="H175" s="16">
        <f t="shared" si="24"/>
        <v>-43799.210073761729</v>
      </c>
      <c r="I175" s="16">
        <f t="shared" si="21"/>
        <v>-5199489.8433073331</v>
      </c>
    </row>
    <row r="176" spans="1:9" ht="14" x14ac:dyDescent="0.3">
      <c r="A176" s="14">
        <f t="shared" si="17"/>
        <v>159</v>
      </c>
      <c r="B176" s="15">
        <f t="shared" si="18"/>
        <v>49497</v>
      </c>
      <c r="C176" s="16">
        <f t="shared" si="22"/>
        <v>-5199489.8433073331</v>
      </c>
      <c r="D176" s="16">
        <f t="shared" si="23"/>
        <v>27978.234354149161</v>
      </c>
      <c r="E176" s="13"/>
      <c r="F176" s="16">
        <f t="shared" si="19"/>
        <v>27978.234354149161</v>
      </c>
      <c r="G176" s="16">
        <f t="shared" si="20"/>
        <v>72390.543432399296</v>
      </c>
      <c r="H176" s="16">
        <f t="shared" si="24"/>
        <v>-44412.309078250139</v>
      </c>
      <c r="I176" s="16">
        <f t="shared" si="21"/>
        <v>-5271880.3867397327</v>
      </c>
    </row>
    <row r="177" spans="1:9" ht="14" x14ac:dyDescent="0.3">
      <c r="A177" s="14">
        <f t="shared" si="17"/>
        <v>160</v>
      </c>
      <c r="B177" s="15">
        <f t="shared" si="18"/>
        <v>49528</v>
      </c>
      <c r="C177" s="16">
        <f t="shared" si="22"/>
        <v>-5271880.3867397327</v>
      </c>
      <c r="D177" s="16">
        <f t="shared" si="23"/>
        <v>27978.234354149161</v>
      </c>
      <c r="E177" s="13"/>
      <c r="F177" s="16">
        <f t="shared" si="19"/>
        <v>27978.234354149161</v>
      </c>
      <c r="G177" s="16">
        <f t="shared" si="20"/>
        <v>73008.879324217705</v>
      </c>
      <c r="H177" s="16">
        <f t="shared" si="24"/>
        <v>-45030.644970068541</v>
      </c>
      <c r="I177" s="16">
        <f t="shared" si="21"/>
        <v>-5344889.26606395</v>
      </c>
    </row>
    <row r="178" spans="1:9" ht="14" x14ac:dyDescent="0.3">
      <c r="A178" s="14">
        <f t="shared" si="17"/>
        <v>161</v>
      </c>
      <c r="B178" s="15">
        <f t="shared" si="18"/>
        <v>49559</v>
      </c>
      <c r="C178" s="16">
        <f t="shared" si="22"/>
        <v>-5344889.26606395</v>
      </c>
      <c r="D178" s="16">
        <f t="shared" si="23"/>
        <v>27978.234354149161</v>
      </c>
      <c r="E178" s="13"/>
      <c r="F178" s="16">
        <f t="shared" si="19"/>
        <v>27978.234354149161</v>
      </c>
      <c r="G178" s="16">
        <f t="shared" si="20"/>
        <v>73632.496835112062</v>
      </c>
      <c r="H178" s="16">
        <f t="shared" si="24"/>
        <v>-45654.262480962905</v>
      </c>
      <c r="I178" s="16">
        <f t="shared" si="21"/>
        <v>-5418521.7628990617</v>
      </c>
    </row>
    <row r="179" spans="1:9" ht="14" x14ac:dyDescent="0.3">
      <c r="A179" s="14">
        <f t="shared" si="17"/>
        <v>162</v>
      </c>
      <c r="B179" s="15">
        <f t="shared" si="18"/>
        <v>49589</v>
      </c>
      <c r="C179" s="16">
        <f t="shared" si="22"/>
        <v>-5418521.7628990617</v>
      </c>
      <c r="D179" s="16">
        <f t="shared" si="23"/>
        <v>27978.234354149161</v>
      </c>
      <c r="E179" s="13"/>
      <c r="F179" s="16">
        <f t="shared" si="19"/>
        <v>27978.234354149161</v>
      </c>
      <c r="G179" s="16">
        <f t="shared" si="20"/>
        <v>74261.441078911987</v>
      </c>
      <c r="H179" s="16">
        <f t="shared" si="24"/>
        <v>-46283.206724762822</v>
      </c>
      <c r="I179" s="16">
        <f t="shared" si="21"/>
        <v>-5492783.2039779732</v>
      </c>
    </row>
    <row r="180" spans="1:9" ht="14" x14ac:dyDescent="0.3">
      <c r="A180" s="14">
        <f t="shared" si="17"/>
        <v>163</v>
      </c>
      <c r="B180" s="15">
        <f t="shared" si="18"/>
        <v>49620</v>
      </c>
      <c r="C180" s="16">
        <f t="shared" si="22"/>
        <v>-5492783.2039779732</v>
      </c>
      <c r="D180" s="16">
        <f t="shared" si="23"/>
        <v>27978.234354149161</v>
      </c>
      <c r="E180" s="13"/>
      <c r="F180" s="16">
        <f t="shared" si="19"/>
        <v>27978.234354149161</v>
      </c>
      <c r="G180" s="16">
        <f t="shared" si="20"/>
        <v>74895.757554794356</v>
      </c>
      <c r="H180" s="16">
        <f t="shared" si="24"/>
        <v>-46917.523200645192</v>
      </c>
      <c r="I180" s="16">
        <f t="shared" si="21"/>
        <v>-5567678.9615327679</v>
      </c>
    </row>
    <row r="181" spans="1:9" ht="14" x14ac:dyDescent="0.3">
      <c r="A181" s="14">
        <f t="shared" si="17"/>
        <v>164</v>
      </c>
      <c r="B181" s="15">
        <f t="shared" si="18"/>
        <v>49650</v>
      </c>
      <c r="C181" s="16">
        <f t="shared" si="22"/>
        <v>-5567678.9615327679</v>
      </c>
      <c r="D181" s="16">
        <f t="shared" si="23"/>
        <v>27978.234354149161</v>
      </c>
      <c r="E181" s="13"/>
      <c r="F181" s="16">
        <f t="shared" si="19"/>
        <v>27978.234354149161</v>
      </c>
      <c r="G181" s="16">
        <f t="shared" si="20"/>
        <v>75535.492150574879</v>
      </c>
      <c r="H181" s="16">
        <f t="shared" si="24"/>
        <v>-47557.257796425722</v>
      </c>
      <c r="I181" s="16">
        <f t="shared" si="21"/>
        <v>-5643214.4536833428</v>
      </c>
    </row>
    <row r="182" spans="1:9" ht="14" x14ac:dyDescent="0.3">
      <c r="A182" s="14">
        <f t="shared" si="17"/>
        <v>165</v>
      </c>
      <c r="B182" s="15">
        <f t="shared" si="18"/>
        <v>49681</v>
      </c>
      <c r="C182" s="16">
        <f t="shared" si="22"/>
        <v>-5643214.4536833428</v>
      </c>
      <c r="D182" s="16">
        <f t="shared" si="23"/>
        <v>27978.234354149161</v>
      </c>
      <c r="E182" s="13"/>
      <c r="F182" s="16">
        <f t="shared" si="19"/>
        <v>27978.234354149161</v>
      </c>
      <c r="G182" s="16">
        <f t="shared" si="20"/>
        <v>76180.691146027719</v>
      </c>
      <c r="H182" s="16">
        <f t="shared" si="24"/>
        <v>-48202.456791878554</v>
      </c>
      <c r="I182" s="16">
        <f t="shared" si="21"/>
        <v>-5719395.1448293701</v>
      </c>
    </row>
    <row r="183" spans="1:9" ht="14" x14ac:dyDescent="0.3">
      <c r="A183" s="14">
        <f t="shared" si="17"/>
        <v>166</v>
      </c>
      <c r="B183" s="15">
        <f t="shared" si="18"/>
        <v>49712</v>
      </c>
      <c r="C183" s="16">
        <f t="shared" si="22"/>
        <v>-5719395.1448293701</v>
      </c>
      <c r="D183" s="16">
        <f t="shared" si="23"/>
        <v>27978.234354149161</v>
      </c>
      <c r="E183" s="13"/>
      <c r="F183" s="16">
        <f t="shared" si="19"/>
        <v>27978.234354149161</v>
      </c>
      <c r="G183" s="16">
        <f t="shared" si="20"/>
        <v>76831.401216233367</v>
      </c>
      <c r="H183" s="16">
        <f t="shared" si="24"/>
        <v>-48853.166862084203</v>
      </c>
      <c r="I183" s="16">
        <f t="shared" si="21"/>
        <v>-5796226.5460456032</v>
      </c>
    </row>
    <row r="184" spans="1:9" ht="14" x14ac:dyDescent="0.3">
      <c r="A184" s="14">
        <f t="shared" si="17"/>
        <v>167</v>
      </c>
      <c r="B184" s="15">
        <f t="shared" si="18"/>
        <v>49741</v>
      </c>
      <c r="C184" s="16">
        <f t="shared" si="22"/>
        <v>-5796226.5460456032</v>
      </c>
      <c r="D184" s="16">
        <f t="shared" si="23"/>
        <v>27978.234354149161</v>
      </c>
      <c r="E184" s="13"/>
      <c r="F184" s="16">
        <f t="shared" si="19"/>
        <v>27978.234354149161</v>
      </c>
      <c r="G184" s="16">
        <f t="shared" si="20"/>
        <v>77487.669434955358</v>
      </c>
      <c r="H184" s="16">
        <f t="shared" si="24"/>
        <v>-49509.435080806194</v>
      </c>
      <c r="I184" s="16">
        <f t="shared" si="21"/>
        <v>-5873714.2154805586</v>
      </c>
    </row>
    <row r="185" spans="1:9" ht="14" x14ac:dyDescent="0.3">
      <c r="A185" s="14">
        <f t="shared" si="17"/>
        <v>168</v>
      </c>
      <c r="B185" s="15">
        <f t="shared" si="18"/>
        <v>49772</v>
      </c>
      <c r="C185" s="16">
        <f t="shared" si="22"/>
        <v>-5873714.2154805586</v>
      </c>
      <c r="D185" s="16">
        <f t="shared" si="23"/>
        <v>27978.234354149161</v>
      </c>
      <c r="E185" s="13"/>
      <c r="F185" s="16">
        <f t="shared" si="19"/>
        <v>27978.234354149161</v>
      </c>
      <c r="G185" s="16">
        <f t="shared" si="20"/>
        <v>78149.543278045589</v>
      </c>
      <c r="H185" s="16">
        <f t="shared" si="24"/>
        <v>-50171.308923896431</v>
      </c>
      <c r="I185" s="16">
        <f t="shared" si="21"/>
        <v>-5951863.7587586045</v>
      </c>
    </row>
    <row r="186" spans="1:9" ht="14" x14ac:dyDescent="0.3">
      <c r="A186" s="14">
        <f t="shared" si="17"/>
        <v>169</v>
      </c>
      <c r="B186" s="15">
        <f t="shared" si="18"/>
        <v>49802</v>
      </c>
      <c r="C186" s="16">
        <f t="shared" si="22"/>
        <v>-5951863.7587586045</v>
      </c>
      <c r="D186" s="16">
        <f t="shared" si="23"/>
        <v>27978.234354149161</v>
      </c>
      <c r="E186" s="13"/>
      <c r="F186" s="16">
        <f t="shared" si="19"/>
        <v>27978.234354149161</v>
      </c>
      <c r="G186" s="16">
        <f t="shared" si="20"/>
        <v>78817.070626878907</v>
      </c>
      <c r="H186" s="16">
        <f t="shared" si="24"/>
        <v>-50838.836272729743</v>
      </c>
      <c r="I186" s="16">
        <f t="shared" si="21"/>
        <v>-6030680.8293854836</v>
      </c>
    </row>
    <row r="187" spans="1:9" ht="14" x14ac:dyDescent="0.3">
      <c r="A187" s="14">
        <f t="shared" si="17"/>
        <v>170</v>
      </c>
      <c r="B187" s="15">
        <f t="shared" si="18"/>
        <v>49833</v>
      </c>
      <c r="C187" s="16">
        <f t="shared" si="22"/>
        <v>-6030680.8293854836</v>
      </c>
      <c r="D187" s="16">
        <f t="shared" si="23"/>
        <v>27978.234354149161</v>
      </c>
      <c r="E187" s="13"/>
      <c r="F187" s="16">
        <f t="shared" si="19"/>
        <v>27978.234354149161</v>
      </c>
      <c r="G187" s="16">
        <f t="shared" si="20"/>
        <v>79490.299771816834</v>
      </c>
      <c r="H187" s="16">
        <f t="shared" si="24"/>
        <v>-51512.065417667669</v>
      </c>
      <c r="I187" s="16">
        <f t="shared" si="21"/>
        <v>-6110171.1291573001</v>
      </c>
    </row>
    <row r="188" spans="1:9" ht="14" x14ac:dyDescent="0.3">
      <c r="A188" s="14">
        <f t="shared" si="17"/>
        <v>171</v>
      </c>
      <c r="B188" s="15">
        <f t="shared" si="18"/>
        <v>49863</v>
      </c>
      <c r="C188" s="16">
        <f t="shared" si="22"/>
        <v>-6110171.1291573001</v>
      </c>
      <c r="D188" s="16">
        <f t="shared" si="23"/>
        <v>27978.234354149161</v>
      </c>
      <c r="E188" s="13"/>
      <c r="F188" s="16">
        <f t="shared" si="19"/>
        <v>27978.234354149161</v>
      </c>
      <c r="G188" s="16">
        <f t="shared" si="20"/>
        <v>80169.279415701094</v>
      </c>
      <c r="H188" s="16">
        <f t="shared" si="24"/>
        <v>-52191.045061551937</v>
      </c>
      <c r="I188" s="16">
        <f t="shared" si="21"/>
        <v>-6190340.4085730016</v>
      </c>
    </row>
    <row r="189" spans="1:9" ht="14" x14ac:dyDescent="0.3">
      <c r="A189" s="14">
        <f t="shared" si="17"/>
        <v>172</v>
      </c>
      <c r="B189" s="15">
        <f t="shared" si="18"/>
        <v>49894</v>
      </c>
      <c r="C189" s="16">
        <f t="shared" si="22"/>
        <v>-6190340.4085730016</v>
      </c>
      <c r="D189" s="16">
        <f t="shared" si="23"/>
        <v>27978.234354149161</v>
      </c>
      <c r="E189" s="13"/>
      <c r="F189" s="16">
        <f t="shared" si="19"/>
        <v>27978.234354149161</v>
      </c>
      <c r="G189" s="16">
        <f t="shared" si="20"/>
        <v>80854.058677376874</v>
      </c>
      <c r="H189" s="16">
        <f t="shared" si="24"/>
        <v>-52875.824323227716</v>
      </c>
      <c r="I189" s="16">
        <f t="shared" si="21"/>
        <v>-6271194.4672503788</v>
      </c>
    </row>
    <row r="190" spans="1:9" ht="14" x14ac:dyDescent="0.3">
      <c r="A190" s="14">
        <f t="shared" si="17"/>
        <v>173</v>
      </c>
      <c r="B190" s="15">
        <f t="shared" si="18"/>
        <v>49925</v>
      </c>
      <c r="C190" s="16">
        <f t="shared" si="22"/>
        <v>-6271194.4672503788</v>
      </c>
      <c r="D190" s="16">
        <f t="shared" si="23"/>
        <v>27978.234354149161</v>
      </c>
      <c r="E190" s="13"/>
      <c r="F190" s="16">
        <f t="shared" si="19"/>
        <v>27978.234354149161</v>
      </c>
      <c r="G190" s="16">
        <f t="shared" si="20"/>
        <v>81544.687095246147</v>
      </c>
      <c r="H190" s="16">
        <f t="shared" si="24"/>
        <v>-53566.452741096982</v>
      </c>
      <c r="I190" s="16">
        <f t="shared" si="21"/>
        <v>-6352739.1543456251</v>
      </c>
    </row>
    <row r="191" spans="1:9" ht="14" x14ac:dyDescent="0.3">
      <c r="A191" s="14">
        <f t="shared" si="17"/>
        <v>174</v>
      </c>
      <c r="B191" s="15">
        <f t="shared" si="18"/>
        <v>49955</v>
      </c>
      <c r="C191" s="16">
        <f t="shared" si="22"/>
        <v>-6352739.1543456251</v>
      </c>
      <c r="D191" s="16">
        <f t="shared" si="23"/>
        <v>27978.234354149161</v>
      </c>
      <c r="E191" s="13"/>
      <c r="F191" s="16">
        <f t="shared" si="19"/>
        <v>27978.234354149161</v>
      </c>
      <c r="G191" s="16">
        <f t="shared" si="20"/>
        <v>82241.214630851377</v>
      </c>
      <c r="H191" s="16">
        <f t="shared" si="24"/>
        <v>-54262.980276702212</v>
      </c>
      <c r="I191" s="16">
        <f t="shared" si="21"/>
        <v>-6434980.3689764766</v>
      </c>
    </row>
    <row r="192" spans="1:9" ht="14" x14ac:dyDescent="0.3">
      <c r="A192" s="14">
        <f t="shared" si="17"/>
        <v>175</v>
      </c>
      <c r="B192" s="15">
        <f t="shared" si="18"/>
        <v>49986</v>
      </c>
      <c r="C192" s="16">
        <f t="shared" si="22"/>
        <v>-6434980.3689764766</v>
      </c>
      <c r="D192" s="16">
        <f t="shared" si="23"/>
        <v>27978.234354149161</v>
      </c>
      <c r="E192" s="13"/>
      <c r="F192" s="16">
        <f t="shared" si="19"/>
        <v>27978.234354149161</v>
      </c>
      <c r="G192" s="16">
        <f t="shared" si="20"/>
        <v>82943.691672489906</v>
      </c>
      <c r="H192" s="16">
        <f t="shared" si="24"/>
        <v>-54965.457318340741</v>
      </c>
      <c r="I192" s="16">
        <f t="shared" si="21"/>
        <v>-6517924.0606489666</v>
      </c>
    </row>
    <row r="193" spans="1:9" ht="14" x14ac:dyDescent="0.3">
      <c r="A193" s="14">
        <f t="shared" si="17"/>
        <v>176</v>
      </c>
      <c r="B193" s="15">
        <f t="shared" si="18"/>
        <v>50016</v>
      </c>
      <c r="C193" s="16">
        <f t="shared" si="22"/>
        <v>-6517924.0606489666</v>
      </c>
      <c r="D193" s="16">
        <f t="shared" si="23"/>
        <v>27978.234354149161</v>
      </c>
      <c r="E193" s="13"/>
      <c r="F193" s="16">
        <f t="shared" si="19"/>
        <v>27978.234354149161</v>
      </c>
      <c r="G193" s="16">
        <f t="shared" si="20"/>
        <v>83652.16903885908</v>
      </c>
      <c r="H193" s="16">
        <f t="shared" si="24"/>
        <v>-55673.934684709915</v>
      </c>
      <c r="I193" s="16">
        <f t="shared" si="21"/>
        <v>-6601576.2296878258</v>
      </c>
    </row>
    <row r="194" spans="1:9" ht="14" x14ac:dyDescent="0.3">
      <c r="A194" s="14">
        <f t="shared" si="17"/>
        <v>177</v>
      </c>
      <c r="B194" s="15">
        <f t="shared" si="18"/>
        <v>50047</v>
      </c>
      <c r="C194" s="16">
        <f t="shared" si="22"/>
        <v>-6601576.2296878258</v>
      </c>
      <c r="D194" s="16">
        <f t="shared" si="23"/>
        <v>27978.234354149161</v>
      </c>
      <c r="E194" s="13"/>
      <c r="F194" s="16">
        <f t="shared" si="19"/>
        <v>27978.234354149161</v>
      </c>
      <c r="G194" s="16">
        <f t="shared" si="20"/>
        <v>84366.697982732672</v>
      </c>
      <c r="H194" s="16">
        <f t="shared" si="24"/>
        <v>-56388.463628583508</v>
      </c>
      <c r="I194" s="16">
        <f t="shared" si="21"/>
        <v>-6685942.9276705589</v>
      </c>
    </row>
    <row r="195" spans="1:9" ht="14" x14ac:dyDescent="0.3">
      <c r="A195" s="14">
        <f t="shared" si="17"/>
        <v>178</v>
      </c>
      <c r="B195" s="15">
        <f t="shared" si="18"/>
        <v>50078</v>
      </c>
      <c r="C195" s="16">
        <f t="shared" si="22"/>
        <v>-6685942.9276705589</v>
      </c>
      <c r="D195" s="16">
        <f t="shared" si="23"/>
        <v>27978.234354149161</v>
      </c>
      <c r="E195" s="13"/>
      <c r="F195" s="16">
        <f t="shared" si="19"/>
        <v>27978.234354149161</v>
      </c>
      <c r="G195" s="16">
        <f t="shared" si="20"/>
        <v>85087.33019466851</v>
      </c>
      <c r="H195" s="16">
        <f t="shared" si="24"/>
        <v>-57109.095840519352</v>
      </c>
      <c r="I195" s="16">
        <f t="shared" si="21"/>
        <v>-6771030.2578652278</v>
      </c>
    </row>
    <row r="196" spans="1:9" ht="14" x14ac:dyDescent="0.3">
      <c r="A196" s="14">
        <f t="shared" si="17"/>
        <v>179</v>
      </c>
      <c r="B196" s="15">
        <f t="shared" si="18"/>
        <v>50106</v>
      </c>
      <c r="C196" s="16">
        <f t="shared" si="22"/>
        <v>-6771030.2578652278</v>
      </c>
      <c r="D196" s="16">
        <f t="shared" si="23"/>
        <v>27978.234354149161</v>
      </c>
      <c r="E196" s="13"/>
      <c r="F196" s="16">
        <f t="shared" si="19"/>
        <v>27978.234354149161</v>
      </c>
      <c r="G196" s="16">
        <f t="shared" si="20"/>
        <v>85814.117806747978</v>
      </c>
      <c r="H196" s="16">
        <f t="shared" si="24"/>
        <v>-57835.88345259882</v>
      </c>
      <c r="I196" s="16">
        <f t="shared" si="21"/>
        <v>-6856844.3756719753</v>
      </c>
    </row>
    <row r="197" spans="1:9" ht="14" x14ac:dyDescent="0.3">
      <c r="A197" s="14">
        <f t="shared" si="17"/>
        <v>180</v>
      </c>
      <c r="B197" s="15">
        <f t="shared" si="18"/>
        <v>50137</v>
      </c>
      <c r="C197" s="16">
        <f t="shared" si="22"/>
        <v>-6856844.3756719753</v>
      </c>
      <c r="D197" s="16">
        <f t="shared" si="23"/>
        <v>27978.234354149161</v>
      </c>
      <c r="E197" s="13"/>
      <c r="F197" s="16">
        <f t="shared" si="19"/>
        <v>27978.234354149161</v>
      </c>
      <c r="G197" s="16">
        <f t="shared" si="20"/>
        <v>86547.113396347282</v>
      </c>
      <c r="H197" s="16">
        <f t="shared" si="24"/>
        <v>-58568.879042198118</v>
      </c>
      <c r="I197" s="16">
        <f t="shared" si="21"/>
        <v>-6943391.4890683228</v>
      </c>
    </row>
    <row r="198" spans="1:9" ht="14" x14ac:dyDescent="0.3">
      <c r="A198" s="14">
        <f t="shared" si="17"/>
        <v>181</v>
      </c>
      <c r="B198" s="15">
        <f t="shared" si="18"/>
        <v>50167</v>
      </c>
      <c r="C198" s="16">
        <f t="shared" si="22"/>
        <v>-6943391.4890683228</v>
      </c>
      <c r="D198" s="16">
        <f t="shared" si="23"/>
        <v>27978.234354149161</v>
      </c>
      <c r="E198" s="13"/>
      <c r="F198" s="16">
        <f t="shared" si="19"/>
        <v>27978.234354149161</v>
      </c>
      <c r="G198" s="16">
        <f t="shared" si="20"/>
        <v>87286.369989941086</v>
      </c>
      <c r="H198" s="16">
        <f t="shared" si="24"/>
        <v>-59308.135635791921</v>
      </c>
      <c r="I198" s="16">
        <f t="shared" si="21"/>
        <v>-7030677.8590582637</v>
      </c>
    </row>
    <row r="199" spans="1:9" ht="14" x14ac:dyDescent="0.3">
      <c r="A199" s="14">
        <f t="shared" si="17"/>
        <v>182</v>
      </c>
      <c r="B199" s="15">
        <f t="shared" si="18"/>
        <v>50198</v>
      </c>
      <c r="C199" s="16">
        <f t="shared" si="22"/>
        <v>-7030677.8590582637</v>
      </c>
      <c r="D199" s="16">
        <f t="shared" si="23"/>
        <v>27978.234354149161</v>
      </c>
      <c r="E199" s="13"/>
      <c r="F199" s="16">
        <f t="shared" si="19"/>
        <v>27978.234354149161</v>
      </c>
      <c r="G199" s="16">
        <f t="shared" si="20"/>
        <v>88031.941066938496</v>
      </c>
      <c r="H199" s="16">
        <f t="shared" si="24"/>
        <v>-60053.706712789332</v>
      </c>
      <c r="I199" s="16">
        <f t="shared" si="21"/>
        <v>-7118709.8001252022</v>
      </c>
    </row>
    <row r="200" spans="1:9" ht="14" x14ac:dyDescent="0.3">
      <c r="A200" s="14">
        <f t="shared" si="17"/>
        <v>183</v>
      </c>
      <c r="B200" s="15">
        <f t="shared" si="18"/>
        <v>50228</v>
      </c>
      <c r="C200" s="16">
        <f t="shared" si="22"/>
        <v>-7118709.8001252022</v>
      </c>
      <c r="D200" s="16">
        <f t="shared" si="23"/>
        <v>27978.234354149161</v>
      </c>
      <c r="E200" s="13"/>
      <c r="F200" s="16">
        <f t="shared" si="19"/>
        <v>27978.234354149161</v>
      </c>
      <c r="G200" s="16">
        <f t="shared" si="20"/>
        <v>88783.880563551924</v>
      </c>
      <c r="H200" s="16">
        <f t="shared" si="24"/>
        <v>-60805.646209402767</v>
      </c>
      <c r="I200" s="16">
        <f t="shared" si="21"/>
        <v>-7207493.6806887537</v>
      </c>
    </row>
    <row r="201" spans="1:9" ht="14" x14ac:dyDescent="0.3">
      <c r="A201" s="14">
        <f t="shared" si="17"/>
        <v>184</v>
      </c>
      <c r="B201" s="15">
        <f t="shared" si="18"/>
        <v>50259</v>
      </c>
      <c r="C201" s="16">
        <f t="shared" si="22"/>
        <v>-7207493.6806887537</v>
      </c>
      <c r="D201" s="16">
        <f t="shared" si="23"/>
        <v>27978.234354149161</v>
      </c>
      <c r="E201" s="13"/>
      <c r="F201" s="16">
        <f t="shared" si="19"/>
        <v>27978.234354149161</v>
      </c>
      <c r="G201" s="16">
        <f t="shared" si="20"/>
        <v>89542.242876698932</v>
      </c>
      <c r="H201" s="16">
        <f t="shared" si="24"/>
        <v>-61564.008522549768</v>
      </c>
      <c r="I201" s="16">
        <f t="shared" si="21"/>
        <v>-7297035.9235654529</v>
      </c>
    </row>
    <row r="202" spans="1:9" ht="14" x14ac:dyDescent="0.3">
      <c r="A202" s="14">
        <f t="shared" si="17"/>
        <v>185</v>
      </c>
      <c r="B202" s="15">
        <f t="shared" si="18"/>
        <v>50290</v>
      </c>
      <c r="C202" s="16">
        <f t="shared" si="22"/>
        <v>-7297035.9235654529</v>
      </c>
      <c r="D202" s="16">
        <f t="shared" si="23"/>
        <v>27978.234354149161</v>
      </c>
      <c r="E202" s="13"/>
      <c r="F202" s="16">
        <f t="shared" si="19"/>
        <v>27978.234354149161</v>
      </c>
      <c r="G202" s="16">
        <f t="shared" si="20"/>
        <v>90307.08286793741</v>
      </c>
      <c r="H202" s="16">
        <f t="shared" si="24"/>
        <v>-62328.848513788245</v>
      </c>
      <c r="I202" s="16">
        <f t="shared" si="21"/>
        <v>-7387343.0064333901</v>
      </c>
    </row>
    <row r="203" spans="1:9" ht="14" x14ac:dyDescent="0.3">
      <c r="A203" s="14">
        <f t="shared" si="17"/>
        <v>186</v>
      </c>
      <c r="B203" s="15">
        <f t="shared" si="18"/>
        <v>50320</v>
      </c>
      <c r="C203" s="16">
        <f t="shared" si="22"/>
        <v>-7387343.0064333901</v>
      </c>
      <c r="D203" s="16">
        <f t="shared" si="23"/>
        <v>27978.234354149161</v>
      </c>
      <c r="E203" s="13"/>
      <c r="F203" s="16">
        <f t="shared" si="19"/>
        <v>27978.234354149161</v>
      </c>
      <c r="G203" s="16">
        <f t="shared" si="20"/>
        <v>91078.455867434372</v>
      </c>
      <c r="H203" s="16">
        <f t="shared" si="24"/>
        <v>-63100.221513285207</v>
      </c>
      <c r="I203" s="16">
        <f t="shared" si="21"/>
        <v>-7478421.462300824</v>
      </c>
    </row>
    <row r="204" spans="1:9" ht="14" x14ac:dyDescent="0.3">
      <c r="A204" s="14">
        <f t="shared" si="17"/>
        <v>187</v>
      </c>
      <c r="B204" s="15">
        <f t="shared" si="18"/>
        <v>50351</v>
      </c>
      <c r="C204" s="16">
        <f t="shared" si="22"/>
        <v>-7478421.462300824</v>
      </c>
      <c r="D204" s="16">
        <f t="shared" si="23"/>
        <v>27978.234354149161</v>
      </c>
      <c r="E204" s="13"/>
      <c r="F204" s="16">
        <f t="shared" si="19"/>
        <v>27978.234354149161</v>
      </c>
      <c r="G204" s="16">
        <f t="shared" si="20"/>
        <v>91856.417677968697</v>
      </c>
      <c r="H204" s="16">
        <f t="shared" si="24"/>
        <v>-63878.183323819532</v>
      </c>
      <c r="I204" s="16">
        <f t="shared" si="21"/>
        <v>-7570277.8799787927</v>
      </c>
    </row>
    <row r="205" spans="1:9" ht="14" x14ac:dyDescent="0.3">
      <c r="A205" s="14">
        <f t="shared" si="17"/>
        <v>188</v>
      </c>
      <c r="B205" s="15">
        <f t="shared" si="18"/>
        <v>50381</v>
      </c>
      <c r="C205" s="16">
        <f t="shared" si="22"/>
        <v>-7570277.8799787927</v>
      </c>
      <c r="D205" s="16">
        <f t="shared" si="23"/>
        <v>27978.234354149161</v>
      </c>
      <c r="E205" s="13"/>
      <c r="F205" s="16">
        <f t="shared" si="19"/>
        <v>27978.234354149161</v>
      </c>
      <c r="G205" s="16">
        <f t="shared" si="20"/>
        <v>92641.024578968019</v>
      </c>
      <c r="H205" s="16">
        <f t="shared" si="24"/>
        <v>-64662.790224818855</v>
      </c>
      <c r="I205" s="16">
        <f t="shared" si="21"/>
        <v>-7662918.9045577608</v>
      </c>
    </row>
    <row r="206" spans="1:9" ht="14" x14ac:dyDescent="0.3">
      <c r="A206" s="14">
        <f t="shared" si="17"/>
        <v>189</v>
      </c>
      <c r="B206" s="15">
        <f t="shared" si="18"/>
        <v>50412</v>
      </c>
      <c r="C206" s="16">
        <f t="shared" si="22"/>
        <v>-7662918.9045577608</v>
      </c>
      <c r="D206" s="16">
        <f t="shared" si="23"/>
        <v>27978.234354149161</v>
      </c>
      <c r="E206" s="13"/>
      <c r="F206" s="16">
        <f t="shared" si="19"/>
        <v>27978.234354149161</v>
      </c>
      <c r="G206" s="16">
        <f t="shared" si="20"/>
        <v>93432.333330580033</v>
      </c>
      <c r="H206" s="16">
        <f t="shared" si="24"/>
        <v>-65454.098976430869</v>
      </c>
      <c r="I206" s="16">
        <f t="shared" si="21"/>
        <v>-7756351.2378883408</v>
      </c>
    </row>
    <row r="207" spans="1:9" ht="14" x14ac:dyDescent="0.3">
      <c r="A207" s="14">
        <f t="shared" si="17"/>
        <v>190</v>
      </c>
      <c r="B207" s="15">
        <f t="shared" si="18"/>
        <v>50443</v>
      </c>
      <c r="C207" s="16">
        <f t="shared" si="22"/>
        <v>-7756351.2378883408</v>
      </c>
      <c r="D207" s="16">
        <f t="shared" si="23"/>
        <v>27978.234354149161</v>
      </c>
      <c r="E207" s="13"/>
      <c r="F207" s="16">
        <f t="shared" si="19"/>
        <v>27978.234354149161</v>
      </c>
      <c r="G207" s="16">
        <f t="shared" si="20"/>
        <v>94230.401177778724</v>
      </c>
      <c r="H207" s="16">
        <f t="shared" si="24"/>
        <v>-66252.166823629566</v>
      </c>
      <c r="I207" s="16">
        <f t="shared" si="21"/>
        <v>-7850581.6390661197</v>
      </c>
    </row>
    <row r="208" spans="1:9" ht="14" x14ac:dyDescent="0.3">
      <c r="A208" s="14">
        <f t="shared" si="17"/>
        <v>191</v>
      </c>
      <c r="B208" s="15">
        <f t="shared" si="18"/>
        <v>50471</v>
      </c>
      <c r="C208" s="16">
        <f t="shared" si="22"/>
        <v>-7850581.6390661197</v>
      </c>
      <c r="D208" s="16">
        <f t="shared" si="23"/>
        <v>27978.234354149161</v>
      </c>
      <c r="E208" s="13"/>
      <c r="F208" s="16">
        <f t="shared" si="19"/>
        <v>27978.234354149161</v>
      </c>
      <c r="G208" s="16">
        <f t="shared" si="20"/>
        <v>95035.285854505593</v>
      </c>
      <c r="H208" s="16">
        <f t="shared" si="24"/>
        <v>-67057.051500356436</v>
      </c>
      <c r="I208" s="16">
        <f t="shared" si="21"/>
        <v>-7945616.9249206251</v>
      </c>
    </row>
    <row r="209" spans="1:9" ht="14" x14ac:dyDescent="0.3">
      <c r="A209" s="14">
        <f t="shared" si="17"/>
        <v>192</v>
      </c>
      <c r="B209" s="15">
        <f t="shared" si="18"/>
        <v>50502</v>
      </c>
      <c r="C209" s="16">
        <f t="shared" si="22"/>
        <v>-7945616.9249206251</v>
      </c>
      <c r="D209" s="16">
        <f t="shared" si="23"/>
        <v>27978.234354149161</v>
      </c>
      <c r="E209" s="13"/>
      <c r="F209" s="16">
        <f t="shared" si="19"/>
        <v>27978.234354149161</v>
      </c>
      <c r="G209" s="16">
        <f t="shared" si="20"/>
        <v>95847.045587846165</v>
      </c>
      <c r="H209" s="16">
        <f t="shared" si="24"/>
        <v>-67868.811233697008</v>
      </c>
      <c r="I209" s="16">
        <f t="shared" si="21"/>
        <v>-8041463.9705084711</v>
      </c>
    </row>
    <row r="210" spans="1:9" ht="14" x14ac:dyDescent="0.3">
      <c r="A210" s="14">
        <f t="shared" si="17"/>
        <v>193</v>
      </c>
      <c r="B210" s="15">
        <f t="shared" si="18"/>
        <v>50532</v>
      </c>
      <c r="C210" s="16">
        <f t="shared" si="22"/>
        <v>-8041463.9705084711</v>
      </c>
      <c r="D210" s="16">
        <f t="shared" si="23"/>
        <v>27978.234354149161</v>
      </c>
      <c r="E210" s="13"/>
      <c r="F210" s="16">
        <f t="shared" si="19"/>
        <v>27978.234354149161</v>
      </c>
      <c r="G210" s="16">
        <f t="shared" si="20"/>
        <v>96665.73910224234</v>
      </c>
      <c r="H210" s="16">
        <f t="shared" si="24"/>
        <v>-68687.504748093183</v>
      </c>
      <c r="I210" s="16">
        <f t="shared" si="21"/>
        <v>-8138129.7096107136</v>
      </c>
    </row>
    <row r="211" spans="1:9" ht="14" x14ac:dyDescent="0.3">
      <c r="A211" s="14">
        <f t="shared" ref="A211:A274" si="25">IF(Values_Entered,A210+1,"")</f>
        <v>194</v>
      </c>
      <c r="B211" s="15">
        <f t="shared" ref="B211:B274" si="26">IF(Pay_Num&lt;&gt;"",DATE(YEAR(B210),MONTH(B210)+1,DAY(B210)),"")</f>
        <v>50563</v>
      </c>
      <c r="C211" s="16">
        <f t="shared" si="22"/>
        <v>-8138129.7096107136</v>
      </c>
      <c r="D211" s="16">
        <f t="shared" si="23"/>
        <v>27978.234354149161</v>
      </c>
      <c r="E211" s="13"/>
      <c r="F211" s="16">
        <f t="shared" ref="F211:F274" si="27">IF(Pay_Num&lt;&gt;"",Sched_Pay+Extra_Pay,"")</f>
        <v>27978.234354149161</v>
      </c>
      <c r="G211" s="16">
        <f t="shared" ref="G211:G274" si="28">IF(Pay_Num&lt;&gt;"",Total_Pay-Int,"")</f>
        <v>97491.425623740666</v>
      </c>
      <c r="H211" s="16">
        <f t="shared" si="24"/>
        <v>-69513.191269591509</v>
      </c>
      <c r="I211" s="16">
        <f t="shared" ref="I211:I274" si="29">IF(Pay_Num&lt;&gt;"",Beg_Bal-Princ,"")</f>
        <v>-8235621.1352344546</v>
      </c>
    </row>
    <row r="212" spans="1:9" ht="14" x14ac:dyDescent="0.3">
      <c r="A212" s="14">
        <f t="shared" si="25"/>
        <v>195</v>
      </c>
      <c r="B212" s="15">
        <f t="shared" si="26"/>
        <v>50593</v>
      </c>
      <c r="C212" s="16">
        <f t="shared" ref="C212:C275" si="30">IF(Pay_Num&lt;&gt;"",I211,"")</f>
        <v>-8235621.1352344546</v>
      </c>
      <c r="D212" s="16">
        <f t="shared" ref="D212:D275" si="31">IF(Pay_Num&lt;&gt;"",Scheduled_Monthly_Payment,"")</f>
        <v>27978.234354149161</v>
      </c>
      <c r="E212" s="13"/>
      <c r="F212" s="16">
        <f t="shared" si="27"/>
        <v>27978.234354149161</v>
      </c>
      <c r="G212" s="16">
        <f t="shared" si="28"/>
        <v>98324.16488427679</v>
      </c>
      <c r="H212" s="16">
        <f t="shared" ref="H212:H275" si="32">IF(Pay_Num&lt;&gt;"",Beg_Bal*Interest_Rate/12,"")</f>
        <v>-70345.930530127633</v>
      </c>
      <c r="I212" s="16">
        <f t="shared" si="29"/>
        <v>-8333945.3001187313</v>
      </c>
    </row>
    <row r="213" spans="1:9" ht="14" x14ac:dyDescent="0.3">
      <c r="A213" s="14">
        <f t="shared" si="25"/>
        <v>196</v>
      </c>
      <c r="B213" s="15">
        <f t="shared" si="26"/>
        <v>50624</v>
      </c>
      <c r="C213" s="16">
        <f t="shared" si="30"/>
        <v>-8333945.3001187313</v>
      </c>
      <c r="D213" s="16">
        <f t="shared" si="31"/>
        <v>27978.234354149161</v>
      </c>
      <c r="E213" s="13"/>
      <c r="F213" s="16">
        <f t="shared" si="27"/>
        <v>27978.234354149161</v>
      </c>
      <c r="G213" s="16">
        <f t="shared" si="28"/>
        <v>99164.017125996645</v>
      </c>
      <c r="H213" s="16">
        <f t="shared" si="32"/>
        <v>-71185.782771847487</v>
      </c>
      <c r="I213" s="16">
        <f t="shared" si="29"/>
        <v>-8433109.3172447272</v>
      </c>
    </row>
    <row r="214" spans="1:9" ht="14" x14ac:dyDescent="0.3">
      <c r="A214" s="14">
        <f t="shared" si="25"/>
        <v>197</v>
      </c>
      <c r="B214" s="15">
        <f t="shared" si="26"/>
        <v>50655</v>
      </c>
      <c r="C214" s="16">
        <f t="shared" si="30"/>
        <v>-8433109.3172447272</v>
      </c>
      <c r="D214" s="16">
        <f t="shared" si="31"/>
        <v>27978.234354149161</v>
      </c>
      <c r="E214" s="13"/>
      <c r="F214" s="16">
        <f t="shared" si="27"/>
        <v>27978.234354149161</v>
      </c>
      <c r="G214" s="16">
        <f t="shared" si="28"/>
        <v>100011.04310561453</v>
      </c>
      <c r="H214" s="16">
        <f t="shared" si="32"/>
        <v>-72032.808751465374</v>
      </c>
      <c r="I214" s="16">
        <f t="shared" si="29"/>
        <v>-8533120.3603503425</v>
      </c>
    </row>
    <row r="215" spans="1:9" ht="14" x14ac:dyDescent="0.3">
      <c r="A215" s="14">
        <f t="shared" si="25"/>
        <v>198</v>
      </c>
      <c r="B215" s="15">
        <f t="shared" si="26"/>
        <v>50685</v>
      </c>
      <c r="C215" s="16">
        <f t="shared" si="30"/>
        <v>-8533120.3603503425</v>
      </c>
      <c r="D215" s="16">
        <f t="shared" si="31"/>
        <v>27978.234354149161</v>
      </c>
      <c r="E215" s="13"/>
      <c r="F215" s="16">
        <f t="shared" si="27"/>
        <v>27978.234354149161</v>
      </c>
      <c r="G215" s="16">
        <f t="shared" si="28"/>
        <v>100865.30409880832</v>
      </c>
      <c r="H215" s="16">
        <f t="shared" si="32"/>
        <v>-72887.069744659166</v>
      </c>
      <c r="I215" s="16">
        <f t="shared" si="29"/>
        <v>-8633985.6644491516</v>
      </c>
    </row>
    <row r="216" spans="1:9" ht="14" x14ac:dyDescent="0.3">
      <c r="A216" s="14">
        <f t="shared" si="25"/>
        <v>199</v>
      </c>
      <c r="B216" s="15">
        <f t="shared" si="26"/>
        <v>50716</v>
      </c>
      <c r="C216" s="16">
        <f t="shared" si="30"/>
        <v>-8633985.6644491516</v>
      </c>
      <c r="D216" s="16">
        <f t="shared" si="31"/>
        <v>27978.234354149161</v>
      </c>
      <c r="E216" s="13"/>
      <c r="F216" s="16">
        <f t="shared" si="27"/>
        <v>27978.234354149161</v>
      </c>
      <c r="G216" s="16">
        <f t="shared" si="28"/>
        <v>101726.86190465232</v>
      </c>
      <c r="H216" s="16">
        <f t="shared" si="32"/>
        <v>-73748.627550503166</v>
      </c>
      <c r="I216" s="16">
        <f t="shared" si="29"/>
        <v>-8735712.5263538044</v>
      </c>
    </row>
    <row r="217" spans="1:9" ht="14" x14ac:dyDescent="0.3">
      <c r="A217" s="14">
        <f t="shared" si="25"/>
        <v>200</v>
      </c>
      <c r="B217" s="15">
        <f t="shared" si="26"/>
        <v>50746</v>
      </c>
      <c r="C217" s="16">
        <f t="shared" si="30"/>
        <v>-8735712.5263538044</v>
      </c>
      <c r="D217" s="16">
        <f t="shared" si="31"/>
        <v>27978.234354149161</v>
      </c>
      <c r="E217" s="13"/>
      <c r="F217" s="16">
        <f t="shared" si="27"/>
        <v>27978.234354149161</v>
      </c>
      <c r="G217" s="16">
        <f t="shared" si="28"/>
        <v>102595.7788500879</v>
      </c>
      <c r="H217" s="16">
        <f t="shared" si="32"/>
        <v>-74617.544495938739</v>
      </c>
      <c r="I217" s="16">
        <f t="shared" si="29"/>
        <v>-8838308.3052038923</v>
      </c>
    </row>
    <row r="218" spans="1:9" ht="14" x14ac:dyDescent="0.3">
      <c r="A218" s="14">
        <f t="shared" si="25"/>
        <v>201</v>
      </c>
      <c r="B218" s="15">
        <f t="shared" si="26"/>
        <v>50777</v>
      </c>
      <c r="C218" s="16">
        <f t="shared" si="30"/>
        <v>-8838308.3052038923</v>
      </c>
      <c r="D218" s="16">
        <f t="shared" si="31"/>
        <v>27978.234354149161</v>
      </c>
      <c r="E218" s="13"/>
      <c r="F218" s="16">
        <f t="shared" si="27"/>
        <v>27978.234354149161</v>
      </c>
      <c r="G218" s="16">
        <f t="shared" si="28"/>
        <v>103472.1177944324</v>
      </c>
      <c r="H218" s="16">
        <f t="shared" si="32"/>
        <v>-75493.883440283244</v>
      </c>
      <c r="I218" s="16">
        <f t="shared" si="29"/>
        <v>-8941780.422998324</v>
      </c>
    </row>
    <row r="219" spans="1:9" ht="14" x14ac:dyDescent="0.3">
      <c r="A219" s="14">
        <f t="shared" si="25"/>
        <v>202</v>
      </c>
      <c r="B219" s="15">
        <f t="shared" si="26"/>
        <v>50808</v>
      </c>
      <c r="C219" s="16">
        <f t="shared" si="30"/>
        <v>-8941780.422998324</v>
      </c>
      <c r="D219" s="16">
        <f t="shared" si="31"/>
        <v>27978.234354149161</v>
      </c>
      <c r="E219" s="13"/>
      <c r="F219" s="16">
        <f t="shared" si="27"/>
        <v>27978.234354149161</v>
      </c>
      <c r="G219" s="16">
        <f t="shared" si="28"/>
        <v>104355.9421339265</v>
      </c>
      <c r="H219" s="16">
        <f t="shared" si="32"/>
        <v>-76377.707779777338</v>
      </c>
      <c r="I219" s="16">
        <f t="shared" si="29"/>
        <v>-9046136.3651322499</v>
      </c>
    </row>
    <row r="220" spans="1:9" ht="14" x14ac:dyDescent="0.3">
      <c r="A220" s="14">
        <f t="shared" si="25"/>
        <v>203</v>
      </c>
      <c r="B220" s="15">
        <f t="shared" si="26"/>
        <v>50836</v>
      </c>
      <c r="C220" s="16">
        <f t="shared" si="30"/>
        <v>-9046136.3651322499</v>
      </c>
      <c r="D220" s="16">
        <f t="shared" si="31"/>
        <v>27978.234354149161</v>
      </c>
      <c r="E220" s="13"/>
      <c r="F220" s="16">
        <f t="shared" si="27"/>
        <v>27978.234354149161</v>
      </c>
      <c r="G220" s="16">
        <f t="shared" si="28"/>
        <v>105247.31580632046</v>
      </c>
      <c r="H220" s="16">
        <f t="shared" si="32"/>
        <v>-77269.081452171304</v>
      </c>
      <c r="I220" s="16">
        <f t="shared" si="29"/>
        <v>-9151383.6809385698</v>
      </c>
    </row>
    <row r="221" spans="1:9" ht="14" x14ac:dyDescent="0.3">
      <c r="A221" s="14">
        <f t="shared" si="25"/>
        <v>204</v>
      </c>
      <c r="B221" s="15">
        <f t="shared" si="26"/>
        <v>50867</v>
      </c>
      <c r="C221" s="16">
        <f t="shared" si="30"/>
        <v>-9151383.6809385698</v>
      </c>
      <c r="D221" s="16">
        <f t="shared" si="31"/>
        <v>27978.234354149161</v>
      </c>
      <c r="E221" s="13"/>
      <c r="F221" s="16">
        <f t="shared" si="27"/>
        <v>27978.234354149161</v>
      </c>
      <c r="G221" s="16">
        <f t="shared" si="28"/>
        <v>106146.30329549944</v>
      </c>
      <c r="H221" s="16">
        <f t="shared" si="32"/>
        <v>-78168.068941350284</v>
      </c>
      <c r="I221" s="16">
        <f t="shared" si="29"/>
        <v>-9257529.9842340685</v>
      </c>
    </row>
    <row r="222" spans="1:9" ht="14" x14ac:dyDescent="0.3">
      <c r="A222" s="14">
        <f t="shared" si="25"/>
        <v>205</v>
      </c>
      <c r="B222" s="15">
        <f t="shared" si="26"/>
        <v>50897</v>
      </c>
      <c r="C222" s="16">
        <f t="shared" si="30"/>
        <v>-9257529.9842340685</v>
      </c>
      <c r="D222" s="16">
        <f t="shared" si="31"/>
        <v>27978.234354149161</v>
      </c>
      <c r="E222" s="13"/>
      <c r="F222" s="16">
        <f t="shared" si="27"/>
        <v>27978.234354149161</v>
      </c>
      <c r="G222" s="16">
        <f t="shared" si="28"/>
        <v>107052.96963614848</v>
      </c>
      <c r="H222" s="16">
        <f t="shared" si="32"/>
        <v>-79074.735281999325</v>
      </c>
      <c r="I222" s="16">
        <f t="shared" si="29"/>
        <v>-9364582.9538702164</v>
      </c>
    </row>
    <row r="223" spans="1:9" ht="14" x14ac:dyDescent="0.3">
      <c r="A223" s="14">
        <f t="shared" si="25"/>
        <v>206</v>
      </c>
      <c r="B223" s="15">
        <f t="shared" si="26"/>
        <v>50928</v>
      </c>
      <c r="C223" s="16">
        <f t="shared" si="30"/>
        <v>-9364582.9538702164</v>
      </c>
      <c r="D223" s="16">
        <f t="shared" si="31"/>
        <v>27978.234354149161</v>
      </c>
      <c r="E223" s="13"/>
      <c r="F223" s="16">
        <f t="shared" si="27"/>
        <v>27978.234354149161</v>
      </c>
      <c r="G223" s="16">
        <f t="shared" si="28"/>
        <v>107967.38041845725</v>
      </c>
      <c r="H223" s="16">
        <f t="shared" si="32"/>
        <v>-79989.146064308094</v>
      </c>
      <c r="I223" s="16">
        <f t="shared" si="29"/>
        <v>-9472550.3342886735</v>
      </c>
    </row>
    <row r="224" spans="1:9" ht="14" x14ac:dyDescent="0.3">
      <c r="A224" s="14">
        <f t="shared" si="25"/>
        <v>207</v>
      </c>
      <c r="B224" s="15">
        <f t="shared" si="26"/>
        <v>50958</v>
      </c>
      <c r="C224" s="16">
        <f t="shared" si="30"/>
        <v>-9472550.3342886735</v>
      </c>
      <c r="D224" s="16">
        <f t="shared" si="31"/>
        <v>27978.234354149161</v>
      </c>
      <c r="E224" s="13"/>
      <c r="F224" s="16">
        <f t="shared" si="27"/>
        <v>27978.234354149161</v>
      </c>
      <c r="G224" s="16">
        <f t="shared" si="28"/>
        <v>108889.60179286491</v>
      </c>
      <c r="H224" s="16">
        <f t="shared" si="32"/>
        <v>-80911.367438715752</v>
      </c>
      <c r="I224" s="16">
        <f t="shared" si="29"/>
        <v>-9581439.936081538</v>
      </c>
    </row>
    <row r="225" spans="1:9" ht="14" x14ac:dyDescent="0.3">
      <c r="A225" s="14">
        <f t="shared" si="25"/>
        <v>208</v>
      </c>
      <c r="B225" s="15">
        <f t="shared" si="26"/>
        <v>50989</v>
      </c>
      <c r="C225" s="16">
        <f t="shared" si="30"/>
        <v>-9581439.936081538</v>
      </c>
      <c r="D225" s="16">
        <f t="shared" si="31"/>
        <v>27978.234354149161</v>
      </c>
      <c r="E225" s="13"/>
      <c r="F225" s="16">
        <f t="shared" si="27"/>
        <v>27978.234354149161</v>
      </c>
      <c r="G225" s="16">
        <f t="shared" si="28"/>
        <v>109819.70047484562</v>
      </c>
      <c r="H225" s="16">
        <f t="shared" si="32"/>
        <v>-81841.466120696467</v>
      </c>
      <c r="I225" s="16">
        <f t="shared" si="29"/>
        <v>-9691259.6365563832</v>
      </c>
    </row>
    <row r="226" spans="1:9" ht="14" x14ac:dyDescent="0.3">
      <c r="A226" s="14">
        <f t="shared" si="25"/>
        <v>209</v>
      </c>
      <c r="B226" s="15">
        <f t="shared" si="26"/>
        <v>51020</v>
      </c>
      <c r="C226" s="16">
        <f t="shared" si="30"/>
        <v>-9691259.6365563832</v>
      </c>
      <c r="D226" s="16">
        <f t="shared" si="31"/>
        <v>27978.234354149161</v>
      </c>
      <c r="E226" s="13"/>
      <c r="F226" s="16">
        <f t="shared" si="27"/>
        <v>27978.234354149161</v>
      </c>
      <c r="G226" s="16">
        <f t="shared" si="28"/>
        <v>110757.74374973492</v>
      </c>
      <c r="H226" s="16">
        <f t="shared" si="32"/>
        <v>-82779.509395585759</v>
      </c>
      <c r="I226" s="16">
        <f t="shared" si="29"/>
        <v>-9802017.3803061172</v>
      </c>
    </row>
    <row r="227" spans="1:9" ht="14" x14ac:dyDescent="0.3">
      <c r="A227" s="14">
        <f t="shared" si="25"/>
        <v>210</v>
      </c>
      <c r="B227" s="15">
        <f t="shared" si="26"/>
        <v>51050</v>
      </c>
      <c r="C227" s="16">
        <f t="shared" si="30"/>
        <v>-9802017.3803061172</v>
      </c>
      <c r="D227" s="16">
        <f t="shared" si="31"/>
        <v>27978.234354149161</v>
      </c>
      <c r="E227" s="13"/>
      <c r="F227" s="16">
        <f t="shared" si="27"/>
        <v>27978.234354149161</v>
      </c>
      <c r="G227" s="16">
        <f t="shared" si="28"/>
        <v>111703.79947759723</v>
      </c>
      <c r="H227" s="16">
        <f t="shared" si="32"/>
        <v>-83725.565123448076</v>
      </c>
      <c r="I227" s="16">
        <f t="shared" si="29"/>
        <v>-9913721.1797837149</v>
      </c>
    </row>
    <row r="228" spans="1:9" ht="14" x14ac:dyDescent="0.3">
      <c r="A228" s="14">
        <f t="shared" si="25"/>
        <v>211</v>
      </c>
      <c r="B228" s="15">
        <f t="shared" si="26"/>
        <v>51081</v>
      </c>
      <c r="C228" s="16">
        <f t="shared" si="30"/>
        <v>-9913721.1797837149</v>
      </c>
      <c r="D228" s="16">
        <f t="shared" si="31"/>
        <v>27978.234354149161</v>
      </c>
      <c r="E228" s="13"/>
      <c r="F228" s="16">
        <f t="shared" si="27"/>
        <v>27978.234354149161</v>
      </c>
      <c r="G228" s="16">
        <f t="shared" si="28"/>
        <v>112657.93609813505</v>
      </c>
      <c r="H228" s="16">
        <f t="shared" si="32"/>
        <v>-84679.70174398589</v>
      </c>
      <c r="I228" s="16">
        <f t="shared" si="29"/>
        <v>-10026379.115881849</v>
      </c>
    </row>
    <row r="229" spans="1:9" ht="14" x14ac:dyDescent="0.3">
      <c r="A229" s="14">
        <f t="shared" si="25"/>
        <v>212</v>
      </c>
      <c r="B229" s="15">
        <f t="shared" si="26"/>
        <v>51111</v>
      </c>
      <c r="C229" s="16">
        <f t="shared" si="30"/>
        <v>-10026379.115881849</v>
      </c>
      <c r="D229" s="16">
        <f t="shared" si="31"/>
        <v>27978.234354149161</v>
      </c>
      <c r="E229" s="13"/>
      <c r="F229" s="16">
        <f t="shared" si="27"/>
        <v>27978.234354149161</v>
      </c>
      <c r="G229" s="16">
        <f t="shared" si="28"/>
        <v>113620.22263563995</v>
      </c>
      <c r="H229" s="16">
        <f t="shared" si="32"/>
        <v>-85641.988281490791</v>
      </c>
      <c r="I229" s="16">
        <f t="shared" si="29"/>
        <v>-10139999.338517489</v>
      </c>
    </row>
    <row r="230" spans="1:9" ht="14" x14ac:dyDescent="0.3">
      <c r="A230" s="14">
        <f t="shared" si="25"/>
        <v>213</v>
      </c>
      <c r="B230" s="15">
        <f t="shared" si="26"/>
        <v>51142</v>
      </c>
      <c r="C230" s="16">
        <f t="shared" si="30"/>
        <v>-10139999.338517489</v>
      </c>
      <c r="D230" s="16">
        <f t="shared" si="31"/>
        <v>27978.234354149161</v>
      </c>
      <c r="E230" s="13"/>
      <c r="F230" s="16">
        <f t="shared" si="27"/>
        <v>27978.234354149161</v>
      </c>
      <c r="G230" s="16">
        <f t="shared" si="28"/>
        <v>114590.72870398604</v>
      </c>
      <c r="H230" s="16">
        <f t="shared" si="32"/>
        <v>-86612.494349836881</v>
      </c>
      <c r="I230" s="16">
        <f t="shared" si="29"/>
        <v>-10254590.067221476</v>
      </c>
    </row>
    <row r="231" spans="1:9" ht="14" x14ac:dyDescent="0.3">
      <c r="A231" s="14">
        <f t="shared" si="25"/>
        <v>214</v>
      </c>
      <c r="B231" s="15">
        <f t="shared" si="26"/>
        <v>51173</v>
      </c>
      <c r="C231" s="16">
        <f t="shared" si="30"/>
        <v>-10254590.067221476</v>
      </c>
      <c r="D231" s="16">
        <f t="shared" si="31"/>
        <v>27978.234354149161</v>
      </c>
      <c r="E231" s="13"/>
      <c r="F231" s="16">
        <f t="shared" si="27"/>
        <v>27978.234354149161</v>
      </c>
      <c r="G231" s="16">
        <f t="shared" si="28"/>
        <v>115569.52451166592</v>
      </c>
      <c r="H231" s="16">
        <f t="shared" si="32"/>
        <v>-87591.290157516763</v>
      </c>
      <c r="I231" s="16">
        <f t="shared" si="29"/>
        <v>-10370159.591733141</v>
      </c>
    </row>
    <row r="232" spans="1:9" ht="14" x14ac:dyDescent="0.3">
      <c r="A232" s="14">
        <f t="shared" si="25"/>
        <v>215</v>
      </c>
      <c r="B232" s="15">
        <f t="shared" si="26"/>
        <v>51202</v>
      </c>
      <c r="C232" s="16">
        <f t="shared" si="30"/>
        <v>-10370159.591733141</v>
      </c>
      <c r="D232" s="16">
        <f t="shared" si="31"/>
        <v>27978.234354149161</v>
      </c>
      <c r="E232" s="13"/>
      <c r="F232" s="16">
        <f t="shared" si="27"/>
        <v>27978.234354149161</v>
      </c>
      <c r="G232" s="16">
        <f t="shared" si="28"/>
        <v>116556.68086686972</v>
      </c>
      <c r="H232" s="16">
        <f t="shared" si="32"/>
        <v>-88578.446512720562</v>
      </c>
      <c r="I232" s="16">
        <f t="shared" si="29"/>
        <v>-10486716.27260001</v>
      </c>
    </row>
    <row r="233" spans="1:9" ht="14" x14ac:dyDescent="0.3">
      <c r="A233" s="14">
        <f t="shared" si="25"/>
        <v>216</v>
      </c>
      <c r="B233" s="15">
        <f t="shared" si="26"/>
        <v>51233</v>
      </c>
      <c r="C233" s="16">
        <f t="shared" si="30"/>
        <v>-10486716.27260001</v>
      </c>
      <c r="D233" s="16">
        <f t="shared" si="31"/>
        <v>27978.234354149161</v>
      </c>
      <c r="E233" s="13"/>
      <c r="F233" s="16">
        <f t="shared" si="27"/>
        <v>27978.234354149161</v>
      </c>
      <c r="G233" s="16">
        <f t="shared" si="28"/>
        <v>117552.26918260756</v>
      </c>
      <c r="H233" s="16">
        <f t="shared" si="32"/>
        <v>-89574.034828458403</v>
      </c>
      <c r="I233" s="16">
        <f t="shared" si="29"/>
        <v>-10604268.541782618</v>
      </c>
    </row>
    <row r="234" spans="1:9" ht="14" x14ac:dyDescent="0.3">
      <c r="A234" s="14">
        <f t="shared" si="25"/>
        <v>217</v>
      </c>
      <c r="B234" s="15">
        <f t="shared" si="26"/>
        <v>51263</v>
      </c>
      <c r="C234" s="16">
        <f t="shared" si="30"/>
        <v>-10604268.541782618</v>
      </c>
      <c r="D234" s="16">
        <f t="shared" si="31"/>
        <v>27978.234354149161</v>
      </c>
      <c r="E234" s="13"/>
      <c r="F234" s="16">
        <f t="shared" si="27"/>
        <v>27978.234354149161</v>
      </c>
      <c r="G234" s="16">
        <f t="shared" si="28"/>
        <v>118556.36148187568</v>
      </c>
      <c r="H234" s="16">
        <f t="shared" si="32"/>
        <v>-90578.127127726519</v>
      </c>
      <c r="I234" s="16">
        <f t="shared" si="29"/>
        <v>-10722824.903264493</v>
      </c>
    </row>
    <row r="235" spans="1:9" ht="14" x14ac:dyDescent="0.3">
      <c r="A235" s="14">
        <f t="shared" si="25"/>
        <v>218</v>
      </c>
      <c r="B235" s="15">
        <f t="shared" si="26"/>
        <v>51294</v>
      </c>
      <c r="C235" s="16">
        <f t="shared" si="30"/>
        <v>-10722824.903264493</v>
      </c>
      <c r="D235" s="16">
        <f t="shared" si="31"/>
        <v>27978.234354149161</v>
      </c>
      <c r="E235" s="13"/>
      <c r="F235" s="16">
        <f t="shared" si="27"/>
        <v>27978.234354149161</v>
      </c>
      <c r="G235" s="16">
        <f t="shared" si="28"/>
        <v>119569.03040286669</v>
      </c>
      <c r="H235" s="16">
        <f t="shared" si="32"/>
        <v>-91590.79604871753</v>
      </c>
      <c r="I235" s="16">
        <f t="shared" si="29"/>
        <v>-10842393.93366736</v>
      </c>
    </row>
    <row r="236" spans="1:9" ht="14" x14ac:dyDescent="0.3">
      <c r="A236" s="14">
        <f t="shared" si="25"/>
        <v>219</v>
      </c>
      <c r="B236" s="15">
        <f t="shared" si="26"/>
        <v>51324</v>
      </c>
      <c r="C236" s="16">
        <f t="shared" si="30"/>
        <v>-10842393.93366736</v>
      </c>
      <c r="D236" s="16">
        <f t="shared" si="31"/>
        <v>27978.234354149161</v>
      </c>
      <c r="E236" s="13"/>
      <c r="F236" s="16">
        <f t="shared" si="27"/>
        <v>27978.234354149161</v>
      </c>
      <c r="G236" s="16">
        <f t="shared" si="28"/>
        <v>120590.34920422451</v>
      </c>
      <c r="H236" s="16">
        <f t="shared" si="32"/>
        <v>-92612.114850075348</v>
      </c>
      <c r="I236" s="16">
        <f t="shared" si="29"/>
        <v>-10962984.282871583</v>
      </c>
    </row>
    <row r="237" spans="1:9" ht="14" x14ac:dyDescent="0.3">
      <c r="A237" s="14">
        <f t="shared" si="25"/>
        <v>220</v>
      </c>
      <c r="B237" s="15">
        <f t="shared" si="26"/>
        <v>51355</v>
      </c>
      <c r="C237" s="16">
        <f t="shared" si="30"/>
        <v>-10962984.282871583</v>
      </c>
      <c r="D237" s="16">
        <f t="shared" si="31"/>
        <v>27978.234354149161</v>
      </c>
      <c r="E237" s="13"/>
      <c r="F237" s="16">
        <f t="shared" si="27"/>
        <v>27978.234354149161</v>
      </c>
      <c r="G237" s="16">
        <f t="shared" si="28"/>
        <v>121620.39177034394</v>
      </c>
      <c r="H237" s="16">
        <f t="shared" si="32"/>
        <v>-93642.157416194779</v>
      </c>
      <c r="I237" s="16">
        <f t="shared" si="29"/>
        <v>-11084604.674641928</v>
      </c>
    </row>
    <row r="238" spans="1:9" ht="14" x14ac:dyDescent="0.3">
      <c r="A238" s="14">
        <f t="shared" si="25"/>
        <v>221</v>
      </c>
      <c r="B238" s="15">
        <f t="shared" si="26"/>
        <v>51386</v>
      </c>
      <c r="C238" s="16">
        <f t="shared" si="30"/>
        <v>-11084604.674641928</v>
      </c>
      <c r="D238" s="16">
        <f t="shared" si="31"/>
        <v>27978.234354149161</v>
      </c>
      <c r="E238" s="13"/>
      <c r="F238" s="16">
        <f t="shared" si="27"/>
        <v>27978.234354149161</v>
      </c>
      <c r="G238" s="16">
        <f t="shared" si="28"/>
        <v>122659.23261671561</v>
      </c>
      <c r="H238" s="16">
        <f t="shared" si="32"/>
        <v>-94680.998262566456</v>
      </c>
      <c r="I238" s="16">
        <f t="shared" si="29"/>
        <v>-11207263.907258643</v>
      </c>
    </row>
    <row r="239" spans="1:9" ht="14" x14ac:dyDescent="0.3">
      <c r="A239" s="14">
        <f t="shared" si="25"/>
        <v>222</v>
      </c>
      <c r="B239" s="15">
        <f t="shared" si="26"/>
        <v>51416</v>
      </c>
      <c r="C239" s="16">
        <f t="shared" si="30"/>
        <v>-11207263.907258643</v>
      </c>
      <c r="D239" s="16">
        <f t="shared" si="31"/>
        <v>27978.234354149161</v>
      </c>
      <c r="E239" s="13"/>
      <c r="F239" s="16">
        <f t="shared" si="27"/>
        <v>27978.234354149161</v>
      </c>
      <c r="G239" s="16">
        <f t="shared" si="28"/>
        <v>123706.94689531672</v>
      </c>
      <c r="H239" s="16">
        <f t="shared" si="32"/>
        <v>-95728.712541167566</v>
      </c>
      <c r="I239" s="16">
        <f t="shared" si="29"/>
        <v>-11330970.854153959</v>
      </c>
    </row>
    <row r="240" spans="1:9" ht="14" x14ac:dyDescent="0.3">
      <c r="A240" s="14">
        <f t="shared" si="25"/>
        <v>223</v>
      </c>
      <c r="B240" s="15">
        <f t="shared" si="26"/>
        <v>51447</v>
      </c>
      <c r="C240" s="16">
        <f t="shared" si="30"/>
        <v>-11330970.854153959</v>
      </c>
      <c r="D240" s="16">
        <f t="shared" si="31"/>
        <v>27978.234354149161</v>
      </c>
      <c r="E240" s="13"/>
      <c r="F240" s="16">
        <f t="shared" si="27"/>
        <v>27978.234354149161</v>
      </c>
      <c r="G240" s="16">
        <f t="shared" si="28"/>
        <v>124763.61040004756</v>
      </c>
      <c r="H240" s="16">
        <f t="shared" si="32"/>
        <v>-96785.376045898403</v>
      </c>
      <c r="I240" s="16">
        <f t="shared" si="29"/>
        <v>-11455734.464554006</v>
      </c>
    </row>
    <row r="241" spans="1:9" ht="14" x14ac:dyDescent="0.3">
      <c r="A241" s="14">
        <f t="shared" si="25"/>
        <v>224</v>
      </c>
      <c r="B241" s="15">
        <f t="shared" si="26"/>
        <v>51477</v>
      </c>
      <c r="C241" s="16">
        <f t="shared" si="30"/>
        <v>-11455734.464554006</v>
      </c>
      <c r="D241" s="16">
        <f t="shared" si="31"/>
        <v>27978.234354149161</v>
      </c>
      <c r="E241" s="13"/>
      <c r="F241" s="16">
        <f t="shared" si="27"/>
        <v>27978.234354149161</v>
      </c>
      <c r="G241" s="16">
        <f t="shared" si="28"/>
        <v>125829.29957221462</v>
      </c>
      <c r="H241" s="16">
        <f t="shared" si="32"/>
        <v>-97851.065218065458</v>
      </c>
      <c r="I241" s="16">
        <f t="shared" si="29"/>
        <v>-11581563.764126221</v>
      </c>
    </row>
    <row r="242" spans="1:9" ht="14" x14ac:dyDescent="0.3">
      <c r="A242" s="14">
        <f t="shared" si="25"/>
        <v>225</v>
      </c>
      <c r="B242" s="15">
        <f t="shared" si="26"/>
        <v>51508</v>
      </c>
      <c r="C242" s="16">
        <f t="shared" si="30"/>
        <v>-11581563.764126221</v>
      </c>
      <c r="D242" s="16">
        <f t="shared" si="31"/>
        <v>27978.234354149161</v>
      </c>
      <c r="E242" s="13"/>
      <c r="F242" s="16">
        <f t="shared" si="27"/>
        <v>27978.234354149161</v>
      </c>
      <c r="G242" s="16">
        <f t="shared" si="28"/>
        <v>126904.09150606062</v>
      </c>
      <c r="H242" s="16">
        <f t="shared" si="32"/>
        <v>-98925.857151911463</v>
      </c>
      <c r="I242" s="16">
        <f t="shared" si="29"/>
        <v>-11708467.855632281</v>
      </c>
    </row>
    <row r="243" spans="1:9" ht="14" x14ac:dyDescent="0.3">
      <c r="A243" s="14">
        <f t="shared" si="25"/>
        <v>226</v>
      </c>
      <c r="B243" s="15">
        <f t="shared" si="26"/>
        <v>51539</v>
      </c>
      <c r="C243" s="16">
        <f t="shared" si="30"/>
        <v>-11708467.855632281</v>
      </c>
      <c r="D243" s="16">
        <f t="shared" si="31"/>
        <v>27978.234354149161</v>
      </c>
      <c r="E243" s="13"/>
      <c r="F243" s="16">
        <f t="shared" si="27"/>
        <v>27978.234354149161</v>
      </c>
      <c r="G243" s="16">
        <f t="shared" si="28"/>
        <v>127988.06395434155</v>
      </c>
      <c r="H243" s="16">
        <f t="shared" si="32"/>
        <v>-100009.82960019239</v>
      </c>
      <c r="I243" s="16">
        <f t="shared" si="29"/>
        <v>-11836455.919586623</v>
      </c>
    </row>
    <row r="244" spans="1:9" ht="14" x14ac:dyDescent="0.3">
      <c r="A244" s="14">
        <f t="shared" si="25"/>
        <v>227</v>
      </c>
      <c r="B244" s="15">
        <f t="shared" si="26"/>
        <v>51567</v>
      </c>
      <c r="C244" s="16">
        <f t="shared" si="30"/>
        <v>-11836455.919586623</v>
      </c>
      <c r="D244" s="16">
        <f t="shared" si="31"/>
        <v>27978.234354149161</v>
      </c>
      <c r="E244" s="13"/>
      <c r="F244" s="16">
        <f t="shared" si="27"/>
        <v>27978.234354149161</v>
      </c>
      <c r="G244" s="16">
        <f t="shared" si="28"/>
        <v>129081.29533395155</v>
      </c>
      <c r="H244" s="16">
        <f t="shared" si="32"/>
        <v>-101103.06097980239</v>
      </c>
      <c r="I244" s="16">
        <f t="shared" si="29"/>
        <v>-11965537.214920575</v>
      </c>
    </row>
    <row r="245" spans="1:9" ht="14" x14ac:dyDescent="0.3">
      <c r="A245" s="14">
        <f t="shared" si="25"/>
        <v>228</v>
      </c>
      <c r="B245" s="15">
        <f t="shared" si="26"/>
        <v>51598</v>
      </c>
      <c r="C245" s="16">
        <f t="shared" si="30"/>
        <v>-11965537.214920575</v>
      </c>
      <c r="D245" s="16">
        <f t="shared" si="31"/>
        <v>27978.234354149161</v>
      </c>
      <c r="E245" s="13"/>
      <c r="F245" s="16">
        <f t="shared" si="27"/>
        <v>27978.234354149161</v>
      </c>
      <c r="G245" s="16">
        <f t="shared" si="28"/>
        <v>130183.86473159574</v>
      </c>
      <c r="H245" s="16">
        <f t="shared" si="32"/>
        <v>-102205.63037744658</v>
      </c>
      <c r="I245" s="16">
        <f t="shared" si="29"/>
        <v>-12095721.07965217</v>
      </c>
    </row>
    <row r="246" spans="1:9" ht="14" x14ac:dyDescent="0.3">
      <c r="A246" s="14">
        <f t="shared" si="25"/>
        <v>229</v>
      </c>
      <c r="B246" s="15">
        <f t="shared" si="26"/>
        <v>51628</v>
      </c>
      <c r="C246" s="16">
        <f t="shared" si="30"/>
        <v>-12095721.07965217</v>
      </c>
      <c r="D246" s="16">
        <f t="shared" si="31"/>
        <v>27978.234354149161</v>
      </c>
      <c r="E246" s="13"/>
      <c r="F246" s="16">
        <f t="shared" si="27"/>
        <v>27978.234354149161</v>
      </c>
      <c r="G246" s="16">
        <f t="shared" si="28"/>
        <v>131295.85190951143</v>
      </c>
      <c r="H246" s="16">
        <f t="shared" si="32"/>
        <v>-103317.61755536227</v>
      </c>
      <c r="I246" s="16">
        <f t="shared" si="29"/>
        <v>-12227016.931561681</v>
      </c>
    </row>
    <row r="247" spans="1:9" ht="14" x14ac:dyDescent="0.3">
      <c r="A247" s="14">
        <f t="shared" si="25"/>
        <v>230</v>
      </c>
      <c r="B247" s="15">
        <f t="shared" si="26"/>
        <v>51659</v>
      </c>
      <c r="C247" s="16">
        <f t="shared" si="30"/>
        <v>-12227016.931561681</v>
      </c>
      <c r="D247" s="16">
        <f t="shared" si="31"/>
        <v>27978.234354149161</v>
      </c>
      <c r="E247" s="13"/>
      <c r="F247" s="16">
        <f t="shared" si="27"/>
        <v>27978.234354149161</v>
      </c>
      <c r="G247" s="16">
        <f t="shared" si="28"/>
        <v>132417.33731123852</v>
      </c>
      <c r="H247" s="16">
        <f t="shared" si="32"/>
        <v>-104439.10295708936</v>
      </c>
      <c r="I247" s="16">
        <f t="shared" si="29"/>
        <v>-12359434.268872919</v>
      </c>
    </row>
    <row r="248" spans="1:9" ht="14" x14ac:dyDescent="0.3">
      <c r="A248" s="14">
        <f t="shared" si="25"/>
        <v>231</v>
      </c>
      <c r="B248" s="15">
        <f t="shared" si="26"/>
        <v>51689</v>
      </c>
      <c r="C248" s="16">
        <f t="shared" si="30"/>
        <v>-12359434.268872919</v>
      </c>
      <c r="D248" s="16">
        <f t="shared" si="31"/>
        <v>27978.234354149161</v>
      </c>
      <c r="E248" s="13"/>
      <c r="F248" s="16">
        <f t="shared" si="27"/>
        <v>27978.234354149161</v>
      </c>
      <c r="G248" s="16">
        <f t="shared" si="28"/>
        <v>133548.40206743867</v>
      </c>
      <c r="H248" s="16">
        <f t="shared" si="32"/>
        <v>-105570.1677132895</v>
      </c>
      <c r="I248" s="16">
        <f t="shared" si="29"/>
        <v>-12492982.670940356</v>
      </c>
    </row>
    <row r="249" spans="1:9" ht="14" x14ac:dyDescent="0.3">
      <c r="A249" s="14">
        <f t="shared" si="25"/>
        <v>232</v>
      </c>
      <c r="B249" s="15">
        <f t="shared" si="26"/>
        <v>51720</v>
      </c>
      <c r="C249" s="16">
        <f t="shared" si="30"/>
        <v>-12492982.670940356</v>
      </c>
      <c r="D249" s="16">
        <f t="shared" si="31"/>
        <v>27978.234354149161</v>
      </c>
      <c r="E249" s="13"/>
      <c r="F249" s="16">
        <f t="shared" si="27"/>
        <v>27978.234354149161</v>
      </c>
      <c r="G249" s="16">
        <f t="shared" si="28"/>
        <v>134689.12800176471</v>
      </c>
      <c r="H249" s="16">
        <f t="shared" si="32"/>
        <v>-106710.89364761555</v>
      </c>
      <c r="I249" s="16">
        <f t="shared" si="29"/>
        <v>-12627671.798942121</v>
      </c>
    </row>
    <row r="250" spans="1:9" ht="14" x14ac:dyDescent="0.3">
      <c r="A250" s="14">
        <f t="shared" si="25"/>
        <v>233</v>
      </c>
      <c r="B250" s="15">
        <f t="shared" si="26"/>
        <v>51751</v>
      </c>
      <c r="C250" s="16">
        <f t="shared" si="30"/>
        <v>-12627671.798942121</v>
      </c>
      <c r="D250" s="16">
        <f t="shared" si="31"/>
        <v>27978.234354149161</v>
      </c>
      <c r="E250" s="13"/>
      <c r="F250" s="16">
        <f t="shared" si="27"/>
        <v>27978.234354149161</v>
      </c>
      <c r="G250" s="16">
        <f t="shared" si="28"/>
        <v>135839.59763677977</v>
      </c>
      <c r="H250" s="16">
        <f t="shared" si="32"/>
        <v>-107861.36328263061</v>
      </c>
      <c r="I250" s="16">
        <f t="shared" si="29"/>
        <v>-12763511.396578901</v>
      </c>
    </row>
    <row r="251" spans="1:9" ht="14" x14ac:dyDescent="0.3">
      <c r="A251" s="17">
        <f t="shared" si="25"/>
        <v>234</v>
      </c>
      <c r="B251" s="15">
        <f t="shared" si="26"/>
        <v>51781</v>
      </c>
      <c r="C251" s="16">
        <f t="shared" si="30"/>
        <v>-12763511.396578901</v>
      </c>
      <c r="D251" s="16">
        <f t="shared" si="31"/>
        <v>27978.234354149161</v>
      </c>
      <c r="E251" s="13"/>
      <c r="F251" s="16">
        <f t="shared" si="27"/>
        <v>27978.234354149161</v>
      </c>
      <c r="G251" s="16">
        <f t="shared" si="28"/>
        <v>136999.89419992725</v>
      </c>
      <c r="H251" s="16">
        <f t="shared" si="32"/>
        <v>-109021.65984577809</v>
      </c>
      <c r="I251" s="16">
        <f t="shared" si="29"/>
        <v>-12900511.290778827</v>
      </c>
    </row>
    <row r="252" spans="1:9" ht="14" x14ac:dyDescent="0.3">
      <c r="A252" s="17">
        <f t="shared" si="25"/>
        <v>235</v>
      </c>
      <c r="B252" s="15">
        <f t="shared" si="26"/>
        <v>51812</v>
      </c>
      <c r="C252" s="16">
        <f t="shared" si="30"/>
        <v>-12900511.290778827</v>
      </c>
      <c r="D252" s="16">
        <f t="shared" si="31"/>
        <v>27978.234354149161</v>
      </c>
      <c r="E252" s="13"/>
      <c r="F252" s="16">
        <f t="shared" si="27"/>
        <v>27978.234354149161</v>
      </c>
      <c r="G252" s="16">
        <f t="shared" si="28"/>
        <v>138170.10162955165</v>
      </c>
      <c r="H252" s="16">
        <f t="shared" si="32"/>
        <v>-110191.86727540247</v>
      </c>
      <c r="I252" s="16">
        <f t="shared" si="29"/>
        <v>-13038681.392408378</v>
      </c>
    </row>
    <row r="253" spans="1:9" ht="14" x14ac:dyDescent="0.3">
      <c r="A253" s="17">
        <f t="shared" si="25"/>
        <v>236</v>
      </c>
      <c r="B253" s="15">
        <f t="shared" si="26"/>
        <v>51842</v>
      </c>
      <c r="C253" s="16">
        <f t="shared" si="30"/>
        <v>-13038681.392408378</v>
      </c>
      <c r="D253" s="16">
        <f t="shared" si="31"/>
        <v>27978.234354149161</v>
      </c>
      <c r="E253" s="13"/>
      <c r="F253" s="16">
        <f t="shared" si="27"/>
        <v>27978.234354149161</v>
      </c>
      <c r="G253" s="16">
        <f t="shared" si="28"/>
        <v>139350.30458097073</v>
      </c>
      <c r="H253" s="16">
        <f t="shared" si="32"/>
        <v>-111372.07022682157</v>
      </c>
      <c r="I253" s="16">
        <f t="shared" si="29"/>
        <v>-13178031.69698935</v>
      </c>
    </row>
    <row r="254" spans="1:9" ht="14" x14ac:dyDescent="0.3">
      <c r="A254" s="17">
        <f t="shared" si="25"/>
        <v>237</v>
      </c>
      <c r="B254" s="15">
        <f t="shared" si="26"/>
        <v>51873</v>
      </c>
      <c r="C254" s="16">
        <f t="shared" si="30"/>
        <v>-13178031.69698935</v>
      </c>
      <c r="D254" s="16">
        <f t="shared" si="31"/>
        <v>27978.234354149161</v>
      </c>
      <c r="E254" s="13"/>
      <c r="F254" s="16">
        <f t="shared" si="27"/>
        <v>27978.234354149161</v>
      </c>
      <c r="G254" s="16">
        <f t="shared" si="28"/>
        <v>140540.58843259985</v>
      </c>
      <c r="H254" s="16">
        <f t="shared" si="32"/>
        <v>-112562.35407845069</v>
      </c>
      <c r="I254" s="16">
        <f t="shared" si="29"/>
        <v>-13318572.285421951</v>
      </c>
    </row>
    <row r="255" spans="1:9" ht="14" x14ac:dyDescent="0.3">
      <c r="A255" s="17">
        <f t="shared" si="25"/>
        <v>238</v>
      </c>
      <c r="B255" s="15">
        <f t="shared" si="26"/>
        <v>51904</v>
      </c>
      <c r="C255" s="16">
        <f t="shared" si="30"/>
        <v>-13318572.285421951</v>
      </c>
      <c r="D255" s="16">
        <f t="shared" si="31"/>
        <v>27978.234354149161</v>
      </c>
      <c r="E255" s="13"/>
      <c r="F255" s="16">
        <f t="shared" si="27"/>
        <v>27978.234354149161</v>
      </c>
      <c r="G255" s="16">
        <f t="shared" si="28"/>
        <v>141741.03929212832</v>
      </c>
      <c r="H255" s="16">
        <f t="shared" si="32"/>
        <v>-113762.80493797915</v>
      </c>
      <c r="I255" s="16">
        <f t="shared" si="29"/>
        <v>-13460313.324714079</v>
      </c>
    </row>
    <row r="256" spans="1:9" ht="14" x14ac:dyDescent="0.3">
      <c r="A256" s="17">
        <f t="shared" si="25"/>
        <v>239</v>
      </c>
      <c r="B256" s="15">
        <f t="shared" si="26"/>
        <v>51932</v>
      </c>
      <c r="C256" s="16">
        <f t="shared" si="30"/>
        <v>-13460313.324714079</v>
      </c>
      <c r="D256" s="16">
        <f t="shared" si="31"/>
        <v>27978.234354149161</v>
      </c>
      <c r="E256" s="13"/>
      <c r="F256" s="16">
        <f t="shared" si="27"/>
        <v>27978.234354149161</v>
      </c>
      <c r="G256" s="16">
        <f t="shared" si="28"/>
        <v>142951.7440027486</v>
      </c>
      <c r="H256" s="16">
        <f t="shared" si="32"/>
        <v>-114973.50964859943</v>
      </c>
      <c r="I256" s="16">
        <f t="shared" si="29"/>
        <v>-13603265.068716828</v>
      </c>
    </row>
    <row r="257" spans="1:9" ht="14" x14ac:dyDescent="0.3">
      <c r="A257" s="17">
        <f t="shared" si="25"/>
        <v>240</v>
      </c>
      <c r="B257" s="15">
        <f t="shared" si="26"/>
        <v>51963</v>
      </c>
      <c r="C257" s="16">
        <f t="shared" si="30"/>
        <v>-13603265.068716828</v>
      </c>
      <c r="D257" s="16">
        <f t="shared" si="31"/>
        <v>27978.234354149161</v>
      </c>
      <c r="E257" s="13"/>
      <c r="F257" s="16">
        <f t="shared" si="27"/>
        <v>27978.234354149161</v>
      </c>
      <c r="G257" s="16">
        <f t="shared" si="28"/>
        <v>144172.79014943872</v>
      </c>
      <c r="H257" s="16">
        <f t="shared" si="32"/>
        <v>-116194.55579528956</v>
      </c>
      <c r="I257" s="16">
        <f t="shared" si="29"/>
        <v>-13747437.858866267</v>
      </c>
    </row>
    <row r="258" spans="1:9" ht="14" x14ac:dyDescent="0.3">
      <c r="A258" s="17">
        <f t="shared" si="25"/>
        <v>241</v>
      </c>
      <c r="B258" s="15">
        <f t="shared" si="26"/>
        <v>51993</v>
      </c>
      <c r="C258" s="16">
        <f t="shared" si="30"/>
        <v>-13747437.858866267</v>
      </c>
      <c r="D258" s="16">
        <f t="shared" si="31"/>
        <v>27978.234354149161</v>
      </c>
      <c r="E258" s="13"/>
      <c r="F258" s="16">
        <f t="shared" si="27"/>
        <v>27978.234354149161</v>
      </c>
      <c r="G258" s="16">
        <f t="shared" si="28"/>
        <v>145404.26606529852</v>
      </c>
      <c r="H258" s="16">
        <f t="shared" si="32"/>
        <v>-117426.03171114936</v>
      </c>
      <c r="I258" s="16">
        <f t="shared" si="29"/>
        <v>-13892842.124931565</v>
      </c>
    </row>
    <row r="259" spans="1:9" ht="14" x14ac:dyDescent="0.3">
      <c r="A259" s="17">
        <f t="shared" si="25"/>
        <v>242</v>
      </c>
      <c r="B259" s="15">
        <f t="shared" si="26"/>
        <v>52024</v>
      </c>
      <c r="C259" s="16">
        <f t="shared" si="30"/>
        <v>-13892842.124931565</v>
      </c>
      <c r="D259" s="16">
        <f t="shared" si="31"/>
        <v>27978.234354149161</v>
      </c>
      <c r="E259" s="13"/>
      <c r="F259" s="16">
        <f t="shared" si="27"/>
        <v>27978.234354149161</v>
      </c>
      <c r="G259" s="16">
        <f t="shared" si="28"/>
        <v>146646.2608379396</v>
      </c>
      <c r="H259" s="16">
        <f t="shared" si="32"/>
        <v>-118668.02648379044</v>
      </c>
      <c r="I259" s="16">
        <f t="shared" si="29"/>
        <v>-14039488.385769505</v>
      </c>
    </row>
    <row r="260" spans="1:9" ht="14" x14ac:dyDescent="0.3">
      <c r="A260" s="17">
        <f t="shared" si="25"/>
        <v>243</v>
      </c>
      <c r="B260" s="15">
        <f t="shared" si="26"/>
        <v>52054</v>
      </c>
      <c r="C260" s="16">
        <f t="shared" si="30"/>
        <v>-14039488.385769505</v>
      </c>
      <c r="D260" s="16">
        <f t="shared" si="31"/>
        <v>27978.234354149161</v>
      </c>
      <c r="E260" s="13"/>
      <c r="F260" s="16">
        <f t="shared" si="27"/>
        <v>27978.234354149161</v>
      </c>
      <c r="G260" s="16">
        <f t="shared" si="28"/>
        <v>147898.86431593035</v>
      </c>
      <c r="H260" s="16">
        <f t="shared" si="32"/>
        <v>-119920.62996178119</v>
      </c>
      <c r="I260" s="16">
        <f t="shared" si="29"/>
        <v>-14187387.250085436</v>
      </c>
    </row>
    <row r="261" spans="1:9" ht="14" x14ac:dyDescent="0.3">
      <c r="A261" s="17">
        <f t="shared" si="25"/>
        <v>244</v>
      </c>
      <c r="B261" s="15">
        <f t="shared" si="26"/>
        <v>52085</v>
      </c>
      <c r="C261" s="16">
        <f t="shared" si="30"/>
        <v>-14187387.250085436</v>
      </c>
      <c r="D261" s="16">
        <f t="shared" si="31"/>
        <v>27978.234354149161</v>
      </c>
      <c r="E261" s="13"/>
      <c r="F261" s="16">
        <f t="shared" si="27"/>
        <v>27978.234354149161</v>
      </c>
      <c r="G261" s="16">
        <f t="shared" si="28"/>
        <v>149162.16711529557</v>
      </c>
      <c r="H261" s="16">
        <f t="shared" si="32"/>
        <v>-121183.93276114641</v>
      </c>
      <c r="I261" s="16">
        <f t="shared" si="29"/>
        <v>-14336549.417200731</v>
      </c>
    </row>
    <row r="262" spans="1:9" ht="14" x14ac:dyDescent="0.3">
      <c r="A262" s="17">
        <f t="shared" si="25"/>
        <v>245</v>
      </c>
      <c r="B262" s="15">
        <f t="shared" si="26"/>
        <v>52116</v>
      </c>
      <c r="C262" s="16">
        <f t="shared" si="30"/>
        <v>-14336549.417200731</v>
      </c>
      <c r="D262" s="16">
        <f t="shared" si="31"/>
        <v>27978.234354149161</v>
      </c>
      <c r="E262" s="13"/>
      <c r="F262" s="16">
        <f t="shared" si="27"/>
        <v>27978.234354149161</v>
      </c>
      <c r="G262" s="16">
        <f t="shared" si="28"/>
        <v>150436.26062607206</v>
      </c>
      <c r="H262" s="16">
        <f t="shared" si="32"/>
        <v>-122458.02627192291</v>
      </c>
      <c r="I262" s="16">
        <f t="shared" si="29"/>
        <v>-14486985.677826803</v>
      </c>
    </row>
    <row r="263" spans="1:9" ht="14" x14ac:dyDescent="0.3">
      <c r="A263" s="17">
        <f t="shared" si="25"/>
        <v>246</v>
      </c>
      <c r="B263" s="15">
        <f t="shared" si="26"/>
        <v>52146</v>
      </c>
      <c r="C263" s="16">
        <f t="shared" si="30"/>
        <v>-14486985.677826803</v>
      </c>
      <c r="D263" s="16">
        <f t="shared" si="31"/>
        <v>27978.234354149161</v>
      </c>
      <c r="E263" s="13"/>
      <c r="F263" s="16">
        <f t="shared" si="27"/>
        <v>27978.234354149161</v>
      </c>
      <c r="G263" s="16">
        <f t="shared" si="28"/>
        <v>151721.23701891975</v>
      </c>
      <c r="H263" s="16">
        <f t="shared" si="32"/>
        <v>-123743.0026647706</v>
      </c>
      <c r="I263" s="16">
        <f t="shared" si="29"/>
        <v>-14638706.914845724</v>
      </c>
    </row>
    <row r="264" spans="1:9" ht="14" x14ac:dyDescent="0.3">
      <c r="A264" s="17">
        <f t="shared" si="25"/>
        <v>247</v>
      </c>
      <c r="B264" s="15">
        <f t="shared" si="26"/>
        <v>52177</v>
      </c>
      <c r="C264" s="16">
        <f t="shared" si="30"/>
        <v>-14638706.914845724</v>
      </c>
      <c r="D264" s="16">
        <f t="shared" si="31"/>
        <v>27978.234354149161</v>
      </c>
      <c r="E264" s="13"/>
      <c r="F264" s="16">
        <f t="shared" si="27"/>
        <v>27978.234354149161</v>
      </c>
      <c r="G264" s="16">
        <f t="shared" si="28"/>
        <v>153017.18925178971</v>
      </c>
      <c r="H264" s="16">
        <f t="shared" si="32"/>
        <v>-125038.95489764055</v>
      </c>
      <c r="I264" s="16">
        <f t="shared" si="29"/>
        <v>-14791724.104097513</v>
      </c>
    </row>
    <row r="265" spans="1:9" ht="14" x14ac:dyDescent="0.3">
      <c r="A265" s="17">
        <f t="shared" si="25"/>
        <v>248</v>
      </c>
      <c r="B265" s="15">
        <f t="shared" si="26"/>
        <v>52207</v>
      </c>
      <c r="C265" s="16">
        <f t="shared" si="30"/>
        <v>-14791724.104097513</v>
      </c>
      <c r="D265" s="16">
        <f t="shared" si="31"/>
        <v>27978.234354149161</v>
      </c>
      <c r="E265" s="13"/>
      <c r="F265" s="16">
        <f t="shared" si="27"/>
        <v>27978.234354149161</v>
      </c>
      <c r="G265" s="16">
        <f t="shared" si="28"/>
        <v>154324.21107664876</v>
      </c>
      <c r="H265" s="16">
        <f t="shared" si="32"/>
        <v>-126345.97672249959</v>
      </c>
      <c r="I265" s="16">
        <f t="shared" si="29"/>
        <v>-14946048.315174162</v>
      </c>
    </row>
    <row r="266" spans="1:9" ht="14" x14ac:dyDescent="0.3">
      <c r="A266" s="17">
        <f t="shared" si="25"/>
        <v>249</v>
      </c>
      <c r="B266" s="15">
        <f t="shared" si="26"/>
        <v>52238</v>
      </c>
      <c r="C266" s="16">
        <f t="shared" si="30"/>
        <v>-14946048.315174162</v>
      </c>
      <c r="D266" s="16">
        <f t="shared" si="31"/>
        <v>27978.234354149161</v>
      </c>
      <c r="E266" s="13"/>
      <c r="F266" s="16">
        <f t="shared" si="27"/>
        <v>27978.234354149161</v>
      </c>
      <c r="G266" s="16">
        <f t="shared" si="28"/>
        <v>155642.39704626179</v>
      </c>
      <c r="H266" s="16">
        <f t="shared" si="32"/>
        <v>-127664.16269211263</v>
      </c>
      <c r="I266" s="16">
        <f t="shared" si="29"/>
        <v>-15101690.712220425</v>
      </c>
    </row>
    <row r="267" spans="1:9" ht="14" x14ac:dyDescent="0.3">
      <c r="A267" s="17">
        <f t="shared" si="25"/>
        <v>250</v>
      </c>
      <c r="B267" s="15">
        <f t="shared" si="26"/>
        <v>52269</v>
      </c>
      <c r="C267" s="16">
        <f t="shared" si="30"/>
        <v>-15101690.712220425</v>
      </c>
      <c r="D267" s="16">
        <f t="shared" si="31"/>
        <v>27978.234354149161</v>
      </c>
      <c r="E267" s="13"/>
      <c r="F267" s="16">
        <f t="shared" si="27"/>
        <v>27978.234354149161</v>
      </c>
      <c r="G267" s="16">
        <f t="shared" si="28"/>
        <v>156971.84252103194</v>
      </c>
      <c r="H267" s="16">
        <f t="shared" si="32"/>
        <v>-128993.60816688278</v>
      </c>
      <c r="I267" s="16">
        <f t="shared" si="29"/>
        <v>-15258662.554741457</v>
      </c>
    </row>
    <row r="268" spans="1:9" ht="14" x14ac:dyDescent="0.3">
      <c r="A268" s="17">
        <f t="shared" si="25"/>
        <v>251</v>
      </c>
      <c r="B268" s="15">
        <f t="shared" si="26"/>
        <v>52297</v>
      </c>
      <c r="C268" s="16">
        <f t="shared" si="30"/>
        <v>-15258662.554741457</v>
      </c>
      <c r="D268" s="16">
        <f t="shared" si="31"/>
        <v>27978.234354149161</v>
      </c>
      <c r="E268" s="13"/>
      <c r="F268" s="16">
        <f t="shared" si="27"/>
        <v>27978.234354149161</v>
      </c>
      <c r="G268" s="16">
        <f t="shared" si="28"/>
        <v>158312.6436758991</v>
      </c>
      <c r="H268" s="16">
        <f t="shared" si="32"/>
        <v>-130334.40932174993</v>
      </c>
      <c r="I268" s="16">
        <f t="shared" si="29"/>
        <v>-15416975.198417356</v>
      </c>
    </row>
    <row r="269" spans="1:9" ht="14" x14ac:dyDescent="0.3">
      <c r="A269" s="17">
        <f t="shared" si="25"/>
        <v>252</v>
      </c>
      <c r="B269" s="15">
        <f t="shared" si="26"/>
        <v>52328</v>
      </c>
      <c r="C269" s="16">
        <f t="shared" si="30"/>
        <v>-15416975.198417356</v>
      </c>
      <c r="D269" s="16">
        <f t="shared" si="31"/>
        <v>27978.234354149161</v>
      </c>
      <c r="E269" s="13"/>
      <c r="F269" s="16">
        <f t="shared" si="27"/>
        <v>27978.234354149161</v>
      </c>
      <c r="G269" s="16">
        <f t="shared" si="28"/>
        <v>159664.8975072974</v>
      </c>
      <c r="H269" s="16">
        <f t="shared" si="32"/>
        <v>-131686.66315314823</v>
      </c>
      <c r="I269" s="16">
        <f t="shared" si="29"/>
        <v>-15576640.095924653</v>
      </c>
    </row>
    <row r="270" spans="1:9" ht="14" x14ac:dyDescent="0.3">
      <c r="A270" s="17">
        <f t="shared" si="25"/>
        <v>253</v>
      </c>
      <c r="B270" s="15">
        <f t="shared" si="26"/>
        <v>52358</v>
      </c>
      <c r="C270" s="16">
        <f t="shared" si="30"/>
        <v>-15576640.095924653</v>
      </c>
      <c r="D270" s="16">
        <f t="shared" si="31"/>
        <v>27978.234354149161</v>
      </c>
      <c r="E270" s="13"/>
      <c r="F270" s="16">
        <f t="shared" si="27"/>
        <v>27978.234354149161</v>
      </c>
      <c r="G270" s="16">
        <f t="shared" si="28"/>
        <v>161028.70184017223</v>
      </c>
      <c r="H270" s="16">
        <f t="shared" si="32"/>
        <v>-133050.46748602306</v>
      </c>
      <c r="I270" s="16">
        <f t="shared" si="29"/>
        <v>-15737668.797764825</v>
      </c>
    </row>
    <row r="271" spans="1:9" ht="14" x14ac:dyDescent="0.3">
      <c r="A271" s="17">
        <f t="shared" si="25"/>
        <v>254</v>
      </c>
      <c r="B271" s="15">
        <f t="shared" si="26"/>
        <v>52389</v>
      </c>
      <c r="C271" s="16">
        <f t="shared" si="30"/>
        <v>-15737668.797764825</v>
      </c>
      <c r="D271" s="16">
        <f t="shared" si="31"/>
        <v>27978.234354149161</v>
      </c>
      <c r="E271" s="13"/>
      <c r="F271" s="16">
        <f t="shared" si="27"/>
        <v>27978.234354149161</v>
      </c>
      <c r="G271" s="16">
        <f t="shared" si="28"/>
        <v>162404.15533505703</v>
      </c>
      <c r="H271" s="16">
        <f t="shared" si="32"/>
        <v>-134425.92098090786</v>
      </c>
      <c r="I271" s="16">
        <f t="shared" si="29"/>
        <v>-15900072.953099882</v>
      </c>
    </row>
    <row r="272" spans="1:9" ht="14" x14ac:dyDescent="0.3">
      <c r="A272" s="17">
        <f t="shared" si="25"/>
        <v>255</v>
      </c>
      <c r="B272" s="15">
        <f t="shared" si="26"/>
        <v>52419</v>
      </c>
      <c r="C272" s="16">
        <f t="shared" si="30"/>
        <v>-15900072.953099882</v>
      </c>
      <c r="D272" s="16">
        <f t="shared" si="31"/>
        <v>27978.234354149161</v>
      </c>
      <c r="E272" s="13"/>
      <c r="F272" s="16">
        <f t="shared" si="27"/>
        <v>27978.234354149161</v>
      </c>
      <c r="G272" s="16">
        <f t="shared" si="28"/>
        <v>163791.35749521066</v>
      </c>
      <c r="H272" s="16">
        <f t="shared" si="32"/>
        <v>-135813.12314106149</v>
      </c>
      <c r="I272" s="16">
        <f t="shared" si="29"/>
        <v>-16063864.310595093</v>
      </c>
    </row>
    <row r="273" spans="1:9" ht="14" x14ac:dyDescent="0.3">
      <c r="A273" s="17">
        <f t="shared" si="25"/>
        <v>256</v>
      </c>
      <c r="B273" s="15">
        <f t="shared" si="26"/>
        <v>52450</v>
      </c>
      <c r="C273" s="16">
        <f t="shared" si="30"/>
        <v>-16063864.310595093</v>
      </c>
      <c r="D273" s="16">
        <f t="shared" si="31"/>
        <v>27978.234354149161</v>
      </c>
      <c r="E273" s="13"/>
      <c r="F273" s="16">
        <f t="shared" si="27"/>
        <v>27978.234354149161</v>
      </c>
      <c r="G273" s="16">
        <f t="shared" si="28"/>
        <v>165190.4086738156</v>
      </c>
      <c r="H273" s="16">
        <f t="shared" si="32"/>
        <v>-137212.17431966643</v>
      </c>
      <c r="I273" s="16">
        <f t="shared" si="29"/>
        <v>-16229054.719268909</v>
      </c>
    </row>
    <row r="274" spans="1:9" ht="14" x14ac:dyDescent="0.3">
      <c r="A274" s="17">
        <f t="shared" si="25"/>
        <v>257</v>
      </c>
      <c r="B274" s="15">
        <f t="shared" si="26"/>
        <v>52481</v>
      </c>
      <c r="C274" s="16">
        <f t="shared" si="30"/>
        <v>-16229054.719268909</v>
      </c>
      <c r="D274" s="16">
        <f t="shared" si="31"/>
        <v>27978.234354149161</v>
      </c>
      <c r="E274" s="13"/>
      <c r="F274" s="16">
        <f t="shared" si="27"/>
        <v>27978.234354149161</v>
      </c>
      <c r="G274" s="16">
        <f t="shared" si="28"/>
        <v>166601.41008123776</v>
      </c>
      <c r="H274" s="16">
        <f t="shared" si="32"/>
        <v>-138623.17572708859</v>
      </c>
      <c r="I274" s="16">
        <f t="shared" si="29"/>
        <v>-16395656.129350146</v>
      </c>
    </row>
    <row r="275" spans="1:9" ht="14" x14ac:dyDescent="0.3">
      <c r="A275" s="17">
        <f t="shared" ref="A275:A338" si="33">IF(Values_Entered,A274+1,"")</f>
        <v>258</v>
      </c>
      <c r="B275" s="15">
        <f t="shared" ref="B275:B338" si="34">IF(Pay_Num&lt;&gt;"",DATE(YEAR(B274),MONTH(B274)+1,DAY(B274)),"")</f>
        <v>52511</v>
      </c>
      <c r="C275" s="16">
        <f t="shared" si="30"/>
        <v>-16395656.129350146</v>
      </c>
      <c r="D275" s="16">
        <f t="shared" si="31"/>
        <v>27978.234354149161</v>
      </c>
      <c r="E275" s="13"/>
      <c r="F275" s="16">
        <f t="shared" ref="F275:F338" si="35">IF(Pay_Num&lt;&gt;"",Sched_Pay+Extra_Pay,"")</f>
        <v>27978.234354149161</v>
      </c>
      <c r="G275" s="16">
        <f t="shared" ref="G275:G338" si="36">IF(Pay_Num&lt;&gt;"",Total_Pay-Int,"")</f>
        <v>168024.46379234834</v>
      </c>
      <c r="H275" s="16">
        <f t="shared" si="32"/>
        <v>-140046.22943819917</v>
      </c>
      <c r="I275" s="16">
        <f t="shared" ref="I275:I338" si="37">IF(Pay_Num&lt;&gt;"",Beg_Bal-Princ,"")</f>
        <v>-16563680.593142495</v>
      </c>
    </row>
    <row r="276" spans="1:9" ht="14" x14ac:dyDescent="0.3">
      <c r="A276" s="17">
        <f t="shared" si="33"/>
        <v>259</v>
      </c>
      <c r="B276" s="15">
        <f t="shared" si="34"/>
        <v>52542</v>
      </c>
      <c r="C276" s="16">
        <f t="shared" ref="C276:C339" si="38">IF(Pay_Num&lt;&gt;"",I275,"")</f>
        <v>-16563680.593142495</v>
      </c>
      <c r="D276" s="16">
        <f t="shared" ref="D276:D339" si="39">IF(Pay_Num&lt;&gt;"",Scheduled_Monthly_Payment,"")</f>
        <v>27978.234354149161</v>
      </c>
      <c r="E276" s="13"/>
      <c r="F276" s="16">
        <f t="shared" si="35"/>
        <v>27978.234354149161</v>
      </c>
      <c r="G276" s="16">
        <f t="shared" si="36"/>
        <v>169459.67275390797</v>
      </c>
      <c r="H276" s="16">
        <f t="shared" ref="H276:H339" si="40">IF(Pay_Num&lt;&gt;"",Beg_Bal*Interest_Rate/12,"")</f>
        <v>-141481.4383997588</v>
      </c>
      <c r="I276" s="16">
        <f t="shared" si="37"/>
        <v>-16733140.265896402</v>
      </c>
    </row>
    <row r="277" spans="1:9" ht="14" x14ac:dyDescent="0.3">
      <c r="A277" s="17">
        <f t="shared" si="33"/>
        <v>260</v>
      </c>
      <c r="B277" s="15">
        <f t="shared" si="34"/>
        <v>52572</v>
      </c>
      <c r="C277" s="16">
        <f t="shared" si="38"/>
        <v>-16733140.265896402</v>
      </c>
      <c r="D277" s="16">
        <f t="shared" si="39"/>
        <v>27978.234354149161</v>
      </c>
      <c r="E277" s="13"/>
      <c r="F277" s="16">
        <f t="shared" si="35"/>
        <v>27978.234354149161</v>
      </c>
      <c r="G277" s="16">
        <f t="shared" si="36"/>
        <v>170907.14079201425</v>
      </c>
      <c r="H277" s="16">
        <f t="shared" si="40"/>
        <v>-142928.90643786508</v>
      </c>
      <c r="I277" s="16">
        <f t="shared" si="37"/>
        <v>-16904047.406688418</v>
      </c>
    </row>
    <row r="278" spans="1:9" ht="14" x14ac:dyDescent="0.3">
      <c r="A278" s="17">
        <f t="shared" si="33"/>
        <v>261</v>
      </c>
      <c r="B278" s="15">
        <f t="shared" si="34"/>
        <v>52603</v>
      </c>
      <c r="C278" s="16">
        <f t="shared" si="38"/>
        <v>-16904047.406688418</v>
      </c>
      <c r="D278" s="16">
        <f t="shared" si="39"/>
        <v>27978.234354149161</v>
      </c>
      <c r="E278" s="13"/>
      <c r="F278" s="16">
        <f t="shared" si="35"/>
        <v>27978.234354149161</v>
      </c>
      <c r="G278" s="16">
        <f t="shared" si="36"/>
        <v>172366.97261961273</v>
      </c>
      <c r="H278" s="16">
        <f t="shared" si="40"/>
        <v>-144388.73826546356</v>
      </c>
      <c r="I278" s="16">
        <f t="shared" si="37"/>
        <v>-17076414.37930803</v>
      </c>
    </row>
    <row r="279" spans="1:9" ht="14" x14ac:dyDescent="0.3">
      <c r="A279" s="17">
        <f t="shared" si="33"/>
        <v>262</v>
      </c>
      <c r="B279" s="15">
        <f t="shared" si="34"/>
        <v>52634</v>
      </c>
      <c r="C279" s="16">
        <f t="shared" si="38"/>
        <v>-17076414.37930803</v>
      </c>
      <c r="D279" s="16">
        <f t="shared" si="39"/>
        <v>27978.234354149161</v>
      </c>
      <c r="E279" s="13"/>
      <c r="F279" s="16">
        <f t="shared" si="35"/>
        <v>27978.234354149161</v>
      </c>
      <c r="G279" s="16">
        <f t="shared" si="36"/>
        <v>173839.27384407193</v>
      </c>
      <c r="H279" s="16">
        <f t="shared" si="40"/>
        <v>-145861.03948992275</v>
      </c>
      <c r="I279" s="16">
        <f t="shared" si="37"/>
        <v>-17250253.653152101</v>
      </c>
    </row>
    <row r="280" spans="1:9" ht="14" x14ac:dyDescent="0.3">
      <c r="A280" s="17">
        <f t="shared" si="33"/>
        <v>263</v>
      </c>
      <c r="B280" s="15">
        <f t="shared" si="34"/>
        <v>52663</v>
      </c>
      <c r="C280" s="16">
        <f t="shared" si="38"/>
        <v>-17250253.653152101</v>
      </c>
      <c r="D280" s="16">
        <f t="shared" si="39"/>
        <v>27978.234354149161</v>
      </c>
      <c r="E280" s="13"/>
      <c r="F280" s="16">
        <f t="shared" si="35"/>
        <v>27978.234354149161</v>
      </c>
      <c r="G280" s="16">
        <f t="shared" si="36"/>
        <v>175324.15097482337</v>
      </c>
      <c r="H280" s="16">
        <f t="shared" si="40"/>
        <v>-147345.91662067419</v>
      </c>
      <c r="I280" s="16">
        <f t="shared" si="37"/>
        <v>-17425577.804126926</v>
      </c>
    </row>
    <row r="281" spans="1:9" ht="14" x14ac:dyDescent="0.3">
      <c r="A281" s="17">
        <f t="shared" si="33"/>
        <v>264</v>
      </c>
      <c r="B281" s="15">
        <f t="shared" si="34"/>
        <v>52694</v>
      </c>
      <c r="C281" s="16">
        <f t="shared" si="38"/>
        <v>-17425577.804126926</v>
      </c>
      <c r="D281" s="16">
        <f t="shared" si="39"/>
        <v>27978.234354149161</v>
      </c>
      <c r="E281" s="13"/>
      <c r="F281" s="16">
        <f t="shared" si="35"/>
        <v>27978.234354149161</v>
      </c>
      <c r="G281" s="16">
        <f t="shared" si="36"/>
        <v>176821.71143106665</v>
      </c>
      <c r="H281" s="16">
        <f t="shared" si="40"/>
        <v>-148843.47707691748</v>
      </c>
      <c r="I281" s="16">
        <f t="shared" si="37"/>
        <v>-17602399.515557993</v>
      </c>
    </row>
    <row r="282" spans="1:9" ht="14" x14ac:dyDescent="0.3">
      <c r="A282" s="17">
        <f t="shared" si="33"/>
        <v>265</v>
      </c>
      <c r="B282" s="15">
        <f t="shared" si="34"/>
        <v>52724</v>
      </c>
      <c r="C282" s="16">
        <f t="shared" si="38"/>
        <v>-17602399.515557993</v>
      </c>
      <c r="D282" s="16">
        <f t="shared" si="39"/>
        <v>27978.234354149161</v>
      </c>
      <c r="E282" s="13"/>
      <c r="F282" s="16">
        <f t="shared" si="35"/>
        <v>27978.234354149161</v>
      </c>
      <c r="G282" s="16">
        <f t="shared" si="36"/>
        <v>178332.06354954035</v>
      </c>
      <c r="H282" s="16">
        <f t="shared" si="40"/>
        <v>-150353.82919539118</v>
      </c>
      <c r="I282" s="16">
        <f t="shared" si="37"/>
        <v>-17780731.579107534</v>
      </c>
    </row>
    <row r="283" spans="1:9" ht="14" x14ac:dyDescent="0.3">
      <c r="A283" s="17">
        <f t="shared" si="33"/>
        <v>266</v>
      </c>
      <c r="B283" s="15">
        <f t="shared" si="34"/>
        <v>52755</v>
      </c>
      <c r="C283" s="16">
        <f t="shared" si="38"/>
        <v>-17780731.579107534</v>
      </c>
      <c r="D283" s="16">
        <f t="shared" si="39"/>
        <v>27978.234354149161</v>
      </c>
      <c r="E283" s="13"/>
      <c r="F283" s="16">
        <f t="shared" si="35"/>
        <v>27978.234354149161</v>
      </c>
      <c r="G283" s="16">
        <f t="shared" si="36"/>
        <v>179855.31659235933</v>
      </c>
      <c r="H283" s="16">
        <f t="shared" si="40"/>
        <v>-151877.08223821016</v>
      </c>
      <c r="I283" s="16">
        <f t="shared" si="37"/>
        <v>-17960586.895699892</v>
      </c>
    </row>
    <row r="284" spans="1:9" ht="14" x14ac:dyDescent="0.3">
      <c r="A284" s="17">
        <f t="shared" si="33"/>
        <v>267</v>
      </c>
      <c r="B284" s="15">
        <f t="shared" si="34"/>
        <v>52785</v>
      </c>
      <c r="C284" s="16">
        <f t="shared" si="38"/>
        <v>-17960586.895699892</v>
      </c>
      <c r="D284" s="16">
        <f t="shared" si="39"/>
        <v>27978.234354149161</v>
      </c>
      <c r="E284" s="13"/>
      <c r="F284" s="16">
        <f t="shared" si="35"/>
        <v>27978.234354149161</v>
      </c>
      <c r="G284" s="16">
        <f t="shared" si="36"/>
        <v>181391.58075491909</v>
      </c>
      <c r="H284" s="16">
        <f t="shared" si="40"/>
        <v>-153413.34640076992</v>
      </c>
      <c r="I284" s="16">
        <f t="shared" si="37"/>
        <v>-18141978.476454813</v>
      </c>
    </row>
    <row r="285" spans="1:9" ht="14" x14ac:dyDescent="0.3">
      <c r="A285" s="17">
        <f t="shared" si="33"/>
        <v>268</v>
      </c>
      <c r="B285" s="15">
        <f t="shared" si="34"/>
        <v>52816</v>
      </c>
      <c r="C285" s="16">
        <f t="shared" si="38"/>
        <v>-18141978.476454813</v>
      </c>
      <c r="D285" s="16">
        <f t="shared" si="39"/>
        <v>27978.234354149161</v>
      </c>
      <c r="E285" s="13"/>
      <c r="F285" s="16">
        <f t="shared" si="35"/>
        <v>27978.234354149161</v>
      </c>
      <c r="G285" s="16">
        <f t="shared" si="36"/>
        <v>182940.96717386736</v>
      </c>
      <c r="H285" s="16">
        <f t="shared" si="40"/>
        <v>-154962.73281971819</v>
      </c>
      <c r="I285" s="16">
        <f t="shared" si="37"/>
        <v>-18324919.44362868</v>
      </c>
    </row>
    <row r="286" spans="1:9" ht="14" x14ac:dyDescent="0.3">
      <c r="A286" s="17">
        <f t="shared" si="33"/>
        <v>269</v>
      </c>
      <c r="B286" s="15">
        <f t="shared" si="34"/>
        <v>52847</v>
      </c>
      <c r="C286" s="16">
        <f t="shared" si="38"/>
        <v>-18324919.44362868</v>
      </c>
      <c r="D286" s="16">
        <f t="shared" si="39"/>
        <v>27978.234354149161</v>
      </c>
      <c r="E286" s="13"/>
      <c r="F286" s="16">
        <f t="shared" si="35"/>
        <v>27978.234354149161</v>
      </c>
      <c r="G286" s="16">
        <f t="shared" si="36"/>
        <v>184503.58793514414</v>
      </c>
      <c r="H286" s="16">
        <f t="shared" si="40"/>
        <v>-156525.35358099497</v>
      </c>
      <c r="I286" s="16">
        <f t="shared" si="37"/>
        <v>-18509423.031563826</v>
      </c>
    </row>
    <row r="287" spans="1:9" ht="14" x14ac:dyDescent="0.3">
      <c r="A287" s="17">
        <f t="shared" si="33"/>
        <v>270</v>
      </c>
      <c r="B287" s="15">
        <f t="shared" si="34"/>
        <v>52877</v>
      </c>
      <c r="C287" s="16">
        <f t="shared" si="38"/>
        <v>-18509423.031563826</v>
      </c>
      <c r="D287" s="16">
        <f t="shared" si="39"/>
        <v>27978.234354149161</v>
      </c>
      <c r="E287" s="13"/>
      <c r="F287" s="16">
        <f t="shared" si="35"/>
        <v>27978.234354149161</v>
      </c>
      <c r="G287" s="16">
        <f t="shared" si="36"/>
        <v>186079.55608209019</v>
      </c>
      <c r="H287" s="16">
        <f t="shared" si="40"/>
        <v>-158101.32172794102</v>
      </c>
      <c r="I287" s="16">
        <f t="shared" si="37"/>
        <v>-18695502.587645914</v>
      </c>
    </row>
    <row r="288" spans="1:9" ht="14" x14ac:dyDescent="0.3">
      <c r="A288" s="17">
        <f t="shared" si="33"/>
        <v>271</v>
      </c>
      <c r="B288" s="15">
        <f t="shared" si="34"/>
        <v>52908</v>
      </c>
      <c r="C288" s="16">
        <f t="shared" si="38"/>
        <v>-18695502.587645914</v>
      </c>
      <c r="D288" s="16">
        <f t="shared" si="39"/>
        <v>27978.234354149161</v>
      </c>
      <c r="E288" s="13"/>
      <c r="F288" s="16">
        <f t="shared" si="35"/>
        <v>27978.234354149161</v>
      </c>
      <c r="G288" s="16">
        <f t="shared" si="36"/>
        <v>187668.9856236247</v>
      </c>
      <c r="H288" s="16">
        <f t="shared" si="40"/>
        <v>-159690.75126947553</v>
      </c>
      <c r="I288" s="16">
        <f t="shared" si="37"/>
        <v>-18883171.573269539</v>
      </c>
    </row>
    <row r="289" spans="1:9" ht="14" x14ac:dyDescent="0.3">
      <c r="A289" s="17">
        <f t="shared" si="33"/>
        <v>272</v>
      </c>
      <c r="B289" s="15">
        <f t="shared" si="34"/>
        <v>52938</v>
      </c>
      <c r="C289" s="16">
        <f t="shared" si="38"/>
        <v>-18883171.573269539</v>
      </c>
      <c r="D289" s="16">
        <f t="shared" si="39"/>
        <v>27978.234354149161</v>
      </c>
      <c r="E289" s="13"/>
      <c r="F289" s="16">
        <f t="shared" si="35"/>
        <v>27978.234354149161</v>
      </c>
      <c r="G289" s="16">
        <f t="shared" si="36"/>
        <v>189271.99154249314</v>
      </c>
      <c r="H289" s="16">
        <f t="shared" si="40"/>
        <v>-161293.75718834397</v>
      </c>
      <c r="I289" s="16">
        <f t="shared" si="37"/>
        <v>-19072443.564812031</v>
      </c>
    </row>
    <row r="290" spans="1:9" ht="14" x14ac:dyDescent="0.3">
      <c r="A290" s="17">
        <f t="shared" si="33"/>
        <v>273</v>
      </c>
      <c r="B290" s="15">
        <f t="shared" si="34"/>
        <v>52969</v>
      </c>
      <c r="C290" s="16">
        <f t="shared" si="38"/>
        <v>-19072443.564812031</v>
      </c>
      <c r="D290" s="16">
        <f t="shared" si="39"/>
        <v>27978.234354149161</v>
      </c>
      <c r="E290" s="13"/>
      <c r="F290" s="16">
        <f t="shared" si="35"/>
        <v>27978.234354149161</v>
      </c>
      <c r="G290" s="16">
        <f t="shared" si="36"/>
        <v>190888.68980358526</v>
      </c>
      <c r="H290" s="16">
        <f t="shared" si="40"/>
        <v>-162910.45544943609</v>
      </c>
      <c r="I290" s="16">
        <f t="shared" si="37"/>
        <v>-19263332.254615616</v>
      </c>
    </row>
    <row r="291" spans="1:9" ht="14" x14ac:dyDescent="0.3">
      <c r="A291" s="17">
        <f t="shared" si="33"/>
        <v>274</v>
      </c>
      <c r="B291" s="15">
        <f t="shared" si="34"/>
        <v>53000</v>
      </c>
      <c r="C291" s="16">
        <f t="shared" si="38"/>
        <v>-19263332.254615616</v>
      </c>
      <c r="D291" s="16">
        <f t="shared" si="39"/>
        <v>27978.234354149161</v>
      </c>
      <c r="E291" s="13"/>
      <c r="F291" s="16">
        <f t="shared" si="35"/>
        <v>27978.234354149161</v>
      </c>
      <c r="G291" s="16">
        <f t="shared" si="36"/>
        <v>192519.19736232422</v>
      </c>
      <c r="H291" s="16">
        <f t="shared" si="40"/>
        <v>-164540.96300817505</v>
      </c>
      <c r="I291" s="16">
        <f t="shared" si="37"/>
        <v>-19455851.451977938</v>
      </c>
    </row>
    <row r="292" spans="1:9" ht="14" x14ac:dyDescent="0.3">
      <c r="A292" s="17">
        <f t="shared" si="33"/>
        <v>275</v>
      </c>
      <c r="B292" s="15">
        <f t="shared" si="34"/>
        <v>53028</v>
      </c>
      <c r="C292" s="16">
        <f t="shared" si="38"/>
        <v>-19455851.451977938</v>
      </c>
      <c r="D292" s="16">
        <f t="shared" si="39"/>
        <v>27978.234354149161</v>
      </c>
      <c r="E292" s="13"/>
      <c r="F292" s="16">
        <f t="shared" si="35"/>
        <v>27978.234354149161</v>
      </c>
      <c r="G292" s="16">
        <f t="shared" si="36"/>
        <v>194163.63217312738</v>
      </c>
      <c r="H292" s="16">
        <f t="shared" si="40"/>
        <v>-166185.39781897821</v>
      </c>
      <c r="I292" s="16">
        <f t="shared" si="37"/>
        <v>-19650015.084151067</v>
      </c>
    </row>
    <row r="293" spans="1:9" ht="14" x14ac:dyDescent="0.3">
      <c r="A293" s="17">
        <f t="shared" si="33"/>
        <v>276</v>
      </c>
      <c r="B293" s="15">
        <f t="shared" si="34"/>
        <v>53059</v>
      </c>
      <c r="C293" s="16">
        <f t="shared" si="38"/>
        <v>-19650015.084151067</v>
      </c>
      <c r="D293" s="16">
        <f t="shared" si="39"/>
        <v>27978.234354149161</v>
      </c>
      <c r="E293" s="13"/>
      <c r="F293" s="16">
        <f t="shared" si="35"/>
        <v>27978.234354149161</v>
      </c>
      <c r="G293" s="16">
        <f t="shared" si="36"/>
        <v>195822.11319793953</v>
      </c>
      <c r="H293" s="16">
        <f t="shared" si="40"/>
        <v>-167843.87884379036</v>
      </c>
      <c r="I293" s="16">
        <f t="shared" si="37"/>
        <v>-19845837.197349008</v>
      </c>
    </row>
    <row r="294" spans="1:9" ht="14" x14ac:dyDescent="0.3">
      <c r="A294" s="17">
        <f t="shared" si="33"/>
        <v>277</v>
      </c>
      <c r="B294" s="15">
        <f t="shared" si="34"/>
        <v>53089</v>
      </c>
      <c r="C294" s="16">
        <f t="shared" si="38"/>
        <v>-19845837.197349008</v>
      </c>
      <c r="D294" s="16">
        <f t="shared" si="39"/>
        <v>27978.234354149161</v>
      </c>
      <c r="E294" s="13"/>
      <c r="F294" s="16">
        <f t="shared" si="35"/>
        <v>27978.234354149161</v>
      </c>
      <c r="G294" s="16">
        <f t="shared" si="36"/>
        <v>197494.76041483862</v>
      </c>
      <c r="H294" s="16">
        <f t="shared" si="40"/>
        <v>-169516.52606068944</v>
      </c>
      <c r="I294" s="16">
        <f t="shared" si="37"/>
        <v>-20043331.957763847</v>
      </c>
    </row>
    <row r="295" spans="1:9" ht="14" x14ac:dyDescent="0.3">
      <c r="A295" s="17">
        <f t="shared" si="33"/>
        <v>278</v>
      </c>
      <c r="B295" s="15">
        <f t="shared" si="34"/>
        <v>53120</v>
      </c>
      <c r="C295" s="16">
        <f t="shared" si="38"/>
        <v>-20043331.957763847</v>
      </c>
      <c r="D295" s="16">
        <f t="shared" si="39"/>
        <v>27978.234354149161</v>
      </c>
      <c r="E295" s="13"/>
      <c r="F295" s="16">
        <f t="shared" si="35"/>
        <v>27978.234354149161</v>
      </c>
      <c r="G295" s="16">
        <f t="shared" si="36"/>
        <v>199181.69482671536</v>
      </c>
      <c r="H295" s="16">
        <f t="shared" si="40"/>
        <v>-171203.46047256619</v>
      </c>
      <c r="I295" s="16">
        <f t="shared" si="37"/>
        <v>-20242513.652590562</v>
      </c>
    </row>
    <row r="296" spans="1:9" ht="14" x14ac:dyDescent="0.3">
      <c r="A296" s="17">
        <f t="shared" si="33"/>
        <v>279</v>
      </c>
      <c r="B296" s="15">
        <f t="shared" si="34"/>
        <v>53150</v>
      </c>
      <c r="C296" s="16">
        <f t="shared" si="38"/>
        <v>-20242513.652590562</v>
      </c>
      <c r="D296" s="16">
        <f t="shared" si="39"/>
        <v>27978.234354149161</v>
      </c>
      <c r="E296" s="13"/>
      <c r="F296" s="16">
        <f t="shared" si="35"/>
        <v>27978.234354149161</v>
      </c>
      <c r="G296" s="16">
        <f t="shared" si="36"/>
        <v>200883.03847002686</v>
      </c>
      <c r="H296" s="16">
        <f t="shared" si="40"/>
        <v>-172904.80411587769</v>
      </c>
      <c r="I296" s="16">
        <f t="shared" si="37"/>
        <v>-20443396.691060588</v>
      </c>
    </row>
    <row r="297" spans="1:9" ht="14" x14ac:dyDescent="0.3">
      <c r="A297" s="17">
        <f t="shared" si="33"/>
        <v>280</v>
      </c>
      <c r="B297" s="15">
        <f t="shared" si="34"/>
        <v>53181</v>
      </c>
      <c r="C297" s="16">
        <f t="shared" si="38"/>
        <v>-20443396.691060588</v>
      </c>
      <c r="D297" s="16">
        <f t="shared" si="39"/>
        <v>27978.234354149161</v>
      </c>
      <c r="E297" s="13"/>
      <c r="F297" s="16">
        <f t="shared" si="35"/>
        <v>27978.234354149161</v>
      </c>
      <c r="G297" s="16">
        <f t="shared" si="36"/>
        <v>202598.91442362501</v>
      </c>
      <c r="H297" s="16">
        <f t="shared" si="40"/>
        <v>-174620.68006947584</v>
      </c>
      <c r="I297" s="16">
        <f t="shared" si="37"/>
        <v>-20645995.605484214</v>
      </c>
    </row>
    <row r="298" spans="1:9" ht="14" x14ac:dyDescent="0.3">
      <c r="A298" s="17">
        <f t="shared" si="33"/>
        <v>281</v>
      </c>
      <c r="B298" s="15">
        <f t="shared" si="34"/>
        <v>53212</v>
      </c>
      <c r="C298" s="16">
        <f t="shared" si="38"/>
        <v>-20645995.605484214</v>
      </c>
      <c r="D298" s="16">
        <f t="shared" si="39"/>
        <v>27978.234354149161</v>
      </c>
      <c r="E298" s="13"/>
      <c r="F298" s="16">
        <f t="shared" si="35"/>
        <v>27978.234354149161</v>
      </c>
      <c r="G298" s="16">
        <f t="shared" si="36"/>
        <v>204329.44681766018</v>
      </c>
      <c r="H298" s="16">
        <f t="shared" si="40"/>
        <v>-176351.21246351101</v>
      </c>
      <c r="I298" s="16">
        <f t="shared" si="37"/>
        <v>-20850325.052301873</v>
      </c>
    </row>
    <row r="299" spans="1:9" ht="14" x14ac:dyDescent="0.3">
      <c r="A299" s="17">
        <f t="shared" si="33"/>
        <v>282</v>
      </c>
      <c r="B299" s="15">
        <f t="shared" si="34"/>
        <v>53242</v>
      </c>
      <c r="C299" s="16">
        <f t="shared" si="38"/>
        <v>-20850325.052301873</v>
      </c>
      <c r="D299" s="16">
        <f t="shared" si="39"/>
        <v>27978.234354149161</v>
      </c>
      <c r="E299" s="13"/>
      <c r="F299" s="16">
        <f t="shared" si="35"/>
        <v>27978.234354149161</v>
      </c>
      <c r="G299" s="16">
        <f t="shared" si="36"/>
        <v>206074.76084256099</v>
      </c>
      <c r="H299" s="16">
        <f t="shared" si="40"/>
        <v>-178096.52648841182</v>
      </c>
      <c r="I299" s="16">
        <f t="shared" si="37"/>
        <v>-21056399.813144434</v>
      </c>
    </row>
    <row r="300" spans="1:9" ht="14" x14ac:dyDescent="0.3">
      <c r="A300" s="17">
        <f t="shared" si="33"/>
        <v>283</v>
      </c>
      <c r="B300" s="15">
        <f t="shared" si="34"/>
        <v>53273</v>
      </c>
      <c r="C300" s="16">
        <f t="shared" si="38"/>
        <v>-21056399.813144434</v>
      </c>
      <c r="D300" s="16">
        <f t="shared" si="39"/>
        <v>27978.234354149161</v>
      </c>
      <c r="E300" s="13"/>
      <c r="F300" s="16">
        <f t="shared" si="35"/>
        <v>27978.234354149161</v>
      </c>
      <c r="G300" s="16">
        <f t="shared" si="36"/>
        <v>207834.98275809118</v>
      </c>
      <c r="H300" s="16">
        <f t="shared" si="40"/>
        <v>-179856.74840394201</v>
      </c>
      <c r="I300" s="16">
        <f t="shared" si="37"/>
        <v>-21264234.795902524</v>
      </c>
    </row>
    <row r="301" spans="1:9" ht="14" x14ac:dyDescent="0.3">
      <c r="A301" s="17">
        <f t="shared" si="33"/>
        <v>284</v>
      </c>
      <c r="B301" s="15">
        <f t="shared" si="34"/>
        <v>53303</v>
      </c>
      <c r="C301" s="16">
        <f t="shared" si="38"/>
        <v>-21264234.795902524</v>
      </c>
      <c r="D301" s="16">
        <f t="shared" si="39"/>
        <v>27978.234354149161</v>
      </c>
      <c r="E301" s="13"/>
      <c r="F301" s="16">
        <f t="shared" si="35"/>
        <v>27978.234354149161</v>
      </c>
      <c r="G301" s="16">
        <f t="shared" si="36"/>
        <v>209610.23990248324</v>
      </c>
      <c r="H301" s="16">
        <f t="shared" si="40"/>
        <v>-181632.00554833407</v>
      </c>
      <c r="I301" s="16">
        <f t="shared" si="37"/>
        <v>-21473845.035805006</v>
      </c>
    </row>
    <row r="302" spans="1:9" ht="14" x14ac:dyDescent="0.3">
      <c r="A302" s="17">
        <f t="shared" si="33"/>
        <v>285</v>
      </c>
      <c r="B302" s="15">
        <f t="shared" si="34"/>
        <v>53334</v>
      </c>
      <c r="C302" s="16">
        <f t="shared" si="38"/>
        <v>-21473845.035805006</v>
      </c>
      <c r="D302" s="16">
        <f t="shared" si="39"/>
        <v>27978.234354149161</v>
      </c>
      <c r="E302" s="13"/>
      <c r="F302" s="16">
        <f t="shared" si="35"/>
        <v>27978.234354149161</v>
      </c>
      <c r="G302" s="16">
        <f t="shared" si="36"/>
        <v>211400.66070165025</v>
      </c>
      <c r="H302" s="16">
        <f t="shared" si="40"/>
        <v>-183422.42634750108</v>
      </c>
      <c r="I302" s="16">
        <f t="shared" si="37"/>
        <v>-21685245.696506657</v>
      </c>
    </row>
    <row r="303" spans="1:9" ht="14" x14ac:dyDescent="0.3">
      <c r="A303" s="17">
        <f t="shared" si="33"/>
        <v>286</v>
      </c>
      <c r="B303" s="15">
        <f t="shared" si="34"/>
        <v>53365</v>
      </c>
      <c r="C303" s="16">
        <f t="shared" si="38"/>
        <v>-21685245.696506657</v>
      </c>
      <c r="D303" s="16">
        <f t="shared" si="39"/>
        <v>27978.234354149161</v>
      </c>
      <c r="E303" s="13"/>
      <c r="F303" s="16">
        <f t="shared" si="35"/>
        <v>27978.234354149161</v>
      </c>
      <c r="G303" s="16">
        <f t="shared" si="36"/>
        <v>213206.37467847683</v>
      </c>
      <c r="H303" s="16">
        <f t="shared" si="40"/>
        <v>-185228.14032432766</v>
      </c>
      <c r="I303" s="16">
        <f t="shared" si="37"/>
        <v>-21898452.071185134</v>
      </c>
    </row>
    <row r="304" spans="1:9" ht="14" x14ac:dyDescent="0.3">
      <c r="A304" s="17">
        <f t="shared" si="33"/>
        <v>287</v>
      </c>
      <c r="B304" s="15">
        <f t="shared" si="34"/>
        <v>53393</v>
      </c>
      <c r="C304" s="16">
        <f t="shared" si="38"/>
        <v>-21898452.071185134</v>
      </c>
      <c r="D304" s="16">
        <f t="shared" si="39"/>
        <v>27978.234354149161</v>
      </c>
      <c r="E304" s="13"/>
      <c r="F304" s="16">
        <f t="shared" si="35"/>
        <v>27978.234354149161</v>
      </c>
      <c r="G304" s="16">
        <f t="shared" si="36"/>
        <v>215027.51246218884</v>
      </c>
      <c r="H304" s="16">
        <f t="shared" si="40"/>
        <v>-187049.27810803967</v>
      </c>
      <c r="I304" s="16">
        <f t="shared" si="37"/>
        <v>-22113479.583647322</v>
      </c>
    </row>
    <row r="305" spans="1:9" ht="14" x14ac:dyDescent="0.3">
      <c r="A305" s="17">
        <f t="shared" si="33"/>
        <v>288</v>
      </c>
      <c r="B305" s="15">
        <f t="shared" si="34"/>
        <v>53424</v>
      </c>
      <c r="C305" s="16">
        <f t="shared" si="38"/>
        <v>-22113479.583647322</v>
      </c>
      <c r="D305" s="16">
        <f t="shared" si="39"/>
        <v>27978.234354149161</v>
      </c>
      <c r="E305" s="13"/>
      <c r="F305" s="16">
        <f t="shared" si="35"/>
        <v>27978.234354149161</v>
      </c>
      <c r="G305" s="16">
        <f t="shared" si="36"/>
        <v>216864.20579780336</v>
      </c>
      <c r="H305" s="16">
        <f t="shared" si="40"/>
        <v>-188885.97144365418</v>
      </c>
      <c r="I305" s="16">
        <f t="shared" si="37"/>
        <v>-22330343.789445125</v>
      </c>
    </row>
    <row r="306" spans="1:9" ht="14" x14ac:dyDescent="0.3">
      <c r="A306" s="17">
        <f t="shared" si="33"/>
        <v>289</v>
      </c>
      <c r="B306" s="15">
        <f t="shared" si="34"/>
        <v>53454</v>
      </c>
      <c r="C306" s="16">
        <f t="shared" si="38"/>
        <v>-22330343.789445125</v>
      </c>
      <c r="D306" s="16">
        <f t="shared" si="39"/>
        <v>27978.234354149161</v>
      </c>
      <c r="E306" s="13"/>
      <c r="F306" s="16">
        <f t="shared" si="35"/>
        <v>27978.234354149161</v>
      </c>
      <c r="G306" s="16">
        <f t="shared" si="36"/>
        <v>218716.58755565959</v>
      </c>
      <c r="H306" s="16">
        <f t="shared" si="40"/>
        <v>-190738.35320151041</v>
      </c>
      <c r="I306" s="16">
        <f t="shared" si="37"/>
        <v>-22549060.377000783</v>
      </c>
    </row>
    <row r="307" spans="1:9" ht="14" x14ac:dyDescent="0.3">
      <c r="A307" s="17">
        <f t="shared" si="33"/>
        <v>290</v>
      </c>
      <c r="B307" s="15">
        <f t="shared" si="34"/>
        <v>53485</v>
      </c>
      <c r="C307" s="16">
        <f t="shared" si="38"/>
        <v>-22549060.377000783</v>
      </c>
      <c r="D307" s="16">
        <f t="shared" si="39"/>
        <v>27978.234354149161</v>
      </c>
      <c r="E307" s="13"/>
      <c r="F307" s="16">
        <f t="shared" si="35"/>
        <v>27978.234354149161</v>
      </c>
      <c r="G307" s="16">
        <f t="shared" si="36"/>
        <v>220584.79174103084</v>
      </c>
      <c r="H307" s="16">
        <f t="shared" si="40"/>
        <v>-192606.55738688167</v>
      </c>
      <c r="I307" s="16">
        <f t="shared" si="37"/>
        <v>-22769645.168741815</v>
      </c>
    </row>
    <row r="308" spans="1:9" ht="14" x14ac:dyDescent="0.3">
      <c r="A308" s="17">
        <f t="shared" si="33"/>
        <v>291</v>
      </c>
      <c r="B308" s="15">
        <f t="shared" si="34"/>
        <v>53515</v>
      </c>
      <c r="C308" s="16">
        <f t="shared" si="38"/>
        <v>-22769645.168741815</v>
      </c>
      <c r="D308" s="16">
        <f t="shared" si="39"/>
        <v>27978.234354149161</v>
      </c>
      <c r="E308" s="13"/>
      <c r="F308" s="16">
        <f t="shared" si="35"/>
        <v>27978.234354149161</v>
      </c>
      <c r="G308" s="16">
        <f t="shared" si="36"/>
        <v>222468.95350381883</v>
      </c>
      <c r="H308" s="16">
        <f t="shared" si="40"/>
        <v>-194490.71914966966</v>
      </c>
      <c r="I308" s="16">
        <f t="shared" si="37"/>
        <v>-22992114.122245632</v>
      </c>
    </row>
    <row r="309" spans="1:9" ht="14" x14ac:dyDescent="0.3">
      <c r="A309" s="17">
        <f t="shared" si="33"/>
        <v>292</v>
      </c>
      <c r="B309" s="15">
        <f t="shared" si="34"/>
        <v>53546</v>
      </c>
      <c r="C309" s="16">
        <f t="shared" si="38"/>
        <v>-22992114.122245632</v>
      </c>
      <c r="D309" s="16">
        <f t="shared" si="39"/>
        <v>27978.234354149161</v>
      </c>
      <c r="E309" s="13"/>
      <c r="F309" s="16">
        <f t="shared" si="35"/>
        <v>27978.234354149161</v>
      </c>
      <c r="G309" s="16">
        <f t="shared" si="36"/>
        <v>224369.20914833058</v>
      </c>
      <c r="H309" s="16">
        <f t="shared" si="40"/>
        <v>-196390.97479418141</v>
      </c>
      <c r="I309" s="16">
        <f t="shared" si="37"/>
        <v>-23216483.331393961</v>
      </c>
    </row>
    <row r="310" spans="1:9" ht="14" x14ac:dyDescent="0.3">
      <c r="A310" s="17">
        <f t="shared" si="33"/>
        <v>293</v>
      </c>
      <c r="B310" s="15">
        <f t="shared" si="34"/>
        <v>53577</v>
      </c>
      <c r="C310" s="16">
        <f t="shared" si="38"/>
        <v>-23216483.331393961</v>
      </c>
      <c r="D310" s="16">
        <f t="shared" si="39"/>
        <v>27978.234354149161</v>
      </c>
      <c r="E310" s="13"/>
      <c r="F310" s="16">
        <f t="shared" si="35"/>
        <v>27978.234354149161</v>
      </c>
      <c r="G310" s="16">
        <f t="shared" si="36"/>
        <v>226285.69614313924</v>
      </c>
      <c r="H310" s="16">
        <f t="shared" si="40"/>
        <v>-198307.46178899007</v>
      </c>
      <c r="I310" s="16">
        <f t="shared" si="37"/>
        <v>-23442769.0275371</v>
      </c>
    </row>
    <row r="311" spans="1:9" ht="14" x14ac:dyDescent="0.3">
      <c r="A311" s="17">
        <f t="shared" si="33"/>
        <v>294</v>
      </c>
      <c r="B311" s="15">
        <f t="shared" si="34"/>
        <v>53607</v>
      </c>
      <c r="C311" s="16">
        <f t="shared" si="38"/>
        <v>-23442769.0275371</v>
      </c>
      <c r="D311" s="16">
        <f t="shared" si="39"/>
        <v>27978.234354149161</v>
      </c>
      <c r="E311" s="13"/>
      <c r="F311" s="16">
        <f t="shared" si="35"/>
        <v>27978.234354149161</v>
      </c>
      <c r="G311" s="16">
        <f t="shared" si="36"/>
        <v>228218.55313102854</v>
      </c>
      <c r="H311" s="16">
        <f t="shared" si="40"/>
        <v>-200240.31877687937</v>
      </c>
      <c r="I311" s="16">
        <f t="shared" si="37"/>
        <v>-23670987.580668129</v>
      </c>
    </row>
    <row r="312" spans="1:9" ht="14" x14ac:dyDescent="0.3">
      <c r="A312" s="17">
        <f t="shared" si="33"/>
        <v>295</v>
      </c>
      <c r="B312" s="15">
        <f t="shared" si="34"/>
        <v>53638</v>
      </c>
      <c r="C312" s="16">
        <f t="shared" si="38"/>
        <v>-23670987.580668129</v>
      </c>
      <c r="D312" s="16">
        <f t="shared" si="39"/>
        <v>27978.234354149161</v>
      </c>
      <c r="E312" s="13"/>
      <c r="F312" s="16">
        <f t="shared" si="35"/>
        <v>27978.234354149161</v>
      </c>
      <c r="G312" s="16">
        <f t="shared" si="36"/>
        <v>230167.91993902274</v>
      </c>
      <c r="H312" s="16">
        <f t="shared" si="40"/>
        <v>-202189.68558487357</v>
      </c>
      <c r="I312" s="16">
        <f t="shared" si="37"/>
        <v>-23901155.500607152</v>
      </c>
    </row>
    <row r="313" spans="1:9" ht="14" x14ac:dyDescent="0.3">
      <c r="A313" s="17">
        <f t="shared" si="33"/>
        <v>296</v>
      </c>
      <c r="B313" s="15">
        <f t="shared" si="34"/>
        <v>53668</v>
      </c>
      <c r="C313" s="16">
        <f t="shared" si="38"/>
        <v>-23901155.500607152</v>
      </c>
      <c r="D313" s="16">
        <f t="shared" si="39"/>
        <v>27978.234354149161</v>
      </c>
      <c r="E313" s="13"/>
      <c r="F313" s="16">
        <f t="shared" si="35"/>
        <v>27978.234354149161</v>
      </c>
      <c r="G313" s="16">
        <f t="shared" si="36"/>
        <v>232133.93758850193</v>
      </c>
      <c r="H313" s="16">
        <f t="shared" si="40"/>
        <v>-204155.70323435275</v>
      </c>
      <c r="I313" s="16">
        <f t="shared" si="37"/>
        <v>-24133289.438195653</v>
      </c>
    </row>
    <row r="314" spans="1:9" ht="14" x14ac:dyDescent="0.3">
      <c r="A314" s="17">
        <f t="shared" si="33"/>
        <v>297</v>
      </c>
      <c r="B314" s="15">
        <f t="shared" si="34"/>
        <v>53699</v>
      </c>
      <c r="C314" s="16">
        <f t="shared" si="38"/>
        <v>-24133289.438195653</v>
      </c>
      <c r="D314" s="16">
        <f t="shared" si="39"/>
        <v>27978.234354149161</v>
      </c>
      <c r="E314" s="13"/>
      <c r="F314" s="16">
        <f t="shared" si="35"/>
        <v>27978.234354149161</v>
      </c>
      <c r="G314" s="16">
        <f t="shared" si="36"/>
        <v>234116.74830540371</v>
      </c>
      <c r="H314" s="16">
        <f t="shared" si="40"/>
        <v>-206138.51395125454</v>
      </c>
      <c r="I314" s="16">
        <f t="shared" si="37"/>
        <v>-24367406.186501056</v>
      </c>
    </row>
    <row r="315" spans="1:9" ht="14" x14ac:dyDescent="0.3">
      <c r="A315" s="17">
        <f t="shared" si="33"/>
        <v>298</v>
      </c>
      <c r="B315" s="15">
        <f t="shared" si="34"/>
        <v>53730</v>
      </c>
      <c r="C315" s="16">
        <f t="shared" si="38"/>
        <v>-24367406.186501056</v>
      </c>
      <c r="D315" s="16">
        <f t="shared" si="39"/>
        <v>27978.234354149161</v>
      </c>
      <c r="E315" s="13"/>
      <c r="F315" s="16">
        <f t="shared" si="35"/>
        <v>27978.234354149161</v>
      </c>
      <c r="G315" s="16">
        <f t="shared" si="36"/>
        <v>236116.49553051236</v>
      </c>
      <c r="H315" s="16">
        <f t="shared" si="40"/>
        <v>-208138.26117636319</v>
      </c>
      <c r="I315" s="16">
        <f t="shared" si="37"/>
        <v>-24603522.682031568</v>
      </c>
    </row>
    <row r="316" spans="1:9" ht="14" x14ac:dyDescent="0.3">
      <c r="A316" s="17">
        <f t="shared" si="33"/>
        <v>299</v>
      </c>
      <c r="B316" s="15">
        <f t="shared" si="34"/>
        <v>53758</v>
      </c>
      <c r="C316" s="16">
        <f t="shared" si="38"/>
        <v>-24603522.682031568</v>
      </c>
      <c r="D316" s="16">
        <f t="shared" si="39"/>
        <v>27978.234354149161</v>
      </c>
      <c r="E316" s="13"/>
      <c r="F316" s="16">
        <f t="shared" si="35"/>
        <v>27978.234354149161</v>
      </c>
      <c r="G316" s="16">
        <f t="shared" si="36"/>
        <v>238133.32392983546</v>
      </c>
      <c r="H316" s="16">
        <f t="shared" si="40"/>
        <v>-210155.08957568629</v>
      </c>
      <c r="I316" s="16">
        <f t="shared" si="37"/>
        <v>-24841656.005961403</v>
      </c>
    </row>
    <row r="317" spans="1:9" ht="14" x14ac:dyDescent="0.3">
      <c r="A317" s="17">
        <f t="shared" si="33"/>
        <v>300</v>
      </c>
      <c r="B317" s="15">
        <f t="shared" si="34"/>
        <v>53789</v>
      </c>
      <c r="C317" s="16">
        <f t="shared" si="38"/>
        <v>-24841656.005961403</v>
      </c>
      <c r="D317" s="16">
        <f t="shared" si="39"/>
        <v>27978.234354149161</v>
      </c>
      <c r="E317" s="13"/>
      <c r="F317" s="16">
        <f t="shared" si="35"/>
        <v>27978.234354149161</v>
      </c>
      <c r="G317" s="16">
        <f t="shared" si="36"/>
        <v>240167.37940506949</v>
      </c>
      <c r="H317" s="16">
        <f t="shared" si="40"/>
        <v>-212189.14505092031</v>
      </c>
      <c r="I317" s="16">
        <f t="shared" si="37"/>
        <v>-25081823.385366473</v>
      </c>
    </row>
    <row r="318" spans="1:9" ht="14" x14ac:dyDescent="0.3">
      <c r="A318" s="17">
        <f t="shared" si="33"/>
        <v>301</v>
      </c>
      <c r="B318" s="15">
        <f t="shared" si="34"/>
        <v>53819</v>
      </c>
      <c r="C318" s="16">
        <f t="shared" si="38"/>
        <v>-25081823.385366473</v>
      </c>
      <c r="D318" s="16">
        <f t="shared" si="39"/>
        <v>27978.234354149161</v>
      </c>
      <c r="E318" s="13"/>
      <c r="F318" s="16">
        <f t="shared" si="35"/>
        <v>27978.234354149161</v>
      </c>
      <c r="G318" s="16">
        <f t="shared" si="36"/>
        <v>242218.80910415444</v>
      </c>
      <c r="H318" s="16">
        <f t="shared" si="40"/>
        <v>-214240.57475000527</v>
      </c>
      <c r="I318" s="16">
        <f t="shared" si="37"/>
        <v>-25324042.194470629</v>
      </c>
    </row>
    <row r="319" spans="1:9" ht="14" x14ac:dyDescent="0.3">
      <c r="A319" s="17">
        <f t="shared" si="33"/>
        <v>302</v>
      </c>
      <c r="B319" s="15">
        <f t="shared" si="34"/>
        <v>53850</v>
      </c>
      <c r="C319" s="16">
        <f t="shared" si="38"/>
        <v>-25324042.194470629</v>
      </c>
      <c r="D319" s="16">
        <f t="shared" si="39"/>
        <v>27978.234354149161</v>
      </c>
      <c r="E319" s="13"/>
      <c r="F319" s="16">
        <f t="shared" si="35"/>
        <v>27978.234354149161</v>
      </c>
      <c r="G319" s="16">
        <f t="shared" si="36"/>
        <v>244287.76143191912</v>
      </c>
      <c r="H319" s="16">
        <f t="shared" si="40"/>
        <v>-216309.52707776995</v>
      </c>
      <c r="I319" s="16">
        <f t="shared" si="37"/>
        <v>-25568329.955902547</v>
      </c>
    </row>
    <row r="320" spans="1:9" ht="14" x14ac:dyDescent="0.3">
      <c r="A320" s="17">
        <f t="shared" si="33"/>
        <v>303</v>
      </c>
      <c r="B320" s="15">
        <f t="shared" si="34"/>
        <v>53880</v>
      </c>
      <c r="C320" s="16">
        <f t="shared" si="38"/>
        <v>-25568329.955902547</v>
      </c>
      <c r="D320" s="16">
        <f t="shared" si="39"/>
        <v>27978.234354149161</v>
      </c>
      <c r="E320" s="13"/>
      <c r="F320" s="16">
        <f t="shared" si="35"/>
        <v>27978.234354149161</v>
      </c>
      <c r="G320" s="16">
        <f t="shared" si="36"/>
        <v>246374.38606081676</v>
      </c>
      <c r="H320" s="16">
        <f t="shared" si="40"/>
        <v>-218396.15170666759</v>
      </c>
      <c r="I320" s="16">
        <f t="shared" si="37"/>
        <v>-25814704.341963362</v>
      </c>
    </row>
    <row r="321" spans="1:9" ht="14" x14ac:dyDescent="0.3">
      <c r="A321" s="17">
        <f t="shared" si="33"/>
        <v>304</v>
      </c>
      <c r="B321" s="15">
        <f t="shared" si="34"/>
        <v>53911</v>
      </c>
      <c r="C321" s="16">
        <f t="shared" si="38"/>
        <v>-25814704.341963362</v>
      </c>
      <c r="D321" s="16">
        <f t="shared" si="39"/>
        <v>27978.234354149161</v>
      </c>
      <c r="E321" s="13"/>
      <c r="F321" s="16">
        <f t="shared" si="35"/>
        <v>27978.234354149161</v>
      </c>
      <c r="G321" s="16">
        <f t="shared" si="36"/>
        <v>248478.83394175288</v>
      </c>
      <c r="H321" s="16">
        <f t="shared" si="40"/>
        <v>-220500.59958760371</v>
      </c>
      <c r="I321" s="16">
        <f t="shared" si="37"/>
        <v>-26063183.175905116</v>
      </c>
    </row>
    <row r="322" spans="1:9" ht="14" x14ac:dyDescent="0.3">
      <c r="A322" s="17">
        <f t="shared" si="33"/>
        <v>305</v>
      </c>
      <c r="B322" s="15">
        <f t="shared" si="34"/>
        <v>53942</v>
      </c>
      <c r="C322" s="16">
        <f t="shared" si="38"/>
        <v>-26063183.175905116</v>
      </c>
      <c r="D322" s="16">
        <f t="shared" si="39"/>
        <v>27978.234354149161</v>
      </c>
      <c r="E322" s="13"/>
      <c r="F322" s="16">
        <f t="shared" si="35"/>
        <v>27978.234354149161</v>
      </c>
      <c r="G322" s="16">
        <f t="shared" si="36"/>
        <v>250601.25731500535</v>
      </c>
      <c r="H322" s="16">
        <f t="shared" si="40"/>
        <v>-222623.02296085618</v>
      </c>
      <c r="I322" s="16">
        <f t="shared" si="37"/>
        <v>-26313784.433220122</v>
      </c>
    </row>
    <row r="323" spans="1:9" ht="14" x14ac:dyDescent="0.3">
      <c r="A323" s="17">
        <f t="shared" si="33"/>
        <v>306</v>
      </c>
      <c r="B323" s="15">
        <f t="shared" si="34"/>
        <v>53972</v>
      </c>
      <c r="C323" s="16">
        <f t="shared" si="38"/>
        <v>-26313784.433220122</v>
      </c>
      <c r="D323" s="16">
        <f t="shared" si="39"/>
        <v>27978.234354149161</v>
      </c>
      <c r="E323" s="13"/>
      <c r="F323" s="16">
        <f t="shared" si="35"/>
        <v>27978.234354149161</v>
      </c>
      <c r="G323" s="16">
        <f t="shared" si="36"/>
        <v>252741.80972123772</v>
      </c>
      <c r="H323" s="16">
        <f t="shared" si="40"/>
        <v>-224763.57536708855</v>
      </c>
      <c r="I323" s="16">
        <f t="shared" si="37"/>
        <v>-26566526.242941361</v>
      </c>
    </row>
    <row r="324" spans="1:9" ht="14" x14ac:dyDescent="0.3">
      <c r="A324" s="17">
        <f t="shared" si="33"/>
        <v>307</v>
      </c>
      <c r="B324" s="15">
        <f t="shared" si="34"/>
        <v>54003</v>
      </c>
      <c r="C324" s="16">
        <f t="shared" si="38"/>
        <v>-26566526.242941361</v>
      </c>
      <c r="D324" s="16">
        <f t="shared" si="39"/>
        <v>27978.234354149161</v>
      </c>
      <c r="E324" s="13"/>
      <c r="F324" s="16">
        <f t="shared" si="35"/>
        <v>27978.234354149161</v>
      </c>
      <c r="G324" s="16">
        <f t="shared" si="36"/>
        <v>254900.64601260662</v>
      </c>
      <c r="H324" s="16">
        <f t="shared" si="40"/>
        <v>-226922.41165845745</v>
      </c>
      <c r="I324" s="16">
        <f t="shared" si="37"/>
        <v>-26821426.888953969</v>
      </c>
    </row>
    <row r="325" spans="1:9" ht="14" x14ac:dyDescent="0.3">
      <c r="A325" s="17">
        <f t="shared" si="33"/>
        <v>308</v>
      </c>
      <c r="B325" s="15">
        <f t="shared" si="34"/>
        <v>54033</v>
      </c>
      <c r="C325" s="16">
        <f t="shared" si="38"/>
        <v>-26821426.888953969</v>
      </c>
      <c r="D325" s="16">
        <f t="shared" si="39"/>
        <v>27978.234354149161</v>
      </c>
      <c r="E325" s="13"/>
      <c r="F325" s="16">
        <f t="shared" si="35"/>
        <v>27978.234354149161</v>
      </c>
      <c r="G325" s="16">
        <f t="shared" si="36"/>
        <v>257077.92236396432</v>
      </c>
      <c r="H325" s="16">
        <f t="shared" si="40"/>
        <v>-229099.68800981515</v>
      </c>
      <c r="I325" s="16">
        <f t="shared" si="37"/>
        <v>-27078504.811317932</v>
      </c>
    </row>
    <row r="326" spans="1:9" ht="14" x14ac:dyDescent="0.3">
      <c r="A326" s="17">
        <f t="shared" si="33"/>
        <v>309</v>
      </c>
      <c r="B326" s="15">
        <f t="shared" si="34"/>
        <v>54064</v>
      </c>
      <c r="C326" s="16">
        <f t="shared" si="38"/>
        <v>-27078504.811317932</v>
      </c>
      <c r="D326" s="16">
        <f t="shared" si="39"/>
        <v>27978.234354149161</v>
      </c>
      <c r="E326" s="13"/>
      <c r="F326" s="16">
        <f t="shared" si="35"/>
        <v>27978.234354149161</v>
      </c>
      <c r="G326" s="16">
        <f t="shared" si="36"/>
        <v>259273.7962841565</v>
      </c>
      <c r="H326" s="16">
        <f t="shared" si="40"/>
        <v>-231295.56193000733</v>
      </c>
      <c r="I326" s="16">
        <f t="shared" si="37"/>
        <v>-27337778.60760209</v>
      </c>
    </row>
    <row r="327" spans="1:9" ht="14" x14ac:dyDescent="0.3">
      <c r="A327" s="17">
        <f t="shared" si="33"/>
        <v>310</v>
      </c>
      <c r="B327" s="15">
        <f t="shared" si="34"/>
        <v>54095</v>
      </c>
      <c r="C327" s="16">
        <f t="shared" si="38"/>
        <v>-27337778.60760209</v>
      </c>
      <c r="D327" s="16">
        <f t="shared" si="39"/>
        <v>27978.234354149161</v>
      </c>
      <c r="E327" s="13"/>
      <c r="F327" s="16">
        <f t="shared" si="35"/>
        <v>27978.234354149161</v>
      </c>
      <c r="G327" s="16">
        <f t="shared" si="36"/>
        <v>261488.42662741698</v>
      </c>
      <c r="H327" s="16">
        <f t="shared" si="40"/>
        <v>-233510.19227326781</v>
      </c>
      <c r="I327" s="16">
        <f t="shared" si="37"/>
        <v>-27599267.034229506</v>
      </c>
    </row>
    <row r="328" spans="1:9" ht="14" x14ac:dyDescent="0.3">
      <c r="A328" s="17">
        <f t="shared" si="33"/>
        <v>311</v>
      </c>
      <c r="B328" s="15">
        <f t="shared" si="34"/>
        <v>54124</v>
      </c>
      <c r="C328" s="16">
        <f t="shared" si="38"/>
        <v>-27599267.034229506</v>
      </c>
      <c r="D328" s="16">
        <f t="shared" si="39"/>
        <v>27978.234354149161</v>
      </c>
      <c r="E328" s="13"/>
      <c r="F328" s="16">
        <f t="shared" si="35"/>
        <v>27978.234354149161</v>
      </c>
      <c r="G328" s="16">
        <f t="shared" si="36"/>
        <v>263721.97360485949</v>
      </c>
      <c r="H328" s="16">
        <f t="shared" si="40"/>
        <v>-235743.73925071035</v>
      </c>
      <c r="I328" s="16">
        <f t="shared" si="37"/>
        <v>-27862989.007834364</v>
      </c>
    </row>
    <row r="329" spans="1:9" ht="14" x14ac:dyDescent="0.3">
      <c r="A329" s="17">
        <f t="shared" si="33"/>
        <v>312</v>
      </c>
      <c r="B329" s="15">
        <f t="shared" si="34"/>
        <v>54155</v>
      </c>
      <c r="C329" s="16">
        <f t="shared" si="38"/>
        <v>-27862989.007834364</v>
      </c>
      <c r="D329" s="16">
        <f t="shared" si="39"/>
        <v>27978.234354149161</v>
      </c>
      <c r="E329" s="13"/>
      <c r="F329" s="16">
        <f t="shared" si="35"/>
        <v>27978.234354149161</v>
      </c>
      <c r="G329" s="16">
        <f t="shared" si="36"/>
        <v>265974.5987960677</v>
      </c>
      <c r="H329" s="16">
        <f t="shared" si="40"/>
        <v>-237996.36444191853</v>
      </c>
      <c r="I329" s="16">
        <f t="shared" si="37"/>
        <v>-28128963.60663043</v>
      </c>
    </row>
    <row r="330" spans="1:9" ht="14" x14ac:dyDescent="0.3">
      <c r="A330" s="17">
        <f t="shared" si="33"/>
        <v>313</v>
      </c>
      <c r="B330" s="15">
        <f t="shared" si="34"/>
        <v>54185</v>
      </c>
      <c r="C330" s="16">
        <f t="shared" si="38"/>
        <v>-28128963.60663043</v>
      </c>
      <c r="D330" s="16">
        <f t="shared" si="39"/>
        <v>27978.234354149161</v>
      </c>
      <c r="E330" s="13"/>
      <c r="F330" s="16">
        <f t="shared" si="35"/>
        <v>27978.234354149161</v>
      </c>
      <c r="G330" s="16">
        <f t="shared" si="36"/>
        <v>268246.46516078408</v>
      </c>
      <c r="H330" s="16">
        <f t="shared" si="40"/>
        <v>-240268.23080663491</v>
      </c>
      <c r="I330" s="16">
        <f t="shared" si="37"/>
        <v>-28397210.071791213</v>
      </c>
    </row>
    <row r="331" spans="1:9" ht="14" x14ac:dyDescent="0.3">
      <c r="A331" s="17">
        <f t="shared" si="33"/>
        <v>314</v>
      </c>
      <c r="B331" s="15">
        <f t="shared" si="34"/>
        <v>54216</v>
      </c>
      <c r="C331" s="16">
        <f t="shared" si="38"/>
        <v>-28397210.071791213</v>
      </c>
      <c r="D331" s="16">
        <f t="shared" si="39"/>
        <v>27978.234354149161</v>
      </c>
      <c r="E331" s="13"/>
      <c r="F331" s="16">
        <f t="shared" si="35"/>
        <v>27978.234354149161</v>
      </c>
      <c r="G331" s="16">
        <f t="shared" si="36"/>
        <v>270537.73705069913</v>
      </c>
      <c r="H331" s="16">
        <f t="shared" si="40"/>
        <v>-242559.50269654996</v>
      </c>
      <c r="I331" s="16">
        <f t="shared" si="37"/>
        <v>-28667747.808841914</v>
      </c>
    </row>
    <row r="332" spans="1:9" ht="14" x14ac:dyDescent="0.3">
      <c r="A332" s="17">
        <f t="shared" si="33"/>
        <v>315</v>
      </c>
      <c r="B332" s="15">
        <f t="shared" si="34"/>
        <v>54246</v>
      </c>
      <c r="C332" s="16">
        <f t="shared" si="38"/>
        <v>-28667747.808841914</v>
      </c>
      <c r="D332" s="16">
        <f t="shared" si="39"/>
        <v>27978.234354149161</v>
      </c>
      <c r="E332" s="13"/>
      <c r="F332" s="16">
        <f t="shared" si="35"/>
        <v>27978.234354149161</v>
      </c>
      <c r="G332" s="16">
        <f t="shared" si="36"/>
        <v>272848.58022134047</v>
      </c>
      <c r="H332" s="16">
        <f t="shared" si="40"/>
        <v>-244870.34586719132</v>
      </c>
      <c r="I332" s="16">
        <f t="shared" si="37"/>
        <v>-28940596.389063254</v>
      </c>
    </row>
    <row r="333" spans="1:9" ht="14" x14ac:dyDescent="0.3">
      <c r="A333" s="17">
        <f t="shared" si="33"/>
        <v>316</v>
      </c>
      <c r="B333" s="15">
        <f t="shared" si="34"/>
        <v>54277</v>
      </c>
      <c r="C333" s="16">
        <f t="shared" si="38"/>
        <v>-28940596.389063254</v>
      </c>
      <c r="D333" s="16">
        <f t="shared" si="39"/>
        <v>27978.234354149161</v>
      </c>
      <c r="E333" s="13"/>
      <c r="F333" s="16">
        <f t="shared" si="35"/>
        <v>27978.234354149161</v>
      </c>
      <c r="G333" s="16">
        <f t="shared" si="36"/>
        <v>275179.16184406442</v>
      </c>
      <c r="H333" s="16">
        <f t="shared" si="40"/>
        <v>-247200.92748991528</v>
      </c>
      <c r="I333" s="16">
        <f t="shared" si="37"/>
        <v>-29215775.550907318</v>
      </c>
    </row>
    <row r="334" spans="1:9" ht="14" x14ac:dyDescent="0.3">
      <c r="A334" s="17">
        <f t="shared" si="33"/>
        <v>317</v>
      </c>
      <c r="B334" s="15">
        <f t="shared" si="34"/>
        <v>54308</v>
      </c>
      <c r="C334" s="16">
        <f t="shared" si="38"/>
        <v>-29215775.550907318</v>
      </c>
      <c r="D334" s="16">
        <f t="shared" si="39"/>
        <v>27978.234354149161</v>
      </c>
      <c r="E334" s="13"/>
      <c r="F334" s="16">
        <f t="shared" si="35"/>
        <v>27978.234354149161</v>
      </c>
      <c r="G334" s="16">
        <f t="shared" si="36"/>
        <v>277529.65051814914</v>
      </c>
      <c r="H334" s="16">
        <f t="shared" si="40"/>
        <v>-249551.41616399997</v>
      </c>
      <c r="I334" s="16">
        <f t="shared" si="37"/>
        <v>-29493305.201425467</v>
      </c>
    </row>
    <row r="335" spans="1:9" ht="14" x14ac:dyDescent="0.3">
      <c r="A335" s="17">
        <f t="shared" si="33"/>
        <v>318</v>
      </c>
      <c r="B335" s="15">
        <f t="shared" si="34"/>
        <v>54338</v>
      </c>
      <c r="C335" s="16">
        <f t="shared" si="38"/>
        <v>-29493305.201425467</v>
      </c>
      <c r="D335" s="16">
        <f t="shared" si="39"/>
        <v>27978.234354149161</v>
      </c>
      <c r="E335" s="13"/>
      <c r="F335" s="16">
        <f t="shared" si="35"/>
        <v>27978.234354149161</v>
      </c>
      <c r="G335" s="16">
        <f t="shared" si="36"/>
        <v>279900.21628299169</v>
      </c>
      <c r="H335" s="16">
        <f t="shared" si="40"/>
        <v>-251921.98192884252</v>
      </c>
      <c r="I335" s="16">
        <f t="shared" si="37"/>
        <v>-29773205.417708457</v>
      </c>
    </row>
    <row r="336" spans="1:9" ht="14" x14ac:dyDescent="0.3">
      <c r="A336" s="17">
        <f t="shared" si="33"/>
        <v>319</v>
      </c>
      <c r="B336" s="15">
        <f t="shared" si="34"/>
        <v>54369</v>
      </c>
      <c r="C336" s="16">
        <f t="shared" si="38"/>
        <v>-29773205.417708457</v>
      </c>
      <c r="D336" s="16">
        <f t="shared" si="39"/>
        <v>27978.234354149161</v>
      </c>
      <c r="E336" s="13"/>
      <c r="F336" s="16">
        <f t="shared" si="35"/>
        <v>27978.234354149161</v>
      </c>
      <c r="G336" s="16">
        <f t="shared" si="36"/>
        <v>282291.03063040884</v>
      </c>
      <c r="H336" s="16">
        <f t="shared" si="40"/>
        <v>-254312.7962762597</v>
      </c>
      <c r="I336" s="16">
        <f t="shared" si="37"/>
        <v>-30055496.448338866</v>
      </c>
    </row>
    <row r="337" spans="1:9" ht="14" x14ac:dyDescent="0.3">
      <c r="A337" s="17">
        <f t="shared" si="33"/>
        <v>320</v>
      </c>
      <c r="B337" s="15">
        <f t="shared" si="34"/>
        <v>54399</v>
      </c>
      <c r="C337" s="16">
        <f t="shared" si="38"/>
        <v>-30055496.448338866</v>
      </c>
      <c r="D337" s="16">
        <f t="shared" si="39"/>
        <v>27978.234354149161</v>
      </c>
      <c r="E337" s="13"/>
      <c r="F337" s="16">
        <f t="shared" si="35"/>
        <v>27978.234354149161</v>
      </c>
      <c r="G337" s="16">
        <f t="shared" si="36"/>
        <v>284702.26651704364</v>
      </c>
      <c r="H337" s="16">
        <f t="shared" si="40"/>
        <v>-256724.03216289447</v>
      </c>
      <c r="I337" s="16">
        <f t="shared" si="37"/>
        <v>-30340198.714855909</v>
      </c>
    </row>
    <row r="338" spans="1:9" ht="14" x14ac:dyDescent="0.3">
      <c r="A338" s="17">
        <f t="shared" si="33"/>
        <v>321</v>
      </c>
      <c r="B338" s="15">
        <f t="shared" si="34"/>
        <v>54430</v>
      </c>
      <c r="C338" s="16">
        <f t="shared" si="38"/>
        <v>-30340198.714855909</v>
      </c>
      <c r="D338" s="16">
        <f t="shared" si="39"/>
        <v>27978.234354149161</v>
      </c>
      <c r="E338" s="13"/>
      <c r="F338" s="16">
        <f t="shared" si="35"/>
        <v>27978.234354149161</v>
      </c>
      <c r="G338" s="16">
        <f t="shared" si="36"/>
        <v>287134.09837687673</v>
      </c>
      <c r="H338" s="16">
        <f t="shared" si="40"/>
        <v>-259155.86402272756</v>
      </c>
      <c r="I338" s="16">
        <f t="shared" si="37"/>
        <v>-30627332.813232787</v>
      </c>
    </row>
    <row r="339" spans="1:9" ht="14" x14ac:dyDescent="0.3">
      <c r="A339" s="17">
        <f t="shared" ref="A339:A377" si="41">IF(Values_Entered,A338+1,"")</f>
        <v>322</v>
      </c>
      <c r="B339" s="15">
        <f t="shared" ref="B339:B377" si="42">IF(Pay_Num&lt;&gt;"",DATE(YEAR(B338),MONTH(B338)+1,DAY(B338)),"")</f>
        <v>54461</v>
      </c>
      <c r="C339" s="16">
        <f t="shared" si="38"/>
        <v>-30627332.813232787</v>
      </c>
      <c r="D339" s="16">
        <f t="shared" si="39"/>
        <v>27978.234354149161</v>
      </c>
      <c r="E339" s="13"/>
      <c r="F339" s="16">
        <f t="shared" ref="F339:F377" si="43">IF(Pay_Num&lt;&gt;"",Sched_Pay+Extra_Pay,"")</f>
        <v>27978.234354149161</v>
      </c>
      <c r="G339" s="16">
        <f t="shared" ref="G339:G377" si="44">IF(Pay_Num&lt;&gt;"",Total_Pay-Int,"")</f>
        <v>289586.70213384589</v>
      </c>
      <c r="H339" s="16">
        <f t="shared" si="40"/>
        <v>-261608.46777969672</v>
      </c>
      <c r="I339" s="16">
        <f t="shared" ref="I339:I377" si="45">IF(Pay_Num&lt;&gt;"",Beg_Bal-Princ,"")</f>
        <v>-30916919.515366632</v>
      </c>
    </row>
    <row r="340" spans="1:9" ht="14" x14ac:dyDescent="0.3">
      <c r="A340" s="17">
        <f t="shared" si="41"/>
        <v>323</v>
      </c>
      <c r="B340" s="15">
        <f t="shared" si="42"/>
        <v>54489</v>
      </c>
      <c r="C340" s="16">
        <f t="shared" ref="C340:C377" si="46">IF(Pay_Num&lt;&gt;"",I339,"")</f>
        <v>-30916919.515366632</v>
      </c>
      <c r="D340" s="16">
        <f t="shared" ref="D340:D377" si="47">IF(Pay_Num&lt;&gt;"",Scheduled_Monthly_Payment,"")</f>
        <v>27978.234354149161</v>
      </c>
      <c r="E340" s="13"/>
      <c r="F340" s="16">
        <f t="shared" si="43"/>
        <v>27978.234354149161</v>
      </c>
      <c r="G340" s="16">
        <f t="shared" si="44"/>
        <v>292060.25521457242</v>
      </c>
      <c r="H340" s="16">
        <f t="shared" ref="H340:H377" si="48">IF(Pay_Num&lt;&gt;"",Beg_Bal*Interest_Rate/12,"")</f>
        <v>-264082.02086042328</v>
      </c>
      <c r="I340" s="16">
        <f t="shared" si="45"/>
        <v>-31208979.770581204</v>
      </c>
    </row>
    <row r="341" spans="1:9" ht="14" x14ac:dyDescent="0.3">
      <c r="A341" s="17">
        <f t="shared" si="41"/>
        <v>324</v>
      </c>
      <c r="B341" s="15">
        <f t="shared" si="42"/>
        <v>54520</v>
      </c>
      <c r="C341" s="16">
        <f t="shared" si="46"/>
        <v>-31208979.770581204</v>
      </c>
      <c r="D341" s="16">
        <f t="shared" si="47"/>
        <v>27978.234354149161</v>
      </c>
      <c r="E341" s="13"/>
      <c r="F341" s="16">
        <f t="shared" si="43"/>
        <v>27978.234354149161</v>
      </c>
      <c r="G341" s="16">
        <f t="shared" si="44"/>
        <v>294554.93656119693</v>
      </c>
      <c r="H341" s="16">
        <f t="shared" si="48"/>
        <v>-266576.70220704778</v>
      </c>
      <c r="I341" s="16">
        <f t="shared" si="45"/>
        <v>-31503534.707142401</v>
      </c>
    </row>
    <row r="342" spans="1:9" ht="14" x14ac:dyDescent="0.3">
      <c r="A342" s="17">
        <f t="shared" si="41"/>
        <v>325</v>
      </c>
      <c r="B342" s="15">
        <f t="shared" si="42"/>
        <v>54550</v>
      </c>
      <c r="C342" s="16">
        <f t="shared" si="46"/>
        <v>-31503534.707142401</v>
      </c>
      <c r="D342" s="16">
        <f t="shared" si="47"/>
        <v>27978.234354149161</v>
      </c>
      <c r="E342" s="13"/>
      <c r="F342" s="16">
        <f t="shared" si="43"/>
        <v>27978.234354149161</v>
      </c>
      <c r="G342" s="16">
        <f t="shared" si="44"/>
        <v>297070.9266443238</v>
      </c>
      <c r="H342" s="16">
        <f t="shared" si="48"/>
        <v>-269092.69229017466</v>
      </c>
      <c r="I342" s="16">
        <f t="shared" si="45"/>
        <v>-31800605.633786727</v>
      </c>
    </row>
    <row r="343" spans="1:9" ht="14" x14ac:dyDescent="0.3">
      <c r="A343" s="17">
        <f t="shared" si="41"/>
        <v>326</v>
      </c>
      <c r="B343" s="15">
        <f t="shared" si="42"/>
        <v>54581</v>
      </c>
      <c r="C343" s="16">
        <f t="shared" si="46"/>
        <v>-31800605.633786727</v>
      </c>
      <c r="D343" s="16">
        <f t="shared" si="47"/>
        <v>27978.234354149161</v>
      </c>
      <c r="E343" s="13"/>
      <c r="F343" s="16">
        <f t="shared" si="43"/>
        <v>27978.234354149161</v>
      </c>
      <c r="G343" s="16">
        <f t="shared" si="44"/>
        <v>299608.40747607744</v>
      </c>
      <c r="H343" s="16">
        <f t="shared" si="48"/>
        <v>-271630.1731219283</v>
      </c>
      <c r="I343" s="16">
        <f t="shared" si="45"/>
        <v>-32100214.041262805</v>
      </c>
    </row>
    <row r="344" spans="1:9" ht="14" x14ac:dyDescent="0.3">
      <c r="A344" s="17">
        <f t="shared" si="41"/>
        <v>327</v>
      </c>
      <c r="B344" s="15">
        <f t="shared" si="42"/>
        <v>54611</v>
      </c>
      <c r="C344" s="16">
        <f t="shared" si="46"/>
        <v>-32100214.041262805</v>
      </c>
      <c r="D344" s="16">
        <f t="shared" si="47"/>
        <v>27978.234354149161</v>
      </c>
      <c r="E344" s="13"/>
      <c r="F344" s="16">
        <f t="shared" si="43"/>
        <v>27978.234354149161</v>
      </c>
      <c r="G344" s="16">
        <f t="shared" si="44"/>
        <v>302167.56262326892</v>
      </c>
      <c r="H344" s="16">
        <f t="shared" si="48"/>
        <v>-274189.32826911978</v>
      </c>
      <c r="I344" s="16">
        <f t="shared" si="45"/>
        <v>-32402381.603886075</v>
      </c>
    </row>
    <row r="345" spans="1:9" ht="14" x14ac:dyDescent="0.3">
      <c r="A345" s="17">
        <f t="shared" si="41"/>
        <v>328</v>
      </c>
      <c r="B345" s="15">
        <f t="shared" si="42"/>
        <v>54642</v>
      </c>
      <c r="C345" s="16">
        <f t="shared" si="46"/>
        <v>-32402381.603886075</v>
      </c>
      <c r="D345" s="16">
        <f t="shared" si="47"/>
        <v>27978.234354149161</v>
      </c>
      <c r="E345" s="13"/>
      <c r="F345" s="16">
        <f t="shared" si="43"/>
        <v>27978.234354149161</v>
      </c>
      <c r="G345" s="16">
        <f t="shared" si="44"/>
        <v>304748.577220676</v>
      </c>
      <c r="H345" s="16">
        <f t="shared" si="48"/>
        <v>-276770.34286652686</v>
      </c>
      <c r="I345" s="16">
        <f t="shared" si="45"/>
        <v>-32707130.18110675</v>
      </c>
    </row>
    <row r="346" spans="1:9" ht="14" x14ac:dyDescent="0.3">
      <c r="A346" s="17">
        <f t="shared" si="41"/>
        <v>329</v>
      </c>
      <c r="B346" s="15">
        <f t="shared" si="42"/>
        <v>54673</v>
      </c>
      <c r="C346" s="16">
        <f t="shared" si="46"/>
        <v>-32707130.18110675</v>
      </c>
      <c r="D346" s="16">
        <f t="shared" si="47"/>
        <v>27978.234354149161</v>
      </c>
      <c r="E346" s="13"/>
      <c r="F346" s="16">
        <f t="shared" si="43"/>
        <v>27978.234354149161</v>
      </c>
      <c r="G346" s="16">
        <f t="shared" si="44"/>
        <v>307351.63798443595</v>
      </c>
      <c r="H346" s="16">
        <f t="shared" si="48"/>
        <v>-279373.4036302868</v>
      </c>
      <c r="I346" s="16">
        <f t="shared" si="45"/>
        <v>-33014481.819091186</v>
      </c>
    </row>
    <row r="347" spans="1:9" ht="14" x14ac:dyDescent="0.3">
      <c r="A347" s="17">
        <f t="shared" si="41"/>
        <v>330</v>
      </c>
      <c r="B347" s="15">
        <f t="shared" si="42"/>
        <v>54703</v>
      </c>
      <c r="C347" s="16">
        <f t="shared" si="46"/>
        <v>-33014481.819091186</v>
      </c>
      <c r="D347" s="16">
        <f t="shared" si="47"/>
        <v>27978.234354149161</v>
      </c>
      <c r="E347" s="13"/>
      <c r="F347" s="16">
        <f t="shared" si="43"/>
        <v>27978.234354149161</v>
      </c>
      <c r="G347" s="16">
        <f t="shared" si="44"/>
        <v>309976.93322555302</v>
      </c>
      <c r="H347" s="16">
        <f t="shared" si="48"/>
        <v>-281998.69887140387</v>
      </c>
      <c r="I347" s="16">
        <f t="shared" si="45"/>
        <v>-33324458.752316739</v>
      </c>
    </row>
    <row r="348" spans="1:9" ht="14" x14ac:dyDescent="0.3">
      <c r="A348" s="17">
        <f t="shared" si="41"/>
        <v>331</v>
      </c>
      <c r="B348" s="15">
        <f t="shared" si="42"/>
        <v>54734</v>
      </c>
      <c r="C348" s="16">
        <f t="shared" si="46"/>
        <v>-33324458.752316739</v>
      </c>
      <c r="D348" s="16">
        <f t="shared" si="47"/>
        <v>27978.234354149161</v>
      </c>
      <c r="E348" s="13"/>
      <c r="F348" s="16">
        <f t="shared" si="43"/>
        <v>27978.234354149161</v>
      </c>
      <c r="G348" s="16">
        <f t="shared" si="44"/>
        <v>312624.65286352125</v>
      </c>
      <c r="H348" s="16">
        <f t="shared" si="48"/>
        <v>-284646.4185093721</v>
      </c>
      <c r="I348" s="16">
        <f t="shared" si="45"/>
        <v>-33637083.405180261</v>
      </c>
    </row>
    <row r="349" spans="1:9" ht="14" x14ac:dyDescent="0.3">
      <c r="A349" s="17">
        <f t="shared" si="41"/>
        <v>332</v>
      </c>
      <c r="B349" s="15">
        <f t="shared" si="42"/>
        <v>54764</v>
      </c>
      <c r="C349" s="16">
        <f t="shared" si="46"/>
        <v>-33637083.405180261</v>
      </c>
      <c r="D349" s="16">
        <f t="shared" si="47"/>
        <v>27978.234354149161</v>
      </c>
      <c r="E349" s="13"/>
      <c r="F349" s="16">
        <f t="shared" si="43"/>
        <v>27978.234354149161</v>
      </c>
      <c r="G349" s="16">
        <f t="shared" si="44"/>
        <v>315294.98844006384</v>
      </c>
      <c r="H349" s="16">
        <f t="shared" si="48"/>
        <v>-287316.7540859147</v>
      </c>
      <c r="I349" s="16">
        <f t="shared" si="45"/>
        <v>-33952378.393620327</v>
      </c>
    </row>
    <row r="350" spans="1:9" ht="14" x14ac:dyDescent="0.3">
      <c r="A350" s="17">
        <f t="shared" si="41"/>
        <v>333</v>
      </c>
      <c r="B350" s="15">
        <f t="shared" si="42"/>
        <v>54795</v>
      </c>
      <c r="C350" s="16">
        <f t="shared" si="46"/>
        <v>-33952378.393620327</v>
      </c>
      <c r="D350" s="16">
        <f t="shared" si="47"/>
        <v>27978.234354149161</v>
      </c>
      <c r="E350" s="13"/>
      <c r="F350" s="16">
        <f t="shared" si="43"/>
        <v>27978.234354149161</v>
      </c>
      <c r="G350" s="16">
        <f t="shared" si="44"/>
        <v>317988.1331329894</v>
      </c>
      <c r="H350" s="16">
        <f t="shared" si="48"/>
        <v>-290009.89877884026</v>
      </c>
      <c r="I350" s="16">
        <f t="shared" si="45"/>
        <v>-34270366.526753314</v>
      </c>
    </row>
    <row r="351" spans="1:9" ht="14" x14ac:dyDescent="0.3">
      <c r="A351" s="17">
        <f t="shared" si="41"/>
        <v>334</v>
      </c>
      <c r="B351" s="15">
        <f t="shared" si="42"/>
        <v>54826</v>
      </c>
      <c r="C351" s="16">
        <f t="shared" si="46"/>
        <v>-34270366.526753314</v>
      </c>
      <c r="D351" s="16">
        <f t="shared" si="47"/>
        <v>27978.234354149161</v>
      </c>
      <c r="E351" s="13"/>
      <c r="F351" s="16">
        <f t="shared" si="43"/>
        <v>27978.234354149161</v>
      </c>
      <c r="G351" s="16">
        <f t="shared" si="44"/>
        <v>320704.281770167</v>
      </c>
      <c r="H351" s="16">
        <f t="shared" si="48"/>
        <v>-292726.04741601786</v>
      </c>
      <c r="I351" s="16">
        <f t="shared" si="45"/>
        <v>-34591070.808523484</v>
      </c>
    </row>
    <row r="352" spans="1:9" ht="14" x14ac:dyDescent="0.3">
      <c r="A352" s="17">
        <f t="shared" si="41"/>
        <v>335</v>
      </c>
      <c r="B352" s="15">
        <f t="shared" si="42"/>
        <v>54854</v>
      </c>
      <c r="C352" s="16">
        <f t="shared" si="46"/>
        <v>-34591070.808523484</v>
      </c>
      <c r="D352" s="16">
        <f t="shared" si="47"/>
        <v>27978.234354149161</v>
      </c>
      <c r="E352" s="13"/>
      <c r="F352" s="16">
        <f t="shared" si="43"/>
        <v>27978.234354149161</v>
      </c>
      <c r="G352" s="16">
        <f t="shared" si="44"/>
        <v>323443.63084362051</v>
      </c>
      <c r="H352" s="16">
        <f t="shared" si="48"/>
        <v>-295465.39648947137</v>
      </c>
      <c r="I352" s="16">
        <f t="shared" si="45"/>
        <v>-34914514.439367101</v>
      </c>
    </row>
    <row r="353" spans="1:9" ht="14" x14ac:dyDescent="0.3">
      <c r="A353" s="17">
        <f t="shared" si="41"/>
        <v>336</v>
      </c>
      <c r="B353" s="15">
        <f t="shared" si="42"/>
        <v>54885</v>
      </c>
      <c r="C353" s="16">
        <f t="shared" si="46"/>
        <v>-34914514.439367101</v>
      </c>
      <c r="D353" s="16">
        <f t="shared" si="47"/>
        <v>27978.234354149161</v>
      </c>
      <c r="E353" s="13"/>
      <c r="F353" s="16">
        <f t="shared" si="43"/>
        <v>27978.234354149161</v>
      </c>
      <c r="G353" s="16">
        <f t="shared" si="44"/>
        <v>326206.37852374313</v>
      </c>
      <c r="H353" s="16">
        <f t="shared" si="48"/>
        <v>-298228.14416959399</v>
      </c>
      <c r="I353" s="16">
        <f t="shared" si="45"/>
        <v>-35240720.817890845</v>
      </c>
    </row>
    <row r="354" spans="1:9" ht="14" x14ac:dyDescent="0.3">
      <c r="A354" s="17">
        <f t="shared" si="41"/>
        <v>337</v>
      </c>
      <c r="B354" s="15">
        <f t="shared" si="42"/>
        <v>54915</v>
      </c>
      <c r="C354" s="16">
        <f t="shared" si="46"/>
        <v>-35240720.817890845</v>
      </c>
      <c r="D354" s="16">
        <f t="shared" si="47"/>
        <v>27978.234354149161</v>
      </c>
      <c r="E354" s="13"/>
      <c r="F354" s="16">
        <f t="shared" si="43"/>
        <v>27978.234354149161</v>
      </c>
      <c r="G354" s="16">
        <f t="shared" si="44"/>
        <v>328992.72467363346</v>
      </c>
      <c r="H354" s="16">
        <f t="shared" si="48"/>
        <v>-301014.49031948432</v>
      </c>
      <c r="I354" s="16">
        <f t="shared" si="45"/>
        <v>-35569713.542564481</v>
      </c>
    </row>
    <row r="355" spans="1:9" ht="14" x14ac:dyDescent="0.3">
      <c r="A355" s="17">
        <f t="shared" si="41"/>
        <v>338</v>
      </c>
      <c r="B355" s="15">
        <f t="shared" si="42"/>
        <v>54946</v>
      </c>
      <c r="C355" s="16">
        <f t="shared" si="46"/>
        <v>-35569713.542564481</v>
      </c>
      <c r="D355" s="16">
        <f t="shared" si="47"/>
        <v>27978.234354149161</v>
      </c>
      <c r="E355" s="13"/>
      <c r="F355" s="16">
        <f t="shared" si="43"/>
        <v>27978.234354149161</v>
      </c>
      <c r="G355" s="16">
        <f t="shared" si="44"/>
        <v>331802.87086355407</v>
      </c>
      <c r="H355" s="16">
        <f t="shared" si="48"/>
        <v>-303824.63650940493</v>
      </c>
      <c r="I355" s="16">
        <f t="shared" si="45"/>
        <v>-35901516.413428038</v>
      </c>
    </row>
    <row r="356" spans="1:9" ht="14" x14ac:dyDescent="0.3">
      <c r="A356" s="17">
        <f t="shared" si="41"/>
        <v>339</v>
      </c>
      <c r="B356" s="15">
        <f t="shared" si="42"/>
        <v>54976</v>
      </c>
      <c r="C356" s="16">
        <f t="shared" si="46"/>
        <v>-35901516.413428038</v>
      </c>
      <c r="D356" s="16">
        <f t="shared" si="47"/>
        <v>27978.234354149161</v>
      </c>
      <c r="E356" s="13"/>
      <c r="F356" s="16">
        <f t="shared" si="43"/>
        <v>27978.234354149161</v>
      </c>
      <c r="G356" s="16">
        <f t="shared" si="44"/>
        <v>334637.02038551361</v>
      </c>
      <c r="H356" s="16">
        <f t="shared" si="48"/>
        <v>-306658.78603136446</v>
      </c>
      <c r="I356" s="16">
        <f t="shared" si="45"/>
        <v>-36236153.43381355</v>
      </c>
    </row>
    <row r="357" spans="1:9" ht="14" x14ac:dyDescent="0.3">
      <c r="A357" s="17">
        <f t="shared" si="41"/>
        <v>340</v>
      </c>
      <c r="B357" s="15">
        <f t="shared" si="42"/>
        <v>55007</v>
      </c>
      <c r="C357" s="16">
        <f t="shared" si="46"/>
        <v>-36236153.43381355</v>
      </c>
      <c r="D357" s="16">
        <f t="shared" si="47"/>
        <v>27978.234354149161</v>
      </c>
      <c r="E357" s="13"/>
      <c r="F357" s="16">
        <f t="shared" si="43"/>
        <v>27978.234354149161</v>
      </c>
      <c r="G357" s="16">
        <f t="shared" si="44"/>
        <v>337495.3782679732</v>
      </c>
      <c r="H357" s="16">
        <f t="shared" si="48"/>
        <v>-309517.14391382405</v>
      </c>
      <c r="I357" s="16">
        <f t="shared" si="45"/>
        <v>-36573648.812081523</v>
      </c>
    </row>
    <row r="358" spans="1:9" ht="14" x14ac:dyDescent="0.3">
      <c r="A358" s="17">
        <f t="shared" si="41"/>
        <v>341</v>
      </c>
      <c r="B358" s="15">
        <f t="shared" si="42"/>
        <v>55038</v>
      </c>
      <c r="C358" s="16">
        <f t="shared" si="46"/>
        <v>-36573648.812081523</v>
      </c>
      <c r="D358" s="16">
        <f t="shared" si="47"/>
        <v>27978.234354149161</v>
      </c>
      <c r="E358" s="13"/>
      <c r="F358" s="16">
        <f t="shared" si="43"/>
        <v>27978.234354149161</v>
      </c>
      <c r="G358" s="16">
        <f t="shared" si="44"/>
        <v>340378.15129067877</v>
      </c>
      <c r="H358" s="16">
        <f t="shared" si="48"/>
        <v>-312399.91693652963</v>
      </c>
      <c r="I358" s="16">
        <f t="shared" si="45"/>
        <v>-36914026.963372201</v>
      </c>
    </row>
    <row r="359" spans="1:9" ht="14" x14ac:dyDescent="0.3">
      <c r="A359" s="17">
        <f t="shared" si="41"/>
        <v>342</v>
      </c>
      <c r="B359" s="15">
        <f t="shared" si="42"/>
        <v>55068</v>
      </c>
      <c r="C359" s="16">
        <f t="shared" si="46"/>
        <v>-36914026.963372201</v>
      </c>
      <c r="D359" s="16">
        <f t="shared" si="47"/>
        <v>27978.234354149161</v>
      </c>
      <c r="E359" s="13"/>
      <c r="F359" s="16">
        <f t="shared" si="43"/>
        <v>27978.234354149161</v>
      </c>
      <c r="G359" s="16">
        <f t="shared" si="44"/>
        <v>343285.54799961997</v>
      </c>
      <c r="H359" s="16">
        <f t="shared" si="48"/>
        <v>-315307.31364547083</v>
      </c>
      <c r="I359" s="16">
        <f t="shared" si="45"/>
        <v>-37257312.511371821</v>
      </c>
    </row>
    <row r="360" spans="1:9" ht="14" x14ac:dyDescent="0.3">
      <c r="A360" s="17">
        <f t="shared" si="41"/>
        <v>343</v>
      </c>
      <c r="B360" s="15">
        <f t="shared" si="42"/>
        <v>55099</v>
      </c>
      <c r="C360" s="16">
        <f t="shared" si="46"/>
        <v>-37257312.511371821</v>
      </c>
      <c r="D360" s="16">
        <f t="shared" si="47"/>
        <v>27978.234354149161</v>
      </c>
      <c r="E360" s="13"/>
      <c r="F360" s="16">
        <f t="shared" si="43"/>
        <v>27978.234354149161</v>
      </c>
      <c r="G360" s="16">
        <f t="shared" si="44"/>
        <v>346217.77872211678</v>
      </c>
      <c r="H360" s="16">
        <f t="shared" si="48"/>
        <v>-318239.54436796764</v>
      </c>
      <c r="I360" s="16">
        <f t="shared" si="45"/>
        <v>-37603530.290093936</v>
      </c>
    </row>
    <row r="361" spans="1:9" ht="14" x14ac:dyDescent="0.3">
      <c r="A361" s="17">
        <f t="shared" si="41"/>
        <v>344</v>
      </c>
      <c r="B361" s="15">
        <f t="shared" si="42"/>
        <v>55129</v>
      </c>
      <c r="C361" s="16">
        <f t="shared" si="46"/>
        <v>-37603530.290093936</v>
      </c>
      <c r="D361" s="16">
        <f t="shared" si="47"/>
        <v>27978.234354149161</v>
      </c>
      <c r="E361" s="13"/>
      <c r="F361" s="16">
        <f t="shared" si="43"/>
        <v>27978.234354149161</v>
      </c>
      <c r="G361" s="16">
        <f t="shared" si="44"/>
        <v>349175.05558203481</v>
      </c>
      <c r="H361" s="16">
        <f t="shared" si="48"/>
        <v>-321196.82122788567</v>
      </c>
      <c r="I361" s="16">
        <f t="shared" si="45"/>
        <v>-37952705.345675968</v>
      </c>
    </row>
    <row r="362" spans="1:9" ht="14" x14ac:dyDescent="0.3">
      <c r="A362" s="17">
        <f t="shared" si="41"/>
        <v>345</v>
      </c>
      <c r="B362" s="15">
        <f t="shared" si="42"/>
        <v>55160</v>
      </c>
      <c r="C362" s="16">
        <f t="shared" si="46"/>
        <v>-37952705.345675968</v>
      </c>
      <c r="D362" s="16">
        <f t="shared" si="47"/>
        <v>27978.234354149161</v>
      </c>
      <c r="E362" s="13"/>
      <c r="F362" s="16">
        <f t="shared" si="43"/>
        <v>27978.234354149161</v>
      </c>
      <c r="G362" s="16">
        <f t="shared" si="44"/>
        <v>352157.59251513134</v>
      </c>
      <c r="H362" s="16">
        <f t="shared" si="48"/>
        <v>-324179.3581609822</v>
      </c>
      <c r="I362" s="16">
        <f t="shared" si="45"/>
        <v>-38304862.938191101</v>
      </c>
    </row>
    <row r="363" spans="1:9" ht="14" x14ac:dyDescent="0.3">
      <c r="A363" s="17">
        <f t="shared" si="41"/>
        <v>346</v>
      </c>
      <c r="B363" s="15">
        <f t="shared" si="42"/>
        <v>55191</v>
      </c>
      <c r="C363" s="16">
        <f t="shared" si="46"/>
        <v>-38304862.938191101</v>
      </c>
      <c r="D363" s="16">
        <f t="shared" si="47"/>
        <v>27978.234354149161</v>
      </c>
      <c r="E363" s="13"/>
      <c r="F363" s="16">
        <f t="shared" si="43"/>
        <v>27978.234354149161</v>
      </c>
      <c r="G363" s="16">
        <f t="shared" si="44"/>
        <v>355165.60528453143</v>
      </c>
      <c r="H363" s="16">
        <f t="shared" si="48"/>
        <v>-327187.37093038228</v>
      </c>
      <c r="I363" s="16">
        <f t="shared" si="45"/>
        <v>-38660028.543475635</v>
      </c>
    </row>
    <row r="364" spans="1:9" ht="14" x14ac:dyDescent="0.3">
      <c r="A364" s="17">
        <f t="shared" si="41"/>
        <v>347</v>
      </c>
      <c r="B364" s="15">
        <f t="shared" si="42"/>
        <v>55219</v>
      </c>
      <c r="C364" s="16">
        <f t="shared" si="46"/>
        <v>-38660028.543475635</v>
      </c>
      <c r="D364" s="16">
        <f t="shared" si="47"/>
        <v>27978.234354149161</v>
      </c>
      <c r="E364" s="13"/>
      <c r="F364" s="16">
        <f t="shared" si="43"/>
        <v>27978.234354149161</v>
      </c>
      <c r="G364" s="16">
        <f t="shared" si="44"/>
        <v>358199.31149633683</v>
      </c>
      <c r="H364" s="16">
        <f t="shared" si="48"/>
        <v>-330221.07714218769</v>
      </c>
      <c r="I364" s="16">
        <f t="shared" si="45"/>
        <v>-39018227.854971975</v>
      </c>
    </row>
    <row r="365" spans="1:9" ht="14" x14ac:dyDescent="0.3">
      <c r="A365" s="17">
        <f t="shared" si="41"/>
        <v>348</v>
      </c>
      <c r="B365" s="15">
        <f t="shared" si="42"/>
        <v>55250</v>
      </c>
      <c r="C365" s="16">
        <f t="shared" si="46"/>
        <v>-39018227.854971975</v>
      </c>
      <c r="D365" s="16">
        <f t="shared" si="47"/>
        <v>27978.234354149161</v>
      </c>
      <c r="E365" s="13"/>
      <c r="F365" s="16">
        <f t="shared" si="43"/>
        <v>27978.234354149161</v>
      </c>
      <c r="G365" s="16">
        <f t="shared" si="44"/>
        <v>361258.93061536807</v>
      </c>
      <c r="H365" s="16">
        <f t="shared" si="48"/>
        <v>-333280.69626121892</v>
      </c>
      <c r="I365" s="16">
        <f t="shared" si="45"/>
        <v>-39379486.785587341</v>
      </c>
    </row>
    <row r="366" spans="1:9" ht="14" x14ac:dyDescent="0.3">
      <c r="A366" s="17">
        <f t="shared" si="41"/>
        <v>349</v>
      </c>
      <c r="B366" s="15">
        <f t="shared" si="42"/>
        <v>55280</v>
      </c>
      <c r="C366" s="16">
        <f t="shared" si="46"/>
        <v>-39379486.785587341</v>
      </c>
      <c r="D366" s="16">
        <f t="shared" si="47"/>
        <v>27978.234354149161</v>
      </c>
      <c r="E366" s="13"/>
      <c r="F366" s="16">
        <f t="shared" si="43"/>
        <v>27978.234354149161</v>
      </c>
      <c r="G366" s="16">
        <f t="shared" si="44"/>
        <v>364344.68398104096</v>
      </c>
      <c r="H366" s="16">
        <f t="shared" si="48"/>
        <v>-336366.44962689182</v>
      </c>
      <c r="I366" s="16">
        <f t="shared" si="45"/>
        <v>-39743831.469568379</v>
      </c>
    </row>
    <row r="367" spans="1:9" ht="14" x14ac:dyDescent="0.3">
      <c r="A367" s="17">
        <f t="shared" si="41"/>
        <v>350</v>
      </c>
      <c r="B367" s="15">
        <f t="shared" si="42"/>
        <v>55311</v>
      </c>
      <c r="C367" s="16">
        <f t="shared" si="46"/>
        <v>-39743831.469568379</v>
      </c>
      <c r="D367" s="16">
        <f t="shared" si="47"/>
        <v>27978.234354149161</v>
      </c>
      <c r="E367" s="13"/>
      <c r="F367" s="16">
        <f t="shared" si="43"/>
        <v>27978.234354149161</v>
      </c>
      <c r="G367" s="16">
        <f t="shared" si="44"/>
        <v>367456.79482337902</v>
      </c>
      <c r="H367" s="16">
        <f t="shared" si="48"/>
        <v>-339478.56046922988</v>
      </c>
      <c r="I367" s="16">
        <f t="shared" si="45"/>
        <v>-40111288.264391758</v>
      </c>
    </row>
    <row r="368" spans="1:9" ht="14" x14ac:dyDescent="0.3">
      <c r="A368" s="17">
        <f t="shared" si="41"/>
        <v>351</v>
      </c>
      <c r="B368" s="15">
        <f t="shared" si="42"/>
        <v>55341</v>
      </c>
      <c r="C368" s="16">
        <f t="shared" si="46"/>
        <v>-40111288.264391758</v>
      </c>
      <c r="D368" s="16">
        <f t="shared" si="47"/>
        <v>27978.234354149161</v>
      </c>
      <c r="E368" s="13"/>
      <c r="F368" s="16">
        <f t="shared" si="43"/>
        <v>27978.234354149161</v>
      </c>
      <c r="G368" s="16">
        <f t="shared" si="44"/>
        <v>370595.48827916203</v>
      </c>
      <c r="H368" s="16">
        <f t="shared" si="48"/>
        <v>-342617.25392501289</v>
      </c>
      <c r="I368" s="16">
        <f t="shared" si="45"/>
        <v>-40481883.752670921</v>
      </c>
    </row>
    <row r="369" spans="1:9" ht="14" x14ac:dyDescent="0.3">
      <c r="A369" s="17">
        <f t="shared" si="41"/>
        <v>352</v>
      </c>
      <c r="B369" s="15">
        <f t="shared" si="42"/>
        <v>55372</v>
      </c>
      <c r="C369" s="16">
        <f t="shared" si="46"/>
        <v>-40481883.752670921</v>
      </c>
      <c r="D369" s="16">
        <f t="shared" si="47"/>
        <v>27978.234354149161</v>
      </c>
      <c r="E369" s="13"/>
      <c r="F369" s="16">
        <f t="shared" si="43"/>
        <v>27978.234354149161</v>
      </c>
      <c r="G369" s="16">
        <f t="shared" si="44"/>
        <v>373760.99140821327</v>
      </c>
      <c r="H369" s="16">
        <f t="shared" si="48"/>
        <v>-345782.75705406413</v>
      </c>
      <c r="I369" s="16">
        <f t="shared" si="45"/>
        <v>-40855644.744079135</v>
      </c>
    </row>
    <row r="370" spans="1:9" ht="14" x14ac:dyDescent="0.3">
      <c r="A370" s="17">
        <f t="shared" si="41"/>
        <v>353</v>
      </c>
      <c r="B370" s="15">
        <f t="shared" si="42"/>
        <v>55403</v>
      </c>
      <c r="C370" s="16">
        <f t="shared" si="46"/>
        <v>-40855644.744079135</v>
      </c>
      <c r="D370" s="16">
        <f t="shared" si="47"/>
        <v>27978.234354149161</v>
      </c>
      <c r="E370" s="13"/>
      <c r="F370" s="16">
        <f t="shared" si="43"/>
        <v>27978.234354149161</v>
      </c>
      <c r="G370" s="16">
        <f t="shared" si="44"/>
        <v>376953.53320982505</v>
      </c>
      <c r="H370" s="16">
        <f t="shared" si="48"/>
        <v>-348975.29885567591</v>
      </c>
      <c r="I370" s="16">
        <f t="shared" si="45"/>
        <v>-41232598.277288958</v>
      </c>
    </row>
    <row r="371" spans="1:9" ht="14" x14ac:dyDescent="0.3">
      <c r="A371" s="17">
        <f t="shared" si="41"/>
        <v>354</v>
      </c>
      <c r="B371" s="15">
        <f t="shared" si="42"/>
        <v>55433</v>
      </c>
      <c r="C371" s="16">
        <f t="shared" si="46"/>
        <v>-41232598.277288958</v>
      </c>
      <c r="D371" s="16">
        <f t="shared" si="47"/>
        <v>27978.234354149161</v>
      </c>
      <c r="E371" s="13"/>
      <c r="F371" s="16">
        <f t="shared" si="43"/>
        <v>27978.234354149161</v>
      </c>
      <c r="G371" s="16">
        <f t="shared" si="44"/>
        <v>380173.34463932563</v>
      </c>
      <c r="H371" s="16">
        <f t="shared" si="48"/>
        <v>-352195.11028517649</v>
      </c>
      <c r="I371" s="16">
        <f t="shared" si="45"/>
        <v>-41612771.621928282</v>
      </c>
    </row>
    <row r="372" spans="1:9" ht="14" x14ac:dyDescent="0.3">
      <c r="A372" s="17">
        <f t="shared" si="41"/>
        <v>355</v>
      </c>
      <c r="B372" s="15">
        <f t="shared" si="42"/>
        <v>55464</v>
      </c>
      <c r="C372" s="16">
        <f t="shared" si="46"/>
        <v>-41612771.621928282</v>
      </c>
      <c r="D372" s="16">
        <f t="shared" si="47"/>
        <v>27978.234354149161</v>
      </c>
      <c r="E372" s="13"/>
      <c r="F372" s="16">
        <f t="shared" si="43"/>
        <v>27978.234354149161</v>
      </c>
      <c r="G372" s="16">
        <f t="shared" si="44"/>
        <v>383420.65862478653</v>
      </c>
      <c r="H372" s="16">
        <f t="shared" si="48"/>
        <v>-355442.42427063739</v>
      </c>
      <c r="I372" s="16">
        <f t="shared" si="45"/>
        <v>-41996192.280553065</v>
      </c>
    </row>
    <row r="373" spans="1:9" ht="14" x14ac:dyDescent="0.3">
      <c r="A373" s="17">
        <f t="shared" si="41"/>
        <v>356</v>
      </c>
      <c r="B373" s="15">
        <f t="shared" si="42"/>
        <v>55494</v>
      </c>
      <c r="C373" s="16">
        <f t="shared" si="46"/>
        <v>-41996192.280553065</v>
      </c>
      <c r="D373" s="16">
        <f t="shared" si="47"/>
        <v>27978.234354149161</v>
      </c>
      <c r="E373" s="13"/>
      <c r="F373" s="16">
        <f t="shared" si="43"/>
        <v>27978.234354149161</v>
      </c>
      <c r="G373" s="16">
        <f t="shared" si="44"/>
        <v>386695.71008387324</v>
      </c>
      <c r="H373" s="16">
        <f t="shared" si="48"/>
        <v>-358717.4757297241</v>
      </c>
      <c r="I373" s="16">
        <f t="shared" si="45"/>
        <v>-42382887.990636937</v>
      </c>
    </row>
    <row r="374" spans="1:9" ht="14" x14ac:dyDescent="0.3">
      <c r="A374" s="17">
        <f t="shared" si="41"/>
        <v>357</v>
      </c>
      <c r="B374" s="15">
        <f t="shared" si="42"/>
        <v>55525</v>
      </c>
      <c r="C374" s="16">
        <f t="shared" si="46"/>
        <v>-42382887.990636937</v>
      </c>
      <c r="D374" s="16">
        <f t="shared" si="47"/>
        <v>27978.234354149161</v>
      </c>
      <c r="E374" s="13"/>
      <c r="F374" s="16">
        <f t="shared" si="43"/>
        <v>27978.234354149161</v>
      </c>
      <c r="G374" s="16">
        <f t="shared" si="44"/>
        <v>389998.73594083963</v>
      </c>
      <c r="H374" s="16">
        <f t="shared" si="48"/>
        <v>-362020.50158669049</v>
      </c>
      <c r="I374" s="16">
        <f t="shared" si="45"/>
        <v>-42772886.726577774</v>
      </c>
    </row>
    <row r="375" spans="1:9" ht="14" x14ac:dyDescent="0.3">
      <c r="A375" s="17">
        <f t="shared" si="41"/>
        <v>358</v>
      </c>
      <c r="B375" s="15">
        <f t="shared" si="42"/>
        <v>55556</v>
      </c>
      <c r="C375" s="16">
        <f t="shared" si="46"/>
        <v>-42772886.726577774</v>
      </c>
      <c r="D375" s="16">
        <f t="shared" si="47"/>
        <v>27978.234354149161</v>
      </c>
      <c r="E375" s="13"/>
      <c r="F375" s="16">
        <f t="shared" si="43"/>
        <v>27978.234354149161</v>
      </c>
      <c r="G375" s="16">
        <f t="shared" si="44"/>
        <v>393329.9751436676</v>
      </c>
      <c r="H375" s="16">
        <f t="shared" si="48"/>
        <v>-365351.74078951846</v>
      </c>
      <c r="I375" s="16">
        <f t="shared" si="45"/>
        <v>-43166216.701721445</v>
      </c>
    </row>
    <row r="376" spans="1:9" ht="14" x14ac:dyDescent="0.3">
      <c r="A376" s="17">
        <f t="shared" si="41"/>
        <v>359</v>
      </c>
      <c r="B376" s="15">
        <f t="shared" si="42"/>
        <v>55585</v>
      </c>
      <c r="C376" s="16">
        <f t="shared" si="46"/>
        <v>-43166216.701721445</v>
      </c>
      <c r="D376" s="16">
        <f t="shared" si="47"/>
        <v>27978.234354149161</v>
      </c>
      <c r="E376" s="13"/>
      <c r="F376" s="16">
        <f t="shared" si="43"/>
        <v>27978.234354149161</v>
      </c>
      <c r="G376" s="16">
        <f t="shared" si="44"/>
        <v>396689.66868135316</v>
      </c>
      <c r="H376" s="16">
        <f t="shared" si="48"/>
        <v>-368711.43432720401</v>
      </c>
      <c r="I376" s="16">
        <f t="shared" si="45"/>
        <v>-43562906.370402798</v>
      </c>
    </row>
    <row r="377" spans="1:9" ht="14" x14ac:dyDescent="0.3">
      <c r="A377" s="17">
        <f t="shared" si="41"/>
        <v>360</v>
      </c>
      <c r="B377" s="15">
        <f t="shared" si="42"/>
        <v>55616</v>
      </c>
      <c r="C377" s="16">
        <f t="shared" si="46"/>
        <v>-43562906.370402798</v>
      </c>
      <c r="D377" s="16">
        <f t="shared" si="47"/>
        <v>27978.234354149161</v>
      </c>
      <c r="E377" s="13"/>
      <c r="F377" s="16">
        <f t="shared" si="43"/>
        <v>27978.234354149161</v>
      </c>
      <c r="G377" s="16">
        <f t="shared" si="44"/>
        <v>400078.05960133974</v>
      </c>
      <c r="H377" s="16">
        <f t="shared" si="48"/>
        <v>-372099.8252471906</v>
      </c>
      <c r="I377" s="16">
        <f t="shared" si="45"/>
        <v>-43962984.430004135</v>
      </c>
    </row>
    <row r="378" spans="1:9" x14ac:dyDescent="0.25">
      <c r="A378"/>
      <c r="B378"/>
      <c r="C378"/>
      <c r="D378"/>
      <c r="E378"/>
      <c r="F378"/>
      <c r="G378"/>
      <c r="H378"/>
      <c r="I378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</sheetData>
  <mergeCells count="15">
    <mergeCell ref="A1:I1"/>
    <mergeCell ref="A4:C4"/>
    <mergeCell ref="A5:C5"/>
    <mergeCell ref="A6:C6"/>
    <mergeCell ref="A13:C13"/>
    <mergeCell ref="L4:M4"/>
    <mergeCell ref="L9:O10"/>
    <mergeCell ref="A15:C15"/>
    <mergeCell ref="F4:I4"/>
    <mergeCell ref="F5:I5"/>
    <mergeCell ref="A7:C7"/>
    <mergeCell ref="A8:C8"/>
    <mergeCell ref="A11:C11"/>
    <mergeCell ref="A12:C12"/>
    <mergeCell ref="A14:C14"/>
  </mergeCells>
  <phoneticPr fontId="0" type="noConversion"/>
  <conditionalFormatting sqref="A18:I377">
    <cfRule type="expression" dxfId="1" priority="1" stopIfTrue="1">
      <formula>IF(ROW(A18)&gt;Last_Row,TRUE, FALSE)</formula>
    </cfRule>
    <cfRule type="expression" dxfId="0" priority="2" stopIfTrue="1">
      <formula>IF(ROW(A18)=Last_Row,TRUE, FALSE)</formula>
    </cfRule>
  </conditionalFormatting>
  <pageMargins left="0.75" right="0.5" top="0.5" bottom="0.5" header="0.5" footer="0.5"/>
  <pageSetup scale="81" fitToHeight="0" orientation="portrait" r:id="rId1"/>
  <headerFooter alignWithMargins="0"/>
  <ignoredErrors>
    <ignoredError sqref="D11:D15 A18:C18 E18:E20 H18:H377 A19:A377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8BB0-7D4A-420E-8A47-3DE8D5F4F366}">
  <dimension ref="D4:I14"/>
  <sheetViews>
    <sheetView workbookViewId="0">
      <selection activeCell="G18" sqref="G18"/>
    </sheetView>
  </sheetViews>
  <sheetFormatPr defaultRowHeight="12.5" x14ac:dyDescent="0.25"/>
  <cols>
    <col min="4" max="4" width="12.90625" customWidth="1"/>
    <col min="5" max="5" width="19.6328125" customWidth="1"/>
    <col min="6" max="6" width="14.36328125" customWidth="1"/>
    <col min="7" max="7" width="17.7265625" customWidth="1"/>
    <col min="8" max="8" width="28.08984375" customWidth="1"/>
    <col min="9" max="9" width="8.6328125" customWidth="1"/>
  </cols>
  <sheetData>
    <row r="4" spans="4:9" x14ac:dyDescent="0.25">
      <c r="D4" t="s">
        <v>24</v>
      </c>
      <c r="E4">
        <v>15</v>
      </c>
      <c r="F4" t="s">
        <v>25</v>
      </c>
    </row>
    <row r="9" spans="4:9" ht="13" x14ac:dyDescent="0.3">
      <c r="E9" s="26" t="s">
        <v>26</v>
      </c>
      <c r="F9" s="26" t="s">
        <v>27</v>
      </c>
      <c r="G9" s="26" t="s">
        <v>28</v>
      </c>
      <c r="H9" s="26" t="s">
        <v>35</v>
      </c>
      <c r="I9" s="26" t="s">
        <v>40</v>
      </c>
    </row>
    <row r="10" spans="4:9" ht="13" x14ac:dyDescent="0.3">
      <c r="E10" s="26"/>
      <c r="F10" s="29" t="s">
        <v>42</v>
      </c>
      <c r="G10" s="29" t="s">
        <v>43</v>
      </c>
      <c r="H10" s="26"/>
      <c r="I10" s="26"/>
    </row>
    <row r="11" spans="4:9" x14ac:dyDescent="0.25">
      <c r="E11" s="27" t="s">
        <v>29</v>
      </c>
      <c r="F11" s="27" t="s">
        <v>34</v>
      </c>
      <c r="G11" s="27" t="s">
        <v>41</v>
      </c>
      <c r="H11" s="27" t="s">
        <v>39</v>
      </c>
      <c r="I11" s="27">
        <v>7.2</v>
      </c>
    </row>
    <row r="12" spans="4:9" x14ac:dyDescent="0.25">
      <c r="E12" s="27" t="s">
        <v>30</v>
      </c>
      <c r="F12" s="27" t="s">
        <v>33</v>
      </c>
      <c r="G12" s="28">
        <v>42893</v>
      </c>
      <c r="H12" s="27" t="s">
        <v>38</v>
      </c>
      <c r="I12" s="27">
        <v>0.2</v>
      </c>
    </row>
    <row r="13" spans="4:9" x14ac:dyDescent="0.25">
      <c r="E13" s="27" t="s">
        <v>31</v>
      </c>
      <c r="F13" s="27" t="s">
        <v>32</v>
      </c>
      <c r="G13" s="28">
        <v>42919</v>
      </c>
      <c r="H13" s="27" t="s">
        <v>37</v>
      </c>
      <c r="I13" s="27">
        <v>2.2999999999999998</v>
      </c>
    </row>
    <row r="14" spans="4:9" x14ac:dyDescent="0.25">
      <c r="E14" s="27" t="s">
        <v>30</v>
      </c>
      <c r="F14" s="28">
        <v>40882</v>
      </c>
      <c r="G14" s="28">
        <v>41831</v>
      </c>
      <c r="H14" s="27" t="s">
        <v>36</v>
      </c>
      <c r="I14" s="27">
        <v>2.11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Current Loan</vt:lpstr>
      <vt:lpstr>Sheet1</vt:lpstr>
      <vt:lpstr>Beg_Bal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Pay_Date</vt:lpstr>
      <vt:lpstr>Pay_Num</vt:lpstr>
      <vt:lpstr>Princ</vt:lpstr>
      <vt:lpstr>'Current Loan'!Print_Titles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</dc:creator>
  <cp:keywords/>
  <dc:description/>
  <cp:lastModifiedBy>Ayyappan, Selvaraj (Cognizant)</cp:lastModifiedBy>
  <cp:revision/>
  <dcterms:created xsi:type="dcterms:W3CDTF">2000-08-25T00:46:01Z</dcterms:created>
  <dcterms:modified xsi:type="dcterms:W3CDTF">2024-09-24T06:16:01Z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TC062062831033</vt:lpwstr>
  </property>
</Properties>
</file>