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mua Tugas Kuliah Semester 4\"/>
    </mc:Choice>
  </mc:AlternateContent>
  <xr:revisionPtr revIDLastSave="0" documentId="13_ncr:1_{2D1A66B6-583C-47BC-A3D9-E3751BF0A682}" xr6:coauthVersionLast="47" xr6:coauthVersionMax="47" xr10:uidLastSave="{00000000-0000-0000-0000-000000000000}"/>
  <bookViews>
    <workbookView xWindow="-120" yWindow="-120" windowWidth="20730" windowHeight="11040" xr2:uid="{09E41EC3-461E-4001-BCBE-F7921911D8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3" i="1" l="1"/>
  <c r="G61" i="1"/>
  <c r="G62" i="1"/>
  <c r="G63" i="1"/>
  <c r="G60" i="1"/>
  <c r="F61" i="1"/>
  <c r="F62" i="1"/>
  <c r="F60" i="1"/>
  <c r="E61" i="1"/>
  <c r="E62" i="1"/>
  <c r="E63" i="1"/>
  <c r="E60" i="1"/>
  <c r="D61" i="1"/>
  <c r="D62" i="1"/>
  <c r="D63" i="1"/>
  <c r="D60" i="1"/>
  <c r="O50" i="1"/>
  <c r="O51" i="1"/>
  <c r="O52" i="1"/>
  <c r="O49" i="1"/>
  <c r="L50" i="1"/>
  <c r="L51" i="1"/>
  <c r="L52" i="1"/>
  <c r="L49" i="1"/>
  <c r="K50" i="1"/>
  <c r="K51" i="1"/>
  <c r="K52" i="1"/>
  <c r="K49" i="1"/>
  <c r="J50" i="1"/>
  <c r="J51" i="1"/>
  <c r="J52" i="1"/>
  <c r="J49" i="1"/>
  <c r="I50" i="1"/>
  <c r="I51" i="1"/>
  <c r="I52" i="1"/>
  <c r="I49" i="1"/>
  <c r="F53" i="1"/>
  <c r="E53" i="1"/>
  <c r="D53" i="1"/>
  <c r="C53" i="1"/>
  <c r="F51" i="1"/>
  <c r="E52" i="1"/>
  <c r="F50" i="1"/>
  <c r="E50" i="1"/>
  <c r="D52" i="1"/>
  <c r="D51" i="1"/>
  <c r="F49" i="1"/>
  <c r="E49" i="1"/>
  <c r="D49" i="1"/>
  <c r="C52" i="1"/>
  <c r="C51" i="1"/>
  <c r="C50" i="1"/>
  <c r="O40" i="1"/>
  <c r="O41" i="1"/>
  <c r="O42" i="1"/>
  <c r="O39" i="1"/>
  <c r="L40" i="1"/>
  <c r="L41" i="1"/>
  <c r="L42" i="1"/>
  <c r="L39" i="1"/>
  <c r="K40" i="1"/>
  <c r="K41" i="1"/>
  <c r="K42" i="1"/>
  <c r="K39" i="1"/>
  <c r="J40" i="1"/>
  <c r="J41" i="1"/>
  <c r="J42" i="1"/>
  <c r="J39" i="1"/>
  <c r="I40" i="1"/>
  <c r="I41" i="1"/>
  <c r="I42" i="1"/>
  <c r="I39" i="1"/>
  <c r="F43" i="1"/>
  <c r="E43" i="1"/>
  <c r="D43" i="1"/>
  <c r="C43" i="1"/>
  <c r="F41" i="1"/>
  <c r="E42" i="1"/>
  <c r="F40" i="1"/>
  <c r="E40" i="1"/>
  <c r="D42" i="1"/>
  <c r="D41" i="1"/>
  <c r="F39" i="1"/>
  <c r="E39" i="1"/>
  <c r="D39" i="1"/>
  <c r="C42" i="1"/>
  <c r="C41" i="1"/>
  <c r="C40" i="1"/>
  <c r="O30" i="1"/>
  <c r="O31" i="1"/>
  <c r="O32" i="1"/>
  <c r="O29" i="1"/>
  <c r="L30" i="1"/>
  <c r="L31" i="1"/>
  <c r="L32" i="1"/>
  <c r="L29" i="1"/>
  <c r="K30" i="1"/>
  <c r="K31" i="1"/>
  <c r="K32" i="1"/>
  <c r="K29" i="1"/>
  <c r="J30" i="1"/>
  <c r="J31" i="1"/>
  <c r="J32" i="1"/>
  <c r="J29" i="1"/>
  <c r="I30" i="1"/>
  <c r="I31" i="1"/>
  <c r="I32" i="1"/>
  <c r="I29" i="1"/>
  <c r="F33" i="1"/>
  <c r="E33" i="1"/>
  <c r="D33" i="1"/>
  <c r="C33" i="1"/>
  <c r="F31" i="1"/>
  <c r="E32" i="1"/>
  <c r="F30" i="1"/>
  <c r="E30" i="1"/>
  <c r="D32" i="1"/>
  <c r="D31" i="1"/>
  <c r="F29" i="1"/>
  <c r="E29" i="1"/>
  <c r="D29" i="1"/>
  <c r="C32" i="1"/>
  <c r="C31" i="1"/>
  <c r="C30" i="1"/>
  <c r="L20" i="1"/>
  <c r="L21" i="1"/>
  <c r="L22" i="1"/>
  <c r="L19" i="1"/>
  <c r="K20" i="1"/>
  <c r="K21" i="1"/>
  <c r="K22" i="1"/>
  <c r="K19" i="1"/>
  <c r="I20" i="1"/>
  <c r="I21" i="1"/>
  <c r="I22" i="1"/>
  <c r="I19" i="1"/>
  <c r="F23" i="1"/>
  <c r="E23" i="1"/>
  <c r="D23" i="1"/>
  <c r="J20" i="1" s="1"/>
  <c r="O20" i="1" s="1"/>
  <c r="C61" i="1" s="1"/>
  <c r="J61" i="1" s="1"/>
  <c r="C23" i="1"/>
  <c r="F21" i="1"/>
  <c r="E22" i="1"/>
  <c r="F20" i="1"/>
  <c r="E20" i="1"/>
  <c r="D22" i="1"/>
  <c r="D21" i="1"/>
  <c r="F19" i="1"/>
  <c r="E19" i="1"/>
  <c r="C22" i="1"/>
  <c r="C21" i="1"/>
  <c r="C20" i="1"/>
  <c r="O10" i="1"/>
  <c r="O11" i="1"/>
  <c r="O12" i="1"/>
  <c r="O9" i="1"/>
  <c r="L10" i="1"/>
  <c r="L11" i="1"/>
  <c r="L12" i="1"/>
  <c r="L9" i="1"/>
  <c r="K10" i="1"/>
  <c r="K11" i="1"/>
  <c r="K12" i="1"/>
  <c r="K9" i="1"/>
  <c r="J10" i="1"/>
  <c r="J11" i="1"/>
  <c r="J12" i="1"/>
  <c r="J9" i="1"/>
  <c r="I10" i="1"/>
  <c r="I11" i="1"/>
  <c r="I12" i="1"/>
  <c r="I9" i="1"/>
  <c r="F13" i="1"/>
  <c r="E13" i="1"/>
  <c r="D13" i="1"/>
  <c r="C13" i="1"/>
  <c r="J19" i="1" l="1"/>
  <c r="O19" i="1" s="1"/>
  <c r="C60" i="1" s="1"/>
  <c r="J60" i="1" s="1"/>
  <c r="J22" i="1"/>
  <c r="O22" i="1" s="1"/>
  <c r="C63" i="1" s="1"/>
  <c r="J63" i="1" s="1"/>
  <c r="J21" i="1"/>
  <c r="O21" i="1" s="1"/>
  <c r="C62" i="1" s="1"/>
  <c r="J62" i="1" s="1"/>
</calcChain>
</file>

<file path=xl/sharedStrings.xml><?xml version="1.0" encoding="utf-8"?>
<sst xmlns="http://schemas.openxmlformats.org/spreadsheetml/2006/main" count="132" uniqueCount="22">
  <si>
    <t>Rating</t>
  </si>
  <si>
    <t>Displacement</t>
  </si>
  <si>
    <t>Power</t>
  </si>
  <si>
    <t>Torque</t>
  </si>
  <si>
    <t>Acabion</t>
  </si>
  <si>
    <t>Bimota</t>
  </si>
  <si>
    <t>Ducati</t>
  </si>
  <si>
    <t>Honda</t>
  </si>
  <si>
    <t>→</t>
  </si>
  <si>
    <t>←</t>
  </si>
  <si>
    <t>/</t>
  </si>
  <si>
    <t>*</t>
  </si>
  <si>
    <t>Eigen Kriteria</t>
  </si>
  <si>
    <t>Perbandingan Rating</t>
  </si>
  <si>
    <t>A/B</t>
  </si>
  <si>
    <t>A</t>
  </si>
  <si>
    <t>B</t>
  </si>
  <si>
    <t>Eigen Vector</t>
  </si>
  <si>
    <t>Perbandingan Displacement</t>
  </si>
  <si>
    <t>Perbandingan Power</t>
  </si>
  <si>
    <t>Perbandingan Toeque</t>
  </si>
  <si>
    <t>Hasil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</si>
</sst>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12" xfId="0" applyNumberFormat="1" applyFont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0" fontId="1" fillId="0" borderId="0" xfId="0" applyFont="1" applyBorder="1"/>
    <xf numFmtId="2" fontId="1" fillId="0" borderId="16" xfId="0" applyNumberFormat="1" applyFont="1" applyBorder="1" applyAlignment="1">
      <alignment horizontal="center"/>
    </xf>
    <xf numFmtId="2" fontId="1" fillId="0" borderId="15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Border="1"/>
    <xf numFmtId="2" fontId="1" fillId="0" borderId="7" xfId="0" applyNumberFormat="1" applyFont="1" applyBorder="1"/>
    <xf numFmtId="2" fontId="1" fillId="0" borderId="1" xfId="0" applyNumberFormat="1" applyFont="1" applyBorder="1" applyAlignment="1">
      <alignment horizontal="center"/>
    </xf>
    <xf numFmtId="2" fontId="1" fillId="0" borderId="14" xfId="0" applyNumberFormat="1" applyFont="1" applyBorder="1" applyAlignment="1">
      <alignment horizontal="center"/>
    </xf>
    <xf numFmtId="2" fontId="1" fillId="0" borderId="9" xfId="0" applyNumberFormat="1" applyFont="1" applyBorder="1"/>
    <xf numFmtId="2" fontId="1" fillId="0" borderId="10" xfId="0" applyNumberFormat="1" applyFont="1" applyBorder="1"/>
    <xf numFmtId="0" fontId="1" fillId="0" borderId="3" xfId="0" applyFont="1" applyBorder="1" applyAlignment="1">
      <alignment horizontal="center"/>
    </xf>
    <xf numFmtId="0" fontId="1" fillId="0" borderId="11" xfId="0" applyFont="1" applyBorder="1"/>
    <xf numFmtId="0" fontId="1" fillId="0" borderId="13" xfId="0" applyFont="1" applyBorder="1"/>
    <xf numFmtId="0" fontId="1" fillId="0" borderId="2" xfId="0" applyFont="1" applyBorder="1" applyAlignment="1">
      <alignment horizontal="center"/>
    </xf>
    <xf numFmtId="2" fontId="1" fillId="3" borderId="2" xfId="0" applyNumberFormat="1" applyFont="1" applyFill="1" applyBorder="1" applyAlignment="1">
      <alignment horizontal="center"/>
    </xf>
    <xf numFmtId="2" fontId="1" fillId="4" borderId="2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2" fontId="1" fillId="2" borderId="7" xfId="0" applyNumberFormat="1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0" borderId="3" xfId="0" applyFont="1" applyFill="1" applyBorder="1"/>
    <xf numFmtId="0" fontId="1" fillId="6" borderId="6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8" xfId="0" applyFont="1" applyFill="1" applyBorder="1"/>
    <xf numFmtId="0" fontId="1" fillId="7" borderId="8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1" fillId="11" borderId="8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2" borderId="5" xfId="0" applyFont="1" applyFill="1" applyBorder="1" applyAlignment="1">
      <alignment horizontal="center"/>
    </xf>
    <xf numFmtId="0" fontId="1" fillId="13" borderId="6" xfId="0" applyFont="1" applyFill="1" applyBorder="1" applyAlignment="1">
      <alignment horizontal="center"/>
    </xf>
    <xf numFmtId="0" fontId="1" fillId="13" borderId="8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1" fillId="14" borderId="5" xfId="0" applyFont="1" applyFill="1" applyBorder="1" applyAlignment="1">
      <alignment horizontal="center"/>
    </xf>
    <xf numFmtId="0" fontId="1" fillId="15" borderId="6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  <color rgb="FF66CCFF"/>
      <color rgb="FFFFCCFF"/>
      <color rgb="FFFF7C80"/>
      <color rgb="FFFF99CC"/>
      <color rgb="FFFFCCCC"/>
      <color rgb="FF99FFCC"/>
      <color rgb="FFFF99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8D47B-B200-4AAC-8D91-46F5F5059B56}">
  <dimension ref="A1:O63"/>
  <sheetViews>
    <sheetView tabSelected="1" topLeftCell="A12" zoomScale="85" zoomScaleNormal="85" workbookViewId="0">
      <selection activeCell="F15" sqref="F15"/>
    </sheetView>
  </sheetViews>
  <sheetFormatPr defaultColWidth="8.7109375" defaultRowHeight="15.75" x14ac:dyDescent="0.25"/>
  <cols>
    <col min="1" max="1" width="8.7109375" style="1"/>
    <col min="2" max="2" width="28.140625" style="1" customWidth="1"/>
    <col min="3" max="3" width="8.7109375" style="1"/>
    <col min="4" max="4" width="16.42578125" style="1" customWidth="1"/>
    <col min="5" max="5" width="11.140625" style="1" customWidth="1"/>
    <col min="6" max="6" width="8.7109375" style="1"/>
    <col min="7" max="7" width="13.7109375" style="1" customWidth="1"/>
    <col min="8" max="8" width="12.5703125" style="1" customWidth="1"/>
    <col min="9" max="9" width="8.7109375" style="1"/>
    <col min="10" max="10" width="12.5703125" style="1" customWidth="1"/>
    <col min="11" max="14" width="8.7109375" style="1"/>
    <col min="15" max="15" width="14.140625" style="1" customWidth="1"/>
    <col min="16" max="16384" width="8.7109375" style="1"/>
  </cols>
  <sheetData>
    <row r="1" spans="1:15" ht="16.5" thickBot="1" x14ac:dyDescent="0.3"/>
    <row r="2" spans="1:15" x14ac:dyDescent="0.25">
      <c r="B2" s="41"/>
      <c r="C2" s="39" t="s">
        <v>0</v>
      </c>
      <c r="D2" s="39" t="s">
        <v>1</v>
      </c>
      <c r="E2" s="39" t="s">
        <v>2</v>
      </c>
      <c r="F2" s="40" t="s">
        <v>3</v>
      </c>
      <c r="I2" s="65" t="s">
        <v>8</v>
      </c>
      <c r="J2" s="66"/>
      <c r="K2" s="66"/>
      <c r="L2" s="66"/>
      <c r="M2" s="3" t="s">
        <v>10</v>
      </c>
    </row>
    <row r="3" spans="1:15" x14ac:dyDescent="0.25">
      <c r="B3" s="42" t="s">
        <v>4</v>
      </c>
      <c r="C3" s="5">
        <v>2.6</v>
      </c>
      <c r="D3" s="5">
        <v>1300</v>
      </c>
      <c r="E3" s="5">
        <v>541</v>
      </c>
      <c r="F3" s="6">
        <v>420</v>
      </c>
      <c r="I3" s="67" t="s">
        <v>9</v>
      </c>
      <c r="J3" s="68"/>
      <c r="K3" s="68"/>
      <c r="L3" s="68"/>
      <c r="M3" s="7" t="s">
        <v>11</v>
      </c>
    </row>
    <row r="4" spans="1:15" x14ac:dyDescent="0.25">
      <c r="B4" s="42" t="s">
        <v>5</v>
      </c>
      <c r="C4" s="5">
        <v>3.1</v>
      </c>
      <c r="D4" s="5">
        <v>992</v>
      </c>
      <c r="E4" s="5">
        <v>92</v>
      </c>
      <c r="F4" s="6">
        <v>85</v>
      </c>
      <c r="I4" s="4" t="s">
        <v>0</v>
      </c>
      <c r="J4" s="5" t="s">
        <v>1</v>
      </c>
      <c r="K4" s="5" t="s">
        <v>3</v>
      </c>
      <c r="L4" s="5" t="s">
        <v>2</v>
      </c>
      <c r="M4" s="7"/>
    </row>
    <row r="5" spans="1:15" ht="16.5" thickBot="1" x14ac:dyDescent="0.3">
      <c r="B5" s="42" t="s">
        <v>6</v>
      </c>
      <c r="C5" s="5">
        <v>3.8</v>
      </c>
      <c r="D5" s="5">
        <v>1198.4000000000001</v>
      </c>
      <c r="E5" s="5">
        <v>150</v>
      </c>
      <c r="F5" s="6">
        <v>118</v>
      </c>
      <c r="I5" s="8"/>
      <c r="J5" s="9"/>
      <c r="K5" s="9"/>
      <c r="L5" s="9"/>
      <c r="M5" s="10"/>
    </row>
    <row r="6" spans="1:15" ht="16.5" thickBot="1" x14ac:dyDescent="0.3">
      <c r="B6" s="43" t="s">
        <v>7</v>
      </c>
      <c r="C6" s="12">
        <v>3.2</v>
      </c>
      <c r="D6" s="12">
        <v>499</v>
      </c>
      <c r="E6" s="12">
        <v>58</v>
      </c>
      <c r="F6" s="13">
        <v>47.1</v>
      </c>
    </row>
    <row r="7" spans="1:15" ht="16.5" thickBot="1" x14ac:dyDescent="0.3"/>
    <row r="8" spans="1:15" x14ac:dyDescent="0.25">
      <c r="B8" s="2"/>
      <c r="C8" s="47" t="s">
        <v>0</v>
      </c>
      <c r="D8" s="47" t="s">
        <v>1</v>
      </c>
      <c r="E8" s="47" t="s">
        <v>2</v>
      </c>
      <c r="F8" s="48" t="s">
        <v>3</v>
      </c>
      <c r="H8" s="2"/>
      <c r="I8" s="47" t="s">
        <v>0</v>
      </c>
      <c r="J8" s="47" t="s">
        <v>1</v>
      </c>
      <c r="K8" s="47" t="s">
        <v>2</v>
      </c>
      <c r="L8" s="48" t="s">
        <v>3</v>
      </c>
      <c r="O8" s="14" t="s">
        <v>12</v>
      </c>
    </row>
    <row r="9" spans="1:15" x14ac:dyDescent="0.25">
      <c r="B9" s="44" t="s">
        <v>0</v>
      </c>
      <c r="C9" s="15">
        <v>1</v>
      </c>
      <c r="D9" s="15">
        <v>2</v>
      </c>
      <c r="E9" s="15">
        <v>4</v>
      </c>
      <c r="F9" s="16">
        <v>3</v>
      </c>
      <c r="H9" s="44" t="s">
        <v>0</v>
      </c>
      <c r="I9" s="15">
        <f>C9/$C$13</f>
        <v>0.48076923076923073</v>
      </c>
      <c r="J9" s="15">
        <f>D9/$D$13</f>
        <v>0.5221932114882506</v>
      </c>
      <c r="K9" s="15">
        <f>E9/$E$13</f>
        <v>0.4</v>
      </c>
      <c r="L9" s="16">
        <f>F9/$F$13</f>
        <v>0.46153846153846156</v>
      </c>
      <c r="O9" s="17">
        <f>AVERAGE(I9:L9)</f>
        <v>0.46612522594898576</v>
      </c>
    </row>
    <row r="10" spans="1:15" x14ac:dyDescent="0.25">
      <c r="B10" s="44" t="s">
        <v>1</v>
      </c>
      <c r="C10" s="15">
        <v>0.5</v>
      </c>
      <c r="D10" s="15">
        <v>1</v>
      </c>
      <c r="E10" s="15">
        <v>3</v>
      </c>
      <c r="F10" s="16">
        <v>2</v>
      </c>
      <c r="H10" s="44" t="s">
        <v>1</v>
      </c>
      <c r="I10" s="15">
        <f t="shared" ref="I10:I12" si="0">C10/$C$13</f>
        <v>0.24038461538461536</v>
      </c>
      <c r="J10" s="15">
        <f t="shared" ref="J10:J12" si="1">D10/$D$13</f>
        <v>0.2610966057441253</v>
      </c>
      <c r="K10" s="15">
        <f t="shared" ref="K10:K12" si="2">E10/$E$13</f>
        <v>0.3</v>
      </c>
      <c r="L10" s="16">
        <f t="shared" ref="L10:L12" si="3">F10/$F$13</f>
        <v>0.30769230769230771</v>
      </c>
      <c r="O10" s="17">
        <f t="shared" ref="O10:O12" si="4">AVERAGE(I10:L10)</f>
        <v>0.27729338220526212</v>
      </c>
    </row>
    <row r="11" spans="1:15" x14ac:dyDescent="0.25">
      <c r="B11" s="44" t="s">
        <v>2</v>
      </c>
      <c r="C11" s="15">
        <v>0.25</v>
      </c>
      <c r="D11" s="15">
        <v>0.33</v>
      </c>
      <c r="E11" s="15">
        <v>1</v>
      </c>
      <c r="F11" s="16">
        <v>0.5</v>
      </c>
      <c r="H11" s="44" t="s">
        <v>2</v>
      </c>
      <c r="I11" s="15">
        <f t="shared" si="0"/>
        <v>0.12019230769230768</v>
      </c>
      <c r="J11" s="15">
        <f t="shared" si="1"/>
        <v>8.6161879895561358E-2</v>
      </c>
      <c r="K11" s="15">
        <f t="shared" si="2"/>
        <v>0.1</v>
      </c>
      <c r="L11" s="16">
        <f t="shared" si="3"/>
        <v>7.6923076923076927E-2</v>
      </c>
      <c r="O11" s="17">
        <f t="shared" si="4"/>
        <v>9.581931612773649E-2</v>
      </c>
    </row>
    <row r="12" spans="1:15" ht="16.5" thickBot="1" x14ac:dyDescent="0.3">
      <c r="B12" s="44" t="s">
        <v>3</v>
      </c>
      <c r="C12" s="27">
        <v>0.33</v>
      </c>
      <c r="D12" s="27">
        <v>0.5</v>
      </c>
      <c r="E12" s="27">
        <v>2</v>
      </c>
      <c r="F12" s="28">
        <v>1</v>
      </c>
      <c r="H12" s="46" t="s">
        <v>3</v>
      </c>
      <c r="I12" s="18">
        <f t="shared" si="0"/>
        <v>0.15865384615384615</v>
      </c>
      <c r="J12" s="18">
        <f t="shared" si="1"/>
        <v>0.13054830287206265</v>
      </c>
      <c r="K12" s="18">
        <f t="shared" si="2"/>
        <v>0.2</v>
      </c>
      <c r="L12" s="19">
        <f t="shared" si="3"/>
        <v>0.15384615384615385</v>
      </c>
      <c r="O12" s="20">
        <f t="shared" si="4"/>
        <v>0.16076207571801565</v>
      </c>
    </row>
    <row r="13" spans="1:15" ht="16.5" thickBot="1" x14ac:dyDescent="0.3">
      <c r="B13" s="45"/>
      <c r="C13" s="18">
        <f>SUM(C9:C12)</f>
        <v>2.08</v>
      </c>
      <c r="D13" s="18">
        <f>SUM(D9:D12)</f>
        <v>3.83</v>
      </c>
      <c r="E13" s="18">
        <f>SUM(E9:E12)</f>
        <v>10</v>
      </c>
      <c r="F13" s="19">
        <f>SUM(F9:F12)</f>
        <v>6.5</v>
      </c>
    </row>
    <row r="16" spans="1:15" x14ac:dyDescent="0.25">
      <c r="A16" s="21"/>
      <c r="B16" s="21" t="s">
        <v>13</v>
      </c>
      <c r="C16" s="5" t="s">
        <v>14</v>
      </c>
      <c r="D16" s="21"/>
      <c r="E16" s="21"/>
      <c r="F16" s="21"/>
    </row>
    <row r="17" spans="1:15" ht="16.5" thickBot="1" x14ac:dyDescent="0.3">
      <c r="A17" s="21"/>
      <c r="B17" s="21"/>
      <c r="C17" s="21" t="s">
        <v>16</v>
      </c>
      <c r="D17" s="21"/>
      <c r="E17" s="21"/>
      <c r="F17" s="21"/>
    </row>
    <row r="18" spans="1:15" x14ac:dyDescent="0.25">
      <c r="A18" s="21"/>
      <c r="B18" s="2"/>
      <c r="C18" s="51" t="s">
        <v>4</v>
      </c>
      <c r="D18" s="51" t="s">
        <v>5</v>
      </c>
      <c r="E18" s="51" t="s">
        <v>6</v>
      </c>
      <c r="F18" s="52" t="s">
        <v>7</v>
      </c>
      <c r="H18" s="2"/>
      <c r="I18" s="51" t="s">
        <v>4</v>
      </c>
      <c r="J18" s="51" t="s">
        <v>5</v>
      </c>
      <c r="K18" s="51" t="s">
        <v>6</v>
      </c>
      <c r="L18" s="52" t="s">
        <v>7</v>
      </c>
      <c r="O18" s="14" t="s">
        <v>17</v>
      </c>
    </row>
    <row r="19" spans="1:15" x14ac:dyDescent="0.25">
      <c r="A19" s="21" t="s">
        <v>15</v>
      </c>
      <c r="B19" s="49" t="s">
        <v>4</v>
      </c>
      <c r="C19" s="15">
        <v>1</v>
      </c>
      <c r="D19" s="15">
        <v>2</v>
      </c>
      <c r="E19" s="15">
        <f>1/C21</f>
        <v>0.68421052631578949</v>
      </c>
      <c r="F19" s="16">
        <f>1/C22</f>
        <v>0.8125</v>
      </c>
      <c r="H19" s="49" t="s">
        <v>4</v>
      </c>
      <c r="I19" s="15">
        <f>C19/$C$23</f>
        <v>0.20472440944881887</v>
      </c>
      <c r="J19" s="15">
        <f>D19/$D$23</f>
        <v>0.38036809815950923</v>
      </c>
      <c r="K19" s="15">
        <f>E19/$E$23</f>
        <v>0.20472440944881889</v>
      </c>
      <c r="L19" s="16">
        <f>F19/$F$23</f>
        <v>0.20472440944881889</v>
      </c>
      <c r="O19" s="17">
        <f>AVERAGE(I19:L19)</f>
        <v>0.24863533162649146</v>
      </c>
    </row>
    <row r="20" spans="1:15" x14ac:dyDescent="0.25">
      <c r="A20" s="21"/>
      <c r="B20" s="49" t="s">
        <v>5</v>
      </c>
      <c r="C20" s="15">
        <f>C4/C3</f>
        <v>1.1923076923076923</v>
      </c>
      <c r="D20" s="15">
        <v>1</v>
      </c>
      <c r="E20" s="15">
        <f>1/D21</f>
        <v>0.81578947368421062</v>
      </c>
      <c r="F20" s="16">
        <f>1/D22</f>
        <v>0.96875</v>
      </c>
      <c r="H20" s="49" t="s">
        <v>5</v>
      </c>
      <c r="I20" s="15">
        <f t="shared" ref="I20:I22" si="5">C20/$C$23</f>
        <v>0.24409448818897636</v>
      </c>
      <c r="J20" s="15">
        <f t="shared" ref="J20:J22" si="6">D20/$D$23</f>
        <v>0.19018404907975461</v>
      </c>
      <c r="K20" s="15">
        <f t="shared" ref="K20:K22" si="7">E20/$E$23</f>
        <v>0.24409448818897642</v>
      </c>
      <c r="L20" s="16">
        <f t="shared" ref="L20:L22" si="8">F20/$F$23</f>
        <v>0.24409448818897639</v>
      </c>
      <c r="O20" s="17">
        <f t="shared" ref="O20:O22" si="9">AVERAGE(I20:L20)</f>
        <v>0.23061687841167094</v>
      </c>
    </row>
    <row r="21" spans="1:15" x14ac:dyDescent="0.25">
      <c r="A21" s="21"/>
      <c r="B21" s="49" t="s">
        <v>6</v>
      </c>
      <c r="C21" s="15">
        <f>C5/C3</f>
        <v>1.4615384615384615</v>
      </c>
      <c r="D21" s="15">
        <f>C5/C4</f>
        <v>1.225806451612903</v>
      </c>
      <c r="E21" s="15">
        <v>1</v>
      </c>
      <c r="F21" s="16">
        <f>1/E22</f>
        <v>1.1875</v>
      </c>
      <c r="H21" s="49" t="s">
        <v>6</v>
      </c>
      <c r="I21" s="15">
        <f t="shared" si="5"/>
        <v>0.29921259842519682</v>
      </c>
      <c r="J21" s="15">
        <f t="shared" si="6"/>
        <v>0.23312883435582818</v>
      </c>
      <c r="K21" s="15">
        <f t="shared" si="7"/>
        <v>0.29921259842519687</v>
      </c>
      <c r="L21" s="16">
        <f t="shared" si="8"/>
        <v>0.29921259842519687</v>
      </c>
      <c r="O21" s="17">
        <f t="shared" si="9"/>
        <v>0.28269165740785468</v>
      </c>
    </row>
    <row r="22" spans="1:15" ht="16.5" thickBot="1" x14ac:dyDescent="0.3">
      <c r="A22" s="21"/>
      <c r="B22" s="49" t="s">
        <v>7</v>
      </c>
      <c r="C22" s="15">
        <f>C6/C3</f>
        <v>1.2307692307692308</v>
      </c>
      <c r="D22" s="15">
        <f>C6/C4</f>
        <v>1.032258064516129</v>
      </c>
      <c r="E22" s="15">
        <f>C6/C5</f>
        <v>0.8421052631578948</v>
      </c>
      <c r="F22" s="16">
        <v>1</v>
      </c>
      <c r="H22" s="50" t="s">
        <v>7</v>
      </c>
      <c r="I22" s="18">
        <f t="shared" si="5"/>
        <v>0.25196850393700787</v>
      </c>
      <c r="J22" s="18">
        <f t="shared" si="6"/>
        <v>0.19631901840490798</v>
      </c>
      <c r="K22" s="18">
        <f t="shared" si="7"/>
        <v>0.25196850393700787</v>
      </c>
      <c r="L22" s="19">
        <f t="shared" si="8"/>
        <v>0.25196850393700787</v>
      </c>
      <c r="O22" s="20">
        <f t="shared" si="9"/>
        <v>0.23805613255398289</v>
      </c>
    </row>
    <row r="23" spans="1:15" ht="16.5" thickBot="1" x14ac:dyDescent="0.3">
      <c r="A23" s="21"/>
      <c r="B23" s="8"/>
      <c r="C23" s="22">
        <f>SUM(C19:C22)</f>
        <v>4.884615384615385</v>
      </c>
      <c r="D23" s="22">
        <f>SUM(D19:D22)</f>
        <v>5.258064516129032</v>
      </c>
      <c r="E23" s="22">
        <f>SUM(E19:E22)</f>
        <v>3.3421052631578947</v>
      </c>
      <c r="F23" s="23">
        <f>SUM(F19:F22)</f>
        <v>3.96875</v>
      </c>
    </row>
    <row r="26" spans="1:15" x14ac:dyDescent="0.25">
      <c r="B26" s="1" t="s">
        <v>18</v>
      </c>
      <c r="C26" s="24" t="s">
        <v>14</v>
      </c>
    </row>
    <row r="27" spans="1:15" ht="16.5" thickBot="1" x14ac:dyDescent="0.3">
      <c r="C27" s="24" t="s">
        <v>16</v>
      </c>
    </row>
    <row r="28" spans="1:15" x14ac:dyDescent="0.25">
      <c r="B28" s="2"/>
      <c r="C28" s="53" t="s">
        <v>4</v>
      </c>
      <c r="D28" s="53" t="s">
        <v>5</v>
      </c>
      <c r="E28" s="53" t="s">
        <v>6</v>
      </c>
      <c r="F28" s="54" t="s">
        <v>7</v>
      </c>
      <c r="H28" s="2"/>
      <c r="I28" s="53" t="s">
        <v>4</v>
      </c>
      <c r="J28" s="53" t="s">
        <v>5</v>
      </c>
      <c r="K28" s="53" t="s">
        <v>6</v>
      </c>
      <c r="L28" s="54" t="s">
        <v>7</v>
      </c>
      <c r="O28" s="14" t="s">
        <v>17</v>
      </c>
    </row>
    <row r="29" spans="1:15" x14ac:dyDescent="0.25">
      <c r="A29" s="24" t="s">
        <v>15</v>
      </c>
      <c r="B29" s="55" t="s">
        <v>4</v>
      </c>
      <c r="C29" s="15">
        <v>1</v>
      </c>
      <c r="D29" s="15">
        <f>1/C30</f>
        <v>1.310483870967742</v>
      </c>
      <c r="E29" s="15">
        <f>1/C31</f>
        <v>1.0847797062750333</v>
      </c>
      <c r="F29" s="16">
        <f>1/C32</f>
        <v>2.6052104208416833</v>
      </c>
      <c r="H29" s="55" t="s">
        <v>4</v>
      </c>
      <c r="I29" s="25">
        <f>C29/$C$33</f>
        <v>0.32586353837669824</v>
      </c>
      <c r="J29" s="25">
        <f>D29/$D$33</f>
        <v>0.33581531985515034</v>
      </c>
      <c r="K29" s="25">
        <f>E29/$E$33</f>
        <v>0.32586353837669824</v>
      </c>
      <c r="L29" s="26">
        <f>F29/$F$33</f>
        <v>0.30250849350770237</v>
      </c>
      <c r="O29" s="17">
        <f>AVERAGE(I29:L29)</f>
        <v>0.32251272252906227</v>
      </c>
    </row>
    <row r="30" spans="1:15" x14ac:dyDescent="0.25">
      <c r="B30" s="55" t="s">
        <v>5</v>
      </c>
      <c r="C30" s="15">
        <f>D4/D3</f>
        <v>0.7630769230769231</v>
      </c>
      <c r="D30" s="15">
        <v>1</v>
      </c>
      <c r="E30" s="15">
        <f>1/D31</f>
        <v>0.82777036048064079</v>
      </c>
      <c r="F30" s="16">
        <f>1/D32</f>
        <v>2.6052104208416833</v>
      </c>
      <c r="H30" s="55" t="s">
        <v>5</v>
      </c>
      <c r="I30" s="25">
        <f t="shared" ref="I30:I32" si="10">C30/$C$33</f>
        <v>0.24865894620744974</v>
      </c>
      <c r="J30" s="25">
        <f t="shared" ref="J30:J32" si="11">D30/$D$33</f>
        <v>0.2562529209971609</v>
      </c>
      <c r="K30" s="25">
        <f t="shared" ref="K30:K32" si="12">E30/$E$33</f>
        <v>0.24865894620744972</v>
      </c>
      <c r="L30" s="26">
        <f t="shared" ref="L30:L32" si="13">F30/$F$33</f>
        <v>0.30250849350770237</v>
      </c>
      <c r="O30" s="17">
        <f t="shared" ref="O30:O32" si="14">AVERAGE(I30:L30)</f>
        <v>0.26401982672994073</v>
      </c>
    </row>
    <row r="31" spans="1:15" x14ac:dyDescent="0.25">
      <c r="B31" s="55" t="s">
        <v>6</v>
      </c>
      <c r="C31" s="15">
        <f>D5/D3</f>
        <v>0.92184615384615387</v>
      </c>
      <c r="D31" s="15">
        <f>D5/D4</f>
        <v>1.2080645161290324</v>
      </c>
      <c r="E31" s="15">
        <v>1</v>
      </c>
      <c r="F31" s="16">
        <f>1/E32</f>
        <v>2.4016032064128261</v>
      </c>
      <c r="H31" s="55" t="s">
        <v>6</v>
      </c>
      <c r="I31" s="25">
        <f t="shared" si="10"/>
        <v>0.30039604953125781</v>
      </c>
      <c r="J31" s="25">
        <f t="shared" si="11"/>
        <v>0.30957006101108631</v>
      </c>
      <c r="K31" s="25">
        <f t="shared" si="12"/>
        <v>0.30039604953125781</v>
      </c>
      <c r="L31" s="26">
        <f t="shared" si="13"/>
        <v>0.27886629124586965</v>
      </c>
      <c r="O31" s="17">
        <f t="shared" si="14"/>
        <v>0.29730711282986794</v>
      </c>
    </row>
    <row r="32" spans="1:15" ht="16.5" thickBot="1" x14ac:dyDescent="0.3">
      <c r="B32" s="55" t="s">
        <v>7</v>
      </c>
      <c r="C32" s="27">
        <f>D6/D3</f>
        <v>0.38384615384615384</v>
      </c>
      <c r="D32" s="27">
        <f>D6/D3</f>
        <v>0.38384615384615384</v>
      </c>
      <c r="E32" s="27">
        <f>D6/D5</f>
        <v>0.41638851802403198</v>
      </c>
      <c r="F32" s="28">
        <v>1</v>
      </c>
      <c r="H32" s="56" t="s">
        <v>7</v>
      </c>
      <c r="I32" s="29">
        <f t="shared" si="10"/>
        <v>0.12508146588459418</v>
      </c>
      <c r="J32" s="29">
        <f t="shared" si="11"/>
        <v>9.8361698136602518E-2</v>
      </c>
      <c r="K32" s="29">
        <f t="shared" si="12"/>
        <v>0.12508146588459415</v>
      </c>
      <c r="L32" s="30">
        <f t="shared" si="13"/>
        <v>0.11611672173872575</v>
      </c>
      <c r="O32" s="20">
        <f t="shared" si="14"/>
        <v>0.11616033791112915</v>
      </c>
    </row>
    <row r="33" spans="1:15" ht="16.5" thickBot="1" x14ac:dyDescent="0.3">
      <c r="B33" s="8"/>
      <c r="C33" s="18">
        <f>SUM(C29:C32)</f>
        <v>3.0687692307692309</v>
      </c>
      <c r="D33" s="18">
        <f>SUM(D29:D32)</f>
        <v>3.9023945409429279</v>
      </c>
      <c r="E33" s="18">
        <f>SUM(E29:E32)</f>
        <v>3.3289385847797064</v>
      </c>
      <c r="F33" s="19">
        <f>SUM(F29:F32)</f>
        <v>8.6120240480961918</v>
      </c>
    </row>
    <row r="36" spans="1:15" x14ac:dyDescent="0.25">
      <c r="B36" s="1" t="s">
        <v>19</v>
      </c>
      <c r="C36" s="24" t="s">
        <v>14</v>
      </c>
    </row>
    <row r="37" spans="1:15" ht="16.5" thickBot="1" x14ac:dyDescent="0.3">
      <c r="C37" s="24" t="s">
        <v>16</v>
      </c>
    </row>
    <row r="38" spans="1:15" x14ac:dyDescent="0.25">
      <c r="B38" s="2"/>
      <c r="C38" s="57" t="s">
        <v>4</v>
      </c>
      <c r="D38" s="57" t="s">
        <v>5</v>
      </c>
      <c r="E38" s="57" t="s">
        <v>6</v>
      </c>
      <c r="F38" s="58" t="s">
        <v>7</v>
      </c>
      <c r="H38" s="2"/>
      <c r="I38" s="57" t="s">
        <v>4</v>
      </c>
      <c r="J38" s="57" t="s">
        <v>5</v>
      </c>
      <c r="K38" s="57" t="s">
        <v>6</v>
      </c>
      <c r="L38" s="58" t="s">
        <v>7</v>
      </c>
      <c r="O38" s="14" t="s">
        <v>17</v>
      </c>
    </row>
    <row r="39" spans="1:15" x14ac:dyDescent="0.25">
      <c r="A39" s="24" t="s">
        <v>15</v>
      </c>
      <c r="B39" s="59" t="s">
        <v>4</v>
      </c>
      <c r="C39" s="15">
        <v>1</v>
      </c>
      <c r="D39" s="15">
        <f>1/C40</f>
        <v>5.8804347826086962</v>
      </c>
      <c r="E39" s="15">
        <f>1/C41</f>
        <v>3.6066666666666665</v>
      </c>
      <c r="F39" s="16">
        <f>1/C42</f>
        <v>9.3275862068965516</v>
      </c>
      <c r="H39" s="59" t="s">
        <v>4</v>
      </c>
      <c r="I39" s="15">
        <f>C39/$C$43</f>
        <v>0.643281807372176</v>
      </c>
      <c r="J39" s="15">
        <f>D39/$D$43</f>
        <v>0.643281807372176</v>
      </c>
      <c r="K39" s="15">
        <f>E39/$E$43</f>
        <v>0.643281807372176</v>
      </c>
      <c r="L39" s="16">
        <f>F39/$F$43</f>
        <v>0.643281807372176</v>
      </c>
      <c r="O39" s="17">
        <f>AVERAGE(I39:L39)</f>
        <v>0.643281807372176</v>
      </c>
    </row>
    <row r="40" spans="1:15" x14ac:dyDescent="0.25">
      <c r="B40" s="59" t="s">
        <v>5</v>
      </c>
      <c r="C40" s="15">
        <f>E4/E3</f>
        <v>0.17005545286506468</v>
      </c>
      <c r="D40" s="15">
        <v>1</v>
      </c>
      <c r="E40" s="15">
        <f>1/D41</f>
        <v>0.6133333333333334</v>
      </c>
      <c r="F40" s="16">
        <f>1/D42</f>
        <v>1.586206896551724</v>
      </c>
      <c r="H40" s="59" t="s">
        <v>5</v>
      </c>
      <c r="I40" s="15">
        <f t="shared" ref="I40:I42" si="15">C40/$C$43</f>
        <v>0.10939357907253269</v>
      </c>
      <c r="J40" s="15">
        <f t="shared" ref="J40:J42" si="16">D40/$D$43</f>
        <v>0.10939357907253269</v>
      </c>
      <c r="K40" s="15">
        <f t="shared" ref="K40:K42" si="17">E40/$E$43</f>
        <v>0.10939357907253272</v>
      </c>
      <c r="L40" s="16">
        <f t="shared" ref="L40:L42" si="18">F40/$F$43</f>
        <v>0.10939357907253269</v>
      </c>
      <c r="O40" s="17">
        <f t="shared" ref="O40:O42" si="19">AVERAGE(I40:L40)</f>
        <v>0.10939357907253269</v>
      </c>
    </row>
    <row r="41" spans="1:15" x14ac:dyDescent="0.25">
      <c r="B41" s="59" t="s">
        <v>6</v>
      </c>
      <c r="C41" s="15">
        <f>E5/E3</f>
        <v>0.27726432532347506</v>
      </c>
      <c r="D41" s="15">
        <f>E5/E4</f>
        <v>1.6304347826086956</v>
      </c>
      <c r="E41" s="15">
        <v>1</v>
      </c>
      <c r="F41" s="16">
        <f>1/E42</f>
        <v>2.5862068965517242</v>
      </c>
      <c r="H41" s="59" t="s">
        <v>6</v>
      </c>
      <c r="I41" s="15">
        <f t="shared" si="15"/>
        <v>0.17835909631391203</v>
      </c>
      <c r="J41" s="15">
        <f t="shared" si="16"/>
        <v>0.17835909631391197</v>
      </c>
      <c r="K41" s="15">
        <f t="shared" si="17"/>
        <v>0.178359096313912</v>
      </c>
      <c r="L41" s="16">
        <f t="shared" si="18"/>
        <v>0.178359096313912</v>
      </c>
      <c r="O41" s="17">
        <f t="shared" si="19"/>
        <v>0.178359096313912</v>
      </c>
    </row>
    <row r="42" spans="1:15" ht="16.5" thickBot="1" x14ac:dyDescent="0.3">
      <c r="B42" s="59" t="s">
        <v>7</v>
      </c>
      <c r="C42" s="27">
        <f>E6/E3</f>
        <v>0.10720887245841035</v>
      </c>
      <c r="D42" s="27">
        <f>E6/E4</f>
        <v>0.63043478260869568</v>
      </c>
      <c r="E42" s="27">
        <f>E6/E5</f>
        <v>0.38666666666666666</v>
      </c>
      <c r="F42" s="28">
        <v>1</v>
      </c>
      <c r="H42" s="60" t="s">
        <v>7</v>
      </c>
      <c r="I42" s="18">
        <f t="shared" si="15"/>
        <v>6.8965517241379309E-2</v>
      </c>
      <c r="J42" s="18">
        <f t="shared" si="16"/>
        <v>6.8965517241379309E-2</v>
      </c>
      <c r="K42" s="18">
        <f t="shared" si="17"/>
        <v>6.8965517241379309E-2</v>
      </c>
      <c r="L42" s="19">
        <f t="shared" si="18"/>
        <v>6.8965517241379309E-2</v>
      </c>
      <c r="O42" s="20">
        <f t="shared" si="19"/>
        <v>6.8965517241379309E-2</v>
      </c>
    </row>
    <row r="43" spans="1:15" ht="16.5" thickBot="1" x14ac:dyDescent="0.3">
      <c r="B43" s="8"/>
      <c r="C43" s="18">
        <f>SUM(C39:C42)</f>
        <v>1.55452865064695</v>
      </c>
      <c r="D43" s="18">
        <f>SUM(D39:D42)</f>
        <v>9.1413043478260878</v>
      </c>
      <c r="E43" s="18">
        <f>SUM(E39:E42)</f>
        <v>5.6066666666666665</v>
      </c>
      <c r="F43" s="19">
        <f>SUM(F39:F42)</f>
        <v>14.5</v>
      </c>
    </row>
    <row r="46" spans="1:15" x14ac:dyDescent="0.25">
      <c r="B46" s="1" t="s">
        <v>20</v>
      </c>
      <c r="C46" s="24" t="s">
        <v>14</v>
      </c>
    </row>
    <row r="47" spans="1:15" ht="16.5" thickBot="1" x14ac:dyDescent="0.3">
      <c r="A47" s="24"/>
      <c r="B47" s="24"/>
      <c r="C47" s="24" t="s">
        <v>16</v>
      </c>
    </row>
    <row r="48" spans="1:15" x14ac:dyDescent="0.25">
      <c r="B48" s="31"/>
      <c r="C48" s="61" t="s">
        <v>4</v>
      </c>
      <c r="D48" s="61" t="s">
        <v>5</v>
      </c>
      <c r="E48" s="61" t="s">
        <v>6</v>
      </c>
      <c r="F48" s="62" t="s">
        <v>7</v>
      </c>
      <c r="H48" s="2"/>
      <c r="I48" s="61" t="s">
        <v>4</v>
      </c>
      <c r="J48" s="61" t="s">
        <v>5</v>
      </c>
      <c r="K48" s="61" t="s">
        <v>6</v>
      </c>
      <c r="L48" s="62" t="s">
        <v>7</v>
      </c>
      <c r="O48" s="14" t="s">
        <v>17</v>
      </c>
    </row>
    <row r="49" spans="1:15" x14ac:dyDescent="0.25">
      <c r="A49" s="24" t="s">
        <v>15</v>
      </c>
      <c r="B49" s="63" t="s">
        <v>4</v>
      </c>
      <c r="C49" s="15">
        <v>1</v>
      </c>
      <c r="D49" s="15">
        <f>1/C50</f>
        <v>4.9411764705882355</v>
      </c>
      <c r="E49" s="15">
        <f>1/C51</f>
        <v>3.5593220338983049</v>
      </c>
      <c r="F49" s="16">
        <f>1/C52</f>
        <v>8.9171974522292992</v>
      </c>
      <c r="H49" s="63" t="s">
        <v>4</v>
      </c>
      <c r="I49" s="15">
        <f>C49/$C$53</f>
        <v>0.6267721235636472</v>
      </c>
      <c r="J49" s="15">
        <f>D49/$D$53</f>
        <v>0.6267721235636472</v>
      </c>
      <c r="K49" s="15">
        <f>E49/$E$53</f>
        <v>0.6267721235636472</v>
      </c>
      <c r="L49" s="16">
        <f>F49/$F$53</f>
        <v>0.6267721235636472</v>
      </c>
      <c r="O49" s="17">
        <f>AVERAGE(I49:L49)</f>
        <v>0.6267721235636472</v>
      </c>
    </row>
    <row r="50" spans="1:15" x14ac:dyDescent="0.25">
      <c r="B50" s="63" t="s">
        <v>5</v>
      </c>
      <c r="C50" s="15">
        <f>F4/F3</f>
        <v>0.20238095238095238</v>
      </c>
      <c r="D50" s="15">
        <v>1</v>
      </c>
      <c r="E50" s="15">
        <f>1/D51</f>
        <v>0.72033898305084754</v>
      </c>
      <c r="F50" s="16">
        <f>1/D52</f>
        <v>1.8046709129511678</v>
      </c>
      <c r="H50" s="63" t="s">
        <v>5</v>
      </c>
      <c r="I50" s="15">
        <f t="shared" ref="I50:I52" si="20">C50/$C$53</f>
        <v>0.1268467392926429</v>
      </c>
      <c r="J50" s="15">
        <f t="shared" ref="J50:J52" si="21">D50/$D$53</f>
        <v>0.1268467392926429</v>
      </c>
      <c r="K50" s="15">
        <f t="shared" ref="K50:K52" si="22">E50/$E$53</f>
        <v>0.1268467392926429</v>
      </c>
      <c r="L50" s="16">
        <f t="shared" ref="L50:L52" si="23">F50/$F$53</f>
        <v>0.1268467392926429</v>
      </c>
      <c r="O50" s="17">
        <f t="shared" ref="O50:O52" si="24">AVERAGE(I50:L50)</f>
        <v>0.1268467392926429</v>
      </c>
    </row>
    <row r="51" spans="1:15" x14ac:dyDescent="0.25">
      <c r="B51" s="63" t="s">
        <v>6</v>
      </c>
      <c r="C51" s="15">
        <f>F5/F3</f>
        <v>0.28095238095238095</v>
      </c>
      <c r="D51" s="15">
        <f>F5/F4</f>
        <v>1.388235294117647</v>
      </c>
      <c r="E51" s="15">
        <v>1</v>
      </c>
      <c r="F51" s="16">
        <f>1/E52</f>
        <v>2.5053078556263269</v>
      </c>
      <c r="H51" s="63" t="s">
        <v>6</v>
      </c>
      <c r="I51" s="15">
        <f t="shared" si="20"/>
        <v>0.17609312042978659</v>
      </c>
      <c r="J51" s="15">
        <f t="shared" si="21"/>
        <v>0.17609312042978659</v>
      </c>
      <c r="K51" s="15">
        <f t="shared" si="22"/>
        <v>0.17609312042978659</v>
      </c>
      <c r="L51" s="16">
        <f t="shared" si="23"/>
        <v>0.17609312042978659</v>
      </c>
      <c r="O51" s="17">
        <f t="shared" si="24"/>
        <v>0.17609312042978659</v>
      </c>
    </row>
    <row r="52" spans="1:15" ht="16.5" thickBot="1" x14ac:dyDescent="0.3">
      <c r="B52" s="63" t="s">
        <v>7</v>
      </c>
      <c r="C52" s="27">
        <f>F6/F3</f>
        <v>0.11214285714285714</v>
      </c>
      <c r="D52" s="27">
        <f>F6/F4</f>
        <v>0.55411764705882349</v>
      </c>
      <c r="E52" s="27">
        <f>F6/F5</f>
        <v>0.39915254237288139</v>
      </c>
      <c r="F52" s="28">
        <v>1</v>
      </c>
      <c r="H52" s="64" t="s">
        <v>7</v>
      </c>
      <c r="I52" s="18">
        <f t="shared" si="20"/>
        <v>7.028801671392329E-2</v>
      </c>
      <c r="J52" s="18">
        <f t="shared" si="21"/>
        <v>7.028801671392329E-2</v>
      </c>
      <c r="K52" s="18">
        <f t="shared" si="22"/>
        <v>7.0288016713923304E-2</v>
      </c>
      <c r="L52" s="19">
        <f t="shared" si="23"/>
        <v>7.0288016713923304E-2</v>
      </c>
      <c r="O52" s="20">
        <f t="shared" si="24"/>
        <v>7.0288016713923304E-2</v>
      </c>
    </row>
    <row r="53" spans="1:15" ht="16.5" thickBot="1" x14ac:dyDescent="0.3">
      <c r="B53" s="8"/>
      <c r="C53" s="18">
        <f>SUM(C49:C52)</f>
        <v>1.5954761904761905</v>
      </c>
      <c r="D53" s="18">
        <f>SUM(D49:D52)</f>
        <v>7.8835294117647061</v>
      </c>
      <c r="E53" s="18">
        <f>SUM(E49:E52)</f>
        <v>5.6788135593220339</v>
      </c>
      <c r="F53" s="19">
        <f>SUM(F49:F52)</f>
        <v>14.227176220806793</v>
      </c>
    </row>
    <row r="57" spans="1:15" ht="16.5" thickBot="1" x14ac:dyDescent="0.3"/>
    <row r="58" spans="1:15" ht="16.5" thickBot="1" x14ac:dyDescent="0.3">
      <c r="B58" s="32"/>
      <c r="C58" s="70" t="s">
        <v>17</v>
      </c>
      <c r="D58" s="70"/>
      <c r="E58" s="70"/>
      <c r="F58" s="70"/>
      <c r="G58" s="70"/>
    </row>
    <row r="59" spans="1:15" ht="16.5" thickBot="1" x14ac:dyDescent="0.3">
      <c r="B59" s="33"/>
      <c r="C59" s="34" t="s">
        <v>0</v>
      </c>
      <c r="D59" s="34" t="s">
        <v>1</v>
      </c>
      <c r="E59" s="34" t="s">
        <v>2</v>
      </c>
      <c r="F59" s="34" t="s">
        <v>3</v>
      </c>
      <c r="G59" s="34" t="s">
        <v>12</v>
      </c>
      <c r="I59" s="65" t="s">
        <v>21</v>
      </c>
      <c r="J59" s="69"/>
    </row>
    <row r="60" spans="1:15" ht="16.5" thickBot="1" x14ac:dyDescent="0.3">
      <c r="B60" s="34" t="s">
        <v>4</v>
      </c>
      <c r="C60" s="35">
        <f>O19</f>
        <v>0.24863533162649146</v>
      </c>
      <c r="D60" s="35">
        <f>O29</f>
        <v>0.32251272252906227</v>
      </c>
      <c r="E60" s="35">
        <f>O39</f>
        <v>0.643281807372176</v>
      </c>
      <c r="F60" s="35">
        <f>O49</f>
        <v>0.6267721235636472</v>
      </c>
      <c r="G60" s="36">
        <f>O9</f>
        <v>0.46612522594898576</v>
      </c>
      <c r="I60" s="37" t="s">
        <v>4</v>
      </c>
      <c r="J60" s="38">
        <f>MMULT(C60:F60,$G$60:$G$63)</f>
        <v>0.36772585421370696</v>
      </c>
    </row>
    <row r="61" spans="1:15" ht="16.5" thickBot="1" x14ac:dyDescent="0.3">
      <c r="B61" s="34" t="s">
        <v>5</v>
      </c>
      <c r="C61" s="35">
        <f t="shared" ref="C61:C63" si="25">O20</f>
        <v>0.23061687841167094</v>
      </c>
      <c r="D61" s="35">
        <f t="shared" ref="D61:D63" si="26">O30</f>
        <v>0.26401982672994073</v>
      </c>
      <c r="E61" s="35">
        <f t="shared" ref="E61:E63" si="27">O40</f>
        <v>0.10939357907253269</v>
      </c>
      <c r="F61" s="35">
        <f t="shared" ref="F61:F62" si="28">O50</f>
        <v>0.1268467392926429</v>
      </c>
      <c r="G61" s="36">
        <f t="shared" ref="G61:G63" si="29">O10</f>
        <v>0.27729338220526212</v>
      </c>
      <c r="I61" s="4" t="s">
        <v>5</v>
      </c>
      <c r="J61" s="16">
        <f t="shared" ref="J61:J63" si="30">MMULT(C61:F61,$G$60:$G$63)</f>
        <v>0.21158145832272521</v>
      </c>
    </row>
    <row r="62" spans="1:15" ht="16.5" thickBot="1" x14ac:dyDescent="0.3">
      <c r="B62" s="34" t="s">
        <v>6</v>
      </c>
      <c r="C62" s="35">
        <f t="shared" si="25"/>
        <v>0.28269165740785468</v>
      </c>
      <c r="D62" s="35">
        <f t="shared" si="26"/>
        <v>0.29730711282986794</v>
      </c>
      <c r="E62" s="35">
        <f t="shared" si="27"/>
        <v>0.178359096313912</v>
      </c>
      <c r="F62" s="35">
        <f t="shared" si="28"/>
        <v>0.17609312042978659</v>
      </c>
      <c r="G62" s="36">
        <f t="shared" si="29"/>
        <v>9.581931612773649E-2</v>
      </c>
      <c r="I62" s="4" t="s">
        <v>6</v>
      </c>
      <c r="J62" s="16">
        <f t="shared" si="30"/>
        <v>0.25961034974732022</v>
      </c>
    </row>
    <row r="63" spans="1:15" ht="16.5" thickBot="1" x14ac:dyDescent="0.3">
      <c r="B63" s="34" t="s">
        <v>7</v>
      </c>
      <c r="C63" s="35">
        <f t="shared" si="25"/>
        <v>0.23805613255398289</v>
      </c>
      <c r="D63" s="35">
        <f t="shared" si="26"/>
        <v>0.11616033791112915</v>
      </c>
      <c r="E63" s="35">
        <f t="shared" si="27"/>
        <v>6.8965517241379309E-2</v>
      </c>
      <c r="F63" s="35">
        <f>O52</f>
        <v>7.0288016713923304E-2</v>
      </c>
      <c r="G63" s="36">
        <f t="shared" si="29"/>
        <v>0.16076207571801565</v>
      </c>
      <c r="I63" s="11" t="s">
        <v>7</v>
      </c>
      <c r="J63" s="19">
        <f t="shared" si="30"/>
        <v>0.16108233771624761</v>
      </c>
    </row>
  </sheetData>
  <mergeCells count="4">
    <mergeCell ref="I2:L2"/>
    <mergeCell ref="I3:L3"/>
    <mergeCell ref="I59:J59"/>
    <mergeCell ref="C58:G5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niken riri</dc:creator>
  <cp:lastModifiedBy>Selvi -</cp:lastModifiedBy>
  <dcterms:created xsi:type="dcterms:W3CDTF">2022-05-23T14:20:10Z</dcterms:created>
  <dcterms:modified xsi:type="dcterms:W3CDTF">2022-05-24T10:29:42Z</dcterms:modified>
</cp:coreProperties>
</file>