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<sst xmlns="http://schemas.openxmlformats.org/spreadsheetml/2006/main" count="416" uniqueCount="74">
  <si>
    <t>Plan</t>
  </si>
  <si>
    <t>Amount</t>
  </si>
  <si>
    <t>Employees</t>
  </si>
  <si>
    <t>BCBS Baseline Plan 2500/5000 (P)</t>
  </si>
  <si>
    <t>BCBS Baseline Plan 2500/5000 (S)</t>
  </si>
  <si>
    <t>BCBS Baseline Plan 3300/6600 (P)</t>
  </si>
  <si>
    <t>BCBS Baseline Plan 3300/6600 (S)</t>
  </si>
  <si>
    <t>BCBS Baseline Plan 5500/11000 (P)</t>
  </si>
  <si>
    <t>BCBS Dental</t>
  </si>
  <si>
    <t>BCBS Vision</t>
  </si>
  <si>
    <t>Cigna 25 Reduction Plan OAP 2500/5000</t>
  </si>
  <si>
    <t>Cigna 25 Reduction Plan OAP 3300/6600</t>
  </si>
  <si>
    <t>Cigna 25 Reduction Plan OAP 5500/11000</t>
  </si>
  <si>
    <t>Cigna Dental</t>
  </si>
  <si>
    <t>Cigna Vision</t>
  </si>
  <si>
    <t>Colonial Critical Illness</t>
  </si>
  <si>
    <t>Lincoln Child Supplemental Life and AD&amp;D</t>
  </si>
  <si>
    <t>Lincoln Spouse Supplemental Life and AD&amp;D</t>
  </si>
  <si>
    <t>Lincoln Standard Life</t>
  </si>
  <si>
    <t>Lincoln Supplemental Life and AD&amp;D</t>
  </si>
  <si>
    <t>Symetra Indemnity - Basic Plan</t>
  </si>
  <si>
    <t>LBMC Employment Partners, LLC</t>
  </si>
  <si>
    <t>Monthly Client Summary</t>
  </si>
  <si>
    <t>September 2023</t>
  </si>
  <si>
    <t>LBMC WSquared (8920)</t>
  </si>
  <si>
    <t>EE</t>
  </si>
  <si>
    <t>BCBS Baseline Plan 3300/6600 (P)BCBS DentalBCBS VisionLincoln Standard Life</t>
  </si>
  <si>
    <t>BCBS Baseline Plan 3300/6600 (P)BCBS DentalBCBS VisionLincoln Standard LifeLincoln Supplemental Life and AD&amp;D</t>
  </si>
  <si>
    <t>BCBS Baseline Plan 3300/6600 (S)BCBS DentalBCBS VisionLincoln Standard Life</t>
  </si>
  <si>
    <t>BCBS Baseline Plan 3300/6600 (S)BCBS DentalLincoln Standard LifeLincoln Supplemental Life and AD&amp;D</t>
  </si>
  <si>
    <t>BCBS Baseline Plan 3300/6600 (S)Lincoln Standard LifeLincoln Supplemental Life and AD&amp;D</t>
  </si>
  <si>
    <t>BCBS DentalBCBS VisionBCBS Baseline Plan 2500/5000 (P)Lincoln Standard Life</t>
  </si>
  <si>
    <t>BCBS DentalBCBS VisionBCBS Baseline Plan 2500/5000 (P)Lincoln Standard LifeSymetra Indemnity - Basic Plan</t>
  </si>
  <si>
    <t>BCBS DentalBCBS VisionBCBS Baseline Plan 2500/5000 (S)Lincoln Standard LifeSymetra Indemnity - Basic Plan</t>
  </si>
  <si>
    <t>BCBS DentalBCBS VisionBCBS Baseline Plan 5500/11000 (P)Lincoln Child Supplemental Life and AD&amp;DLincoln Standard LifeLincoln Spouse Supplemental Life and AD&amp;DLincoln Supplemental Life and AD&amp;D</t>
  </si>
  <si>
    <t>BCBS DentalBCBS VisionBCBS Baseline Plan 5500/11000 (P)Lincoln Standard Life</t>
  </si>
  <si>
    <t>Cigna 25 Reduction Plan OAP 3300/6600Cigna DentalCigna VisionLincoln Standard Life</t>
  </si>
  <si>
    <t>Cigna 25 Reduction Plan OAP 3300/6600Cigna DentalCigna VisionLincoln Standard LifeLincoln Supplemental Life and AD&amp;D</t>
  </si>
  <si>
    <t>Cigna 25 Reduction Plan OAP 5500/11000Lincoln Standard LifeSymetra Indemnity - Basic Plan</t>
  </si>
  <si>
    <t>Cigna DentalCigna VisionCigna 25 Reduction Plan OAP 2500/5000Colonial Critical IllnessLincoln Standard LifeLincoln Supplemental Life and AD&amp;D</t>
  </si>
  <si>
    <t>Cigna DentalCigna VisionCigna 25 Reduction Plan OAP 2500/5000Lincoln Standard Life</t>
  </si>
  <si>
    <t>Lincoln Standard LifeLincoln Supplemental Life and AD&amp;D</t>
  </si>
  <si>
    <t>Albrecht, Kayla</t>
  </si>
  <si>
    <t>Barton, Rebecca</t>
  </si>
  <si>
    <t>Bertolis, Elizabeth</t>
  </si>
  <si>
    <t>Brooks, Elliott</t>
  </si>
  <si>
    <t>Brown, Virginia</t>
  </si>
  <si>
    <t>Carson, Ashley</t>
  </si>
  <si>
    <t>Crowley, Kenneth</t>
  </si>
  <si>
    <t>Farley, Lauren</t>
  </si>
  <si>
    <t>Goit, Miranda</t>
  </si>
  <si>
    <t>Johnson, Daisy</t>
  </si>
  <si>
    <t>Kloss, Samantha</t>
  </si>
  <si>
    <t>Nelson, Yuvonda</t>
  </si>
  <si>
    <t>Norcio, Samantha</t>
  </si>
  <si>
    <t>Nutter, Regina</t>
  </si>
  <si>
    <t>Phillips, Susan</t>
  </si>
  <si>
    <t>Scott, Hallie</t>
  </si>
  <si>
    <t>Shekhalevich, Anton</t>
  </si>
  <si>
    <t>Simpson, Jennifer</t>
  </si>
  <si>
    <t>Smith, Rachel</t>
  </si>
  <si>
    <t>Thompson, Keetra</t>
  </si>
  <si>
    <t>Willis, Lora</t>
  </si>
  <si>
    <t>Willis, Savanna</t>
  </si>
  <si>
    <t>Period</t>
  </si>
  <si>
    <t>Premium</t>
  </si>
  <si>
    <t>Provider Name</t>
  </si>
  <si>
    <t>01/01/2023 - 01/31/2023</t>
  </si>
  <si>
    <t>Blue Cross Blue Shield of Tennessee</t>
  </si>
  <si>
    <t>Lincoln Financial Group</t>
  </si>
  <si>
    <t>Cigna</t>
  </si>
  <si>
    <t>Colonial Life</t>
  </si>
  <si>
    <t>Symetra Hospital Indemnity</t>
  </si>
  <si>
    <t>LBMC WSquared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</si>
</sst>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3096057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1448232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1448232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7" totalsRowCount="1">
  <autoFilter ref="A8:C26"/>
  <tableColumns count="3">
    <tableColumn id="1" name="Plan" totalsRowFunction="sum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R31" totalsRowCount="1">
  <autoFilter ref="A8:R30"/>
  <tableColumns count="18">
    <tableColumn id="1" name="EE"/>
    <tableColumn id="2" name="BCBS Baseline Plan 3300/6600 (P)BCBS DentalBCBS VisionLincoln Standard Life" totalsRowFunction="sum"/>
    <tableColumn id="3" name="BCBS Baseline Plan 3300/6600 (P)BCBS DentalBCBS VisionLincoln Standard LifeLincoln Supplemental Life and AD&amp;D" totalsRowFunction="sum"/>
    <tableColumn id="4" name="BCBS Baseline Plan 3300/6600 (S)BCBS DentalBCBS VisionLincoln Standard Life" totalsRowFunction="sum"/>
    <tableColumn id="5" name="BCBS Baseline Plan 3300/6600 (S)BCBS DentalLincoln Standard LifeLincoln Supplemental Life and AD&amp;D" totalsRowFunction="sum"/>
    <tableColumn id="6" name="BCBS Baseline Plan 3300/6600 (S)Lincoln Standard LifeLincoln Supplemental Life and AD&amp;D" totalsRowFunction="sum"/>
    <tableColumn id="7" name="BCBS DentalBCBS VisionBCBS Baseline Plan 2500/5000 (P)Lincoln Standard Life" totalsRowFunction="sum"/>
    <tableColumn id="8" name="BCBS DentalBCBS VisionBCBS Baseline Plan 2500/5000 (P)Lincoln Standard LifeSymetra Indemnity - Basic Plan" totalsRowFunction="sum"/>
    <tableColumn id="9" name="BCBS DentalBCBS VisionBCBS Baseline Plan 2500/5000 (S)Lincoln Standard LifeSymetra Indemnity - Basic Plan" totalsRowFunction="sum"/>
    <tableColumn id="10" name="BCBS DentalBCBS VisionBCBS Baseline Plan 5500/11000 (P)Lincoln Child Supplemental Life and AD&amp;DLincoln Standard LifeLincoln Spouse Supplemental Life and AD&amp;DLincoln Supplemental Life and AD&amp;D" totalsRowFunction="sum"/>
    <tableColumn id="11" name="BCBS DentalBCBS VisionBCBS Baseline Plan 5500/11000 (P)Lincoln Standard Life" totalsRowFunction="sum"/>
    <tableColumn id="12" name="Cigna 25 Reduction Plan OAP 3300/6600Cigna DentalCigna VisionLincoln Standard Life" totalsRowFunction="sum"/>
    <tableColumn id="13" name="Cigna 25 Reduction Plan OAP 3300/6600Cigna DentalCigna VisionLincoln Standard LifeLincoln Supplemental Life and AD&amp;D" totalsRowFunction="sum"/>
    <tableColumn id="14" name="Cigna 25 Reduction Plan OAP 5500/11000Lincoln Standard LifeSymetra Indemnity - Basic Plan" totalsRowFunction="sum"/>
    <tableColumn id="15" name="Cigna DentalCigna VisionCigna 25 Reduction Plan OAP 2500/5000Colonial Critical IllnessLincoln Standard LifeLincoln Supplemental Life and AD&amp;D" totalsRowFunction="sum"/>
    <tableColumn id="16" name="Cigna DentalCigna VisionCigna 25 Reduction Plan OAP 2500/5000Lincoln Standard Life" totalsRowFunction="sum"/>
    <tableColumn id="17" name="Lincoln Standard Life" totalsRowFunction="sum"/>
    <tableColumn id="18" name="Lincoln Standard LifeLincoln Supplemental Life and AD&amp;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E87" totalsRowCount="1">
  <autoFilter ref="A8:E86"/>
  <tableColumns count="5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7"/>
  <sheetViews>
    <sheetView tabSelected="1" workbookViewId="0"/>
  </sheetViews>
  <sheetFormatPr defaultRowHeight="15"/>
  <cols>
    <col min="1" max="1" width="46.7109375" customWidth="1"/>
    <col min="2" max="2" width="23.7109375" customWidth="1"/>
    <col min="3" max="3" width="14.7109375" customWidth="1"/>
  </cols>
  <sheetData>
    <row r="2" spans="1:4">
      <c r="D2" s="1" t="s">
        <v>21</v>
      </c>
    </row>
    <row r="3" spans="1:4">
      <c r="D3" s="2" t="s">
        <v>22</v>
      </c>
    </row>
    <row r="4" spans="1:4">
      <c r="D4" s="2" t="s">
        <v>23</v>
      </c>
    </row>
    <row r="6" spans="1:4">
      <c r="A6" s="1" t="s">
        <v>24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1334.84</v>
      </c>
      <c r="C9">
        <v>2</v>
      </c>
    </row>
    <row r="10" spans="1:4">
      <c r="A10" t="s">
        <v>4</v>
      </c>
      <c r="B10">
        <v>627.38</v>
      </c>
      <c r="C10">
        <v>1</v>
      </c>
    </row>
    <row r="11" spans="1:4">
      <c r="A11" t="s">
        <v>5</v>
      </c>
      <c r="B11">
        <v>1123.16</v>
      </c>
      <c r="C11">
        <v>2</v>
      </c>
    </row>
    <row r="12" spans="1:4">
      <c r="A12" t="s">
        <v>6</v>
      </c>
      <c r="B12">
        <v>2692.18</v>
      </c>
      <c r="C12">
        <v>4</v>
      </c>
    </row>
    <row r="13" spans="1:4">
      <c r="A13" t="s">
        <v>7</v>
      </c>
      <c r="B13">
        <v>1953.7</v>
      </c>
      <c r="C13">
        <v>2</v>
      </c>
    </row>
    <row r="14" spans="1:4">
      <c r="A14" t="s">
        <v>8</v>
      </c>
      <c r="B14">
        <v>418.32</v>
      </c>
      <c r="C14">
        <v>10</v>
      </c>
    </row>
    <row r="15" spans="1:4">
      <c r="A15" t="s">
        <v>9</v>
      </c>
      <c r="B15">
        <v>108</v>
      </c>
      <c r="C15">
        <v>9</v>
      </c>
    </row>
    <row r="16" spans="1:4">
      <c r="A16" t="s">
        <v>10</v>
      </c>
      <c r="B16">
        <v>1491.08</v>
      </c>
      <c r="C16">
        <v>2</v>
      </c>
    </row>
    <row r="17" spans="1:3">
      <c r="A17" t="s">
        <v>11</v>
      </c>
      <c r="B17">
        <v>1251.48</v>
      </c>
      <c r="C17">
        <v>2</v>
      </c>
    </row>
    <row r="18" spans="1:3">
      <c r="A18" t="s">
        <v>12</v>
      </c>
      <c r="B18">
        <v>444.26</v>
      </c>
      <c r="C18">
        <v>1</v>
      </c>
    </row>
    <row r="19" spans="1:3">
      <c r="A19" t="s">
        <v>13</v>
      </c>
      <c r="B19">
        <v>99.36</v>
      </c>
      <c r="C19">
        <v>4</v>
      </c>
    </row>
    <row r="20" spans="1:3">
      <c r="A20" t="s">
        <v>14</v>
      </c>
      <c r="B20">
        <v>29.44</v>
      </c>
      <c r="C20">
        <v>4</v>
      </c>
    </row>
    <row r="21" spans="1:3">
      <c r="A21" t="s">
        <v>15</v>
      </c>
      <c r="B21">
        <v>8</v>
      </c>
      <c r="C21">
        <v>1</v>
      </c>
    </row>
    <row r="22" spans="1:3">
      <c r="A22" t="s">
        <v>16</v>
      </c>
      <c r="B22">
        <v>0.62</v>
      </c>
      <c r="C22">
        <v>1</v>
      </c>
    </row>
    <row r="23" spans="1:3">
      <c r="A23" t="s">
        <v>17</v>
      </c>
      <c r="B23">
        <v>4.64</v>
      </c>
      <c r="C23">
        <v>1</v>
      </c>
    </row>
    <row r="24" spans="1:3">
      <c r="A24" t="s">
        <v>18</v>
      </c>
      <c r="B24">
        <v>154</v>
      </c>
      <c r="C24">
        <v>22</v>
      </c>
    </row>
    <row r="25" spans="1:3">
      <c r="A25" t="s">
        <v>19</v>
      </c>
      <c r="B25">
        <v>96.32000000000001</v>
      </c>
      <c r="C25">
        <v>7</v>
      </c>
    </row>
    <row r="26" spans="1:3">
      <c r="A26" t="s">
        <v>20</v>
      </c>
      <c r="B26">
        <v>31.56</v>
      </c>
      <c r="C26">
        <v>3</v>
      </c>
    </row>
    <row r="27" spans="1:3">
      <c r="A27">
        <f>SUBTOTAL(109,[Plan])</f>
        <v>0</v>
      </c>
      <c r="B27">
        <f>SUBTOTAL(109,[Amount])</f>
        <v>0</v>
      </c>
      <c r="C27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R31"/>
  <sheetViews>
    <sheetView workbookViewId="0"/>
  </sheetViews>
  <sheetFormatPr defaultRowHeight="15"/>
  <cols>
    <col min="1" max="1" width="24.7109375" customWidth="1"/>
    <col min="2" max="2" width="80.7109375" customWidth="1"/>
    <col min="3" max="3" width="114.7109375" customWidth="1"/>
    <col min="4" max="4" width="80.7109375" customWidth="1"/>
    <col min="5" max="5" width="103.7109375" customWidth="1"/>
    <col min="6" max="6" width="92.7109375" customWidth="1"/>
    <col min="7" max="7" width="80.7109375" customWidth="1"/>
    <col min="8" max="9" width="110.7109375" customWidth="1"/>
    <col min="10" max="10" width="196.7109375" customWidth="1"/>
    <col min="11" max="11" width="81.7109375" customWidth="1"/>
    <col min="12" max="12" width="87.7109375" customWidth="1"/>
    <col min="13" max="13" width="121.7109375" customWidth="1"/>
    <col min="14" max="14" width="94.7109375" customWidth="1"/>
    <col min="15" max="15" width="146.7109375" customWidth="1"/>
    <col min="16" max="16" width="87.7109375" customWidth="1"/>
    <col min="17" max="17" width="26.7109375" customWidth="1"/>
    <col min="18" max="18" width="60.7109375" customWidth="1"/>
  </cols>
  <sheetData>
    <row r="2" spans="1:18">
      <c r="D2" s="1" t="s">
        <v>21</v>
      </c>
    </row>
    <row r="3" spans="1:18">
      <c r="D3" s="2" t="s">
        <v>22</v>
      </c>
    </row>
    <row r="4" spans="1:18">
      <c r="D4" s="2" t="s">
        <v>23</v>
      </c>
    </row>
    <row r="6" spans="1:18">
      <c r="A6" s="1" t="s">
        <v>24</v>
      </c>
    </row>
    <row r="8" spans="1:18">
      <c r="A8" t="s">
        <v>25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39</v>
      </c>
      <c r="P8" t="s">
        <v>40</v>
      </c>
      <c r="Q8" t="s">
        <v>18</v>
      </c>
      <c r="R8" t="s">
        <v>41</v>
      </c>
    </row>
    <row r="9" spans="1:18">
      <c r="A9" t="s">
        <v>42</v>
      </c>
      <c r="E9">
        <v>561.28</v>
      </c>
    </row>
    <row r="10" spans="1:18">
      <c r="A10" t="s">
        <v>43</v>
      </c>
      <c r="R10">
        <v>75.26000000000001</v>
      </c>
    </row>
    <row r="11" spans="1:18">
      <c r="A11" t="s">
        <v>44</v>
      </c>
      <c r="Q11">
        <v>7</v>
      </c>
    </row>
    <row r="12" spans="1:18">
      <c r="A12" t="s">
        <v>45</v>
      </c>
      <c r="F12">
        <v>537.0599999999999</v>
      </c>
    </row>
    <row r="13" spans="1:18">
      <c r="A13" t="s">
        <v>46</v>
      </c>
      <c r="D13">
        <v>1178.22</v>
      </c>
    </row>
    <row r="14" spans="1:18">
      <c r="A14" t="s">
        <v>47</v>
      </c>
      <c r="O14">
        <v>799.62</v>
      </c>
    </row>
    <row r="15" spans="1:18">
      <c r="A15" t="s">
        <v>48</v>
      </c>
      <c r="I15">
        <v>677.1</v>
      </c>
    </row>
    <row r="16" spans="1:18">
      <c r="A16" t="s">
        <v>49</v>
      </c>
      <c r="G16">
        <v>737.0999999999999</v>
      </c>
    </row>
    <row r="17" spans="1:18">
      <c r="A17" t="s">
        <v>50</v>
      </c>
      <c r="Q17">
        <v>7</v>
      </c>
    </row>
    <row r="18" spans="1:18">
      <c r="A18" t="s">
        <v>51</v>
      </c>
      <c r="C18">
        <v>607.3200000000001</v>
      </c>
    </row>
    <row r="19" spans="1:18">
      <c r="A19" t="s">
        <v>52</v>
      </c>
      <c r="Q19">
        <v>7</v>
      </c>
    </row>
    <row r="20" spans="1:18">
      <c r="A20" t="s">
        <v>53</v>
      </c>
      <c r="J20">
        <v>1257.14</v>
      </c>
    </row>
    <row r="21" spans="1:18">
      <c r="A21" t="s">
        <v>54</v>
      </c>
      <c r="N21">
        <v>461.78</v>
      </c>
    </row>
    <row r="22" spans="1:18">
      <c r="A22" t="s">
        <v>55</v>
      </c>
      <c r="B22">
        <v>600.7800000000001</v>
      </c>
    </row>
    <row r="23" spans="1:18">
      <c r="A23" t="s">
        <v>56</v>
      </c>
      <c r="Q23">
        <v>7</v>
      </c>
    </row>
    <row r="24" spans="1:18">
      <c r="A24" t="s">
        <v>57</v>
      </c>
      <c r="H24">
        <v>717.14</v>
      </c>
    </row>
    <row r="25" spans="1:18">
      <c r="A25" t="s">
        <v>58</v>
      </c>
      <c r="D25">
        <v>597.5599999999999</v>
      </c>
    </row>
    <row r="26" spans="1:18">
      <c r="A26" t="s">
        <v>59</v>
      </c>
      <c r="Q26">
        <v>7</v>
      </c>
    </row>
    <row r="27" spans="1:18">
      <c r="A27" t="s">
        <v>60</v>
      </c>
      <c r="K27">
        <v>907</v>
      </c>
    </row>
    <row r="28" spans="1:18">
      <c r="A28" t="s">
        <v>61</v>
      </c>
      <c r="M28">
        <v>669.3</v>
      </c>
    </row>
    <row r="29" spans="1:18">
      <c r="A29" t="s">
        <v>62</v>
      </c>
      <c r="L29">
        <v>664.9400000000001</v>
      </c>
    </row>
    <row r="30" spans="1:18">
      <c r="A30" t="s">
        <v>63</v>
      </c>
      <c r="P30">
        <v>784.74</v>
      </c>
    </row>
    <row r="31" spans="1:18">
      <c r="B31">
        <f>SUBTOTAL(109,[BCBS Baseline Plan 3300/6600 (P)BCBS DentalBCBS VisionLincoln Standard Life])</f>
        <v>0</v>
      </c>
      <c r="C31">
        <f>SUBTOTAL(109,[BCBS Baseline Plan 3300/6600 (P)BCBS DentalBCBS VisionLincoln Standard LifeLincoln Supplemental Life and AD&amp;D])</f>
        <v>0</v>
      </c>
      <c r="D31">
        <f>SUBTOTAL(109,[BCBS Baseline Plan 3300/6600 (S)BCBS DentalBCBS VisionLincoln Standard Life])</f>
        <v>0</v>
      </c>
      <c r="E31">
        <f>SUBTOTAL(109,[BCBS Baseline Plan 3300/6600 (S)BCBS DentalLincoln Standard LifeLincoln Supplemental Life and AD&amp;D])</f>
        <v>0</v>
      </c>
      <c r="F31">
        <f>SUBTOTAL(109,[BCBS Baseline Plan 3300/6600 (S)Lincoln Standard LifeLincoln Supplemental Life and AD&amp;D])</f>
        <v>0</v>
      </c>
      <c r="G31">
        <f>SUBTOTAL(109,[BCBS DentalBCBS VisionBCBS Baseline Plan 2500/5000 (P)Lincoln Standard Life])</f>
        <v>0</v>
      </c>
      <c r="H31">
        <f>SUBTOTAL(109,[BCBS DentalBCBS VisionBCBS Baseline Plan 2500/5000 (P)Lincoln Standard LifeSymetra Indemnity - Basic Plan])</f>
        <v>0</v>
      </c>
      <c r="I31">
        <f>SUBTOTAL(109,[BCBS DentalBCBS VisionBCBS Baseline Plan 2500/5000 (S)Lincoln Standard LifeSymetra Indemnity - Basic Plan])</f>
        <v>0</v>
      </c>
      <c r="J31">
        <f>SUBTOTAL(109,[BCBS DentalBCBS VisionBCBS Baseline Plan 5500/11000 (P)Lincoln Child Supplemental Life and AD&amp;DLincoln Standard LifeLincoln Spouse Supplemental Life and AD&amp;DLincoln Supplemental Life and AD&amp;D])</f>
        <v>0</v>
      </c>
      <c r="K31">
        <f>SUBTOTAL(109,[BCBS DentalBCBS VisionBCBS Baseline Plan 5500/11000 (P)Lincoln Standard Life])</f>
        <v>0</v>
      </c>
      <c r="L31">
        <f>SUBTOTAL(109,[Cigna 25 Reduction Plan OAP 3300/6600Cigna DentalCigna VisionLincoln Standard Life])</f>
        <v>0</v>
      </c>
      <c r="M31">
        <f>SUBTOTAL(109,[Cigna 25 Reduction Plan OAP 3300/6600Cigna DentalCigna VisionLincoln Standard LifeLincoln Supplemental Life and AD&amp;D])</f>
        <v>0</v>
      </c>
      <c r="N31">
        <f>SUBTOTAL(109,[Cigna 25 Reduction Plan OAP 5500/11000Lincoln Standard LifeSymetra Indemnity - Basic Plan])</f>
        <v>0</v>
      </c>
      <c r="O31">
        <f>SUBTOTAL(109,[Cigna DentalCigna VisionCigna 25 Reduction Plan OAP 2500/5000Colonial Critical IllnessLincoln Standard LifeLincoln Supplemental Life and AD&amp;D])</f>
        <v>0</v>
      </c>
      <c r="P31">
        <f>SUBTOTAL(109,[Cigna DentalCigna VisionCigna 25 Reduction Plan OAP 2500/5000Lincoln Standard Life])</f>
        <v>0</v>
      </c>
      <c r="Q31">
        <f>SUBTOTAL(109,[Lincoln Standard Life])</f>
        <v>0</v>
      </c>
      <c r="R31">
        <f>SUBTOTAL(109,[Lincoln Standard LifeLincoln Supplemental Life and AD&amp;D])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E87"/>
  <sheetViews>
    <sheetView workbookViewId="0"/>
  </sheetViews>
  <sheetFormatPr defaultRowHeight="15"/>
  <cols>
    <col min="1" max="1" width="24.7109375" customWidth="1"/>
    <col min="2" max="2" width="28.7109375" customWidth="1"/>
    <col min="3" max="3" width="12.7109375" customWidth="1"/>
    <col min="4" max="4" width="40.7109375" customWidth="1"/>
    <col min="5" max="5" width="46.7109375" customWidth="1"/>
  </cols>
  <sheetData>
    <row r="2" spans="1:5">
      <c r="D2" s="1" t="s">
        <v>73</v>
      </c>
    </row>
    <row r="3" spans="1:5">
      <c r="D3" s="2" t="s">
        <v>22</v>
      </c>
    </row>
    <row r="4" spans="1:5">
      <c r="D4" s="2" t="s">
        <v>23</v>
      </c>
    </row>
    <row r="6" spans="1:5">
      <c r="A6" s="1" t="s">
        <v>24</v>
      </c>
    </row>
    <row r="8" spans="1:5">
      <c r="A8" t="s">
        <v>25</v>
      </c>
      <c r="B8" t="s">
        <v>64</v>
      </c>
      <c r="C8" t="s">
        <v>65</v>
      </c>
      <c r="D8" t="s">
        <v>66</v>
      </c>
      <c r="E8" t="s">
        <v>0</v>
      </c>
    </row>
    <row r="9" spans="1:5">
      <c r="A9" t="s">
        <v>42</v>
      </c>
      <c r="B9" t="s">
        <v>67</v>
      </c>
      <c r="C9">
        <v>527.88</v>
      </c>
      <c r="D9" t="s">
        <v>68</v>
      </c>
      <c r="E9" t="s">
        <v>6</v>
      </c>
    </row>
    <row r="10" spans="1:5">
      <c r="A10" t="s">
        <v>42</v>
      </c>
      <c r="B10" t="s">
        <v>67</v>
      </c>
      <c r="C10">
        <v>24.84</v>
      </c>
      <c r="D10" t="s">
        <v>68</v>
      </c>
      <c r="E10" t="s">
        <v>8</v>
      </c>
    </row>
    <row r="11" spans="1:5">
      <c r="A11" t="s">
        <v>42</v>
      </c>
      <c r="B11" t="s">
        <v>67</v>
      </c>
      <c r="C11">
        <v>7</v>
      </c>
      <c r="D11" t="s">
        <v>69</v>
      </c>
      <c r="E11" t="s">
        <v>18</v>
      </c>
    </row>
    <row r="12" spans="1:5">
      <c r="A12" t="s">
        <v>42</v>
      </c>
      <c r="B12" t="s">
        <v>67</v>
      </c>
      <c r="C12">
        <v>1.56</v>
      </c>
      <c r="D12" t="s">
        <v>69</v>
      </c>
      <c r="E12" t="s">
        <v>19</v>
      </c>
    </row>
    <row r="13" spans="1:5">
      <c r="A13" t="s">
        <v>43</v>
      </c>
      <c r="B13" t="s">
        <v>67</v>
      </c>
      <c r="C13">
        <v>7</v>
      </c>
      <c r="D13" t="s">
        <v>69</v>
      </c>
      <c r="E13" t="s">
        <v>18</v>
      </c>
    </row>
    <row r="14" spans="1:5">
      <c r="A14" t="s">
        <v>43</v>
      </c>
      <c r="B14" t="s">
        <v>67</v>
      </c>
      <c r="C14">
        <v>68.26000000000001</v>
      </c>
      <c r="D14" t="s">
        <v>69</v>
      </c>
      <c r="E14" t="s">
        <v>19</v>
      </c>
    </row>
    <row r="15" spans="1:5">
      <c r="A15" t="s">
        <v>44</v>
      </c>
      <c r="B15" t="s">
        <v>67</v>
      </c>
      <c r="C15">
        <v>7</v>
      </c>
      <c r="D15" t="s">
        <v>69</v>
      </c>
      <c r="E15" t="s">
        <v>18</v>
      </c>
    </row>
    <row r="16" spans="1:5">
      <c r="A16" t="s">
        <v>45</v>
      </c>
      <c r="B16" t="s">
        <v>67</v>
      </c>
      <c r="C16">
        <v>527.88</v>
      </c>
      <c r="D16" t="s">
        <v>68</v>
      </c>
      <c r="E16" t="s">
        <v>6</v>
      </c>
    </row>
    <row r="17" spans="1:5">
      <c r="A17" t="s">
        <v>45</v>
      </c>
      <c r="B17" t="s">
        <v>67</v>
      </c>
      <c r="C17">
        <v>7</v>
      </c>
      <c r="D17" t="s">
        <v>69</v>
      </c>
      <c r="E17" t="s">
        <v>18</v>
      </c>
    </row>
    <row r="18" spans="1:5">
      <c r="A18" t="s">
        <v>45</v>
      </c>
      <c r="B18" t="s">
        <v>67</v>
      </c>
      <c r="C18">
        <v>2.18</v>
      </c>
      <c r="D18" t="s">
        <v>69</v>
      </c>
      <c r="E18" t="s">
        <v>19</v>
      </c>
    </row>
    <row r="19" spans="1:5">
      <c r="A19" t="s">
        <v>46</v>
      </c>
      <c r="B19" t="s">
        <v>67</v>
      </c>
      <c r="C19">
        <v>1108.54</v>
      </c>
      <c r="D19" t="s">
        <v>68</v>
      </c>
      <c r="E19" t="s">
        <v>6</v>
      </c>
    </row>
    <row r="20" spans="1:5">
      <c r="A20" t="s">
        <v>46</v>
      </c>
      <c r="B20" t="s">
        <v>67</v>
      </c>
      <c r="C20">
        <v>48.56</v>
      </c>
      <c r="D20" t="s">
        <v>68</v>
      </c>
      <c r="E20" t="s">
        <v>8</v>
      </c>
    </row>
    <row r="21" spans="1:5">
      <c r="A21" t="s">
        <v>46</v>
      </c>
      <c r="B21" t="s">
        <v>67</v>
      </c>
      <c r="C21">
        <v>14.12</v>
      </c>
      <c r="D21" t="s">
        <v>68</v>
      </c>
      <c r="E21" t="s">
        <v>9</v>
      </c>
    </row>
    <row r="22" spans="1:5">
      <c r="A22" t="s">
        <v>46</v>
      </c>
      <c r="B22" t="s">
        <v>67</v>
      </c>
      <c r="C22">
        <v>7</v>
      </c>
      <c r="D22" t="s">
        <v>69</v>
      </c>
      <c r="E22" t="s">
        <v>18</v>
      </c>
    </row>
    <row r="23" spans="1:5">
      <c r="A23" t="s">
        <v>47</v>
      </c>
      <c r="B23" t="s">
        <v>67</v>
      </c>
      <c r="C23">
        <v>24.84</v>
      </c>
      <c r="D23" t="s">
        <v>70</v>
      </c>
      <c r="E23" t="s">
        <v>13</v>
      </c>
    </row>
    <row r="24" spans="1:5">
      <c r="A24" t="s">
        <v>47</v>
      </c>
      <c r="B24" t="s">
        <v>67</v>
      </c>
      <c r="C24">
        <v>7.36</v>
      </c>
      <c r="D24" t="s">
        <v>70</v>
      </c>
      <c r="E24" t="s">
        <v>14</v>
      </c>
    </row>
    <row r="25" spans="1:5">
      <c r="A25" t="s">
        <v>47</v>
      </c>
      <c r="B25" t="s">
        <v>67</v>
      </c>
      <c r="C25">
        <v>745.54</v>
      </c>
      <c r="D25" t="s">
        <v>70</v>
      </c>
      <c r="E25" t="s">
        <v>10</v>
      </c>
    </row>
    <row r="26" spans="1:5">
      <c r="A26" t="s">
        <v>47</v>
      </c>
      <c r="B26" t="s">
        <v>67</v>
      </c>
      <c r="C26">
        <v>8</v>
      </c>
      <c r="D26" t="s">
        <v>71</v>
      </c>
      <c r="E26" t="s">
        <v>15</v>
      </c>
    </row>
    <row r="27" spans="1:5">
      <c r="A27" t="s">
        <v>47</v>
      </c>
      <c r="B27" t="s">
        <v>67</v>
      </c>
      <c r="C27">
        <v>7</v>
      </c>
      <c r="D27" t="s">
        <v>69</v>
      </c>
      <c r="E27" t="s">
        <v>18</v>
      </c>
    </row>
    <row r="28" spans="1:5">
      <c r="A28" t="s">
        <v>47</v>
      </c>
      <c r="B28" t="s">
        <v>67</v>
      </c>
      <c r="C28">
        <v>6.88</v>
      </c>
      <c r="D28" t="s">
        <v>69</v>
      </c>
      <c r="E28" t="s">
        <v>19</v>
      </c>
    </row>
    <row r="29" spans="1:5">
      <c r="A29" t="s">
        <v>48</v>
      </c>
      <c r="B29" t="s">
        <v>67</v>
      </c>
      <c r="C29">
        <v>24.84</v>
      </c>
      <c r="D29" t="s">
        <v>68</v>
      </c>
      <c r="E29" t="s">
        <v>8</v>
      </c>
    </row>
    <row r="30" spans="1:5">
      <c r="A30" t="s">
        <v>48</v>
      </c>
      <c r="B30" t="s">
        <v>67</v>
      </c>
      <c r="C30">
        <v>7.36</v>
      </c>
      <c r="D30" t="s">
        <v>68</v>
      </c>
      <c r="E30" t="s">
        <v>9</v>
      </c>
    </row>
    <row r="31" spans="1:5">
      <c r="A31" t="s">
        <v>48</v>
      </c>
      <c r="B31" t="s">
        <v>67</v>
      </c>
      <c r="C31">
        <v>627.38</v>
      </c>
      <c r="D31" t="s">
        <v>68</v>
      </c>
      <c r="E31" t="s">
        <v>4</v>
      </c>
    </row>
    <row r="32" spans="1:5">
      <c r="A32" t="s">
        <v>48</v>
      </c>
      <c r="B32" t="s">
        <v>67</v>
      </c>
      <c r="C32">
        <v>7</v>
      </c>
      <c r="D32" t="s">
        <v>69</v>
      </c>
      <c r="E32" t="s">
        <v>18</v>
      </c>
    </row>
    <row r="33" spans="1:5">
      <c r="A33" t="s">
        <v>48</v>
      </c>
      <c r="B33" t="s">
        <v>67</v>
      </c>
      <c r="C33">
        <v>10.52</v>
      </c>
      <c r="D33" t="s">
        <v>72</v>
      </c>
      <c r="E33" t="s">
        <v>20</v>
      </c>
    </row>
    <row r="34" spans="1:5">
      <c r="A34" t="s">
        <v>49</v>
      </c>
      <c r="B34" t="s">
        <v>67</v>
      </c>
      <c r="C34">
        <v>48.56</v>
      </c>
      <c r="D34" t="s">
        <v>68</v>
      </c>
      <c r="E34" t="s">
        <v>8</v>
      </c>
    </row>
    <row r="35" spans="1:5">
      <c r="A35" t="s">
        <v>49</v>
      </c>
      <c r="B35" t="s">
        <v>67</v>
      </c>
      <c r="C35">
        <v>14.12</v>
      </c>
      <c r="D35" t="s">
        <v>68</v>
      </c>
      <c r="E35" t="s">
        <v>9</v>
      </c>
    </row>
    <row r="36" spans="1:5">
      <c r="A36" t="s">
        <v>49</v>
      </c>
      <c r="B36" t="s">
        <v>67</v>
      </c>
      <c r="C36">
        <v>667.42</v>
      </c>
      <c r="D36" t="s">
        <v>68</v>
      </c>
      <c r="E36" t="s">
        <v>3</v>
      </c>
    </row>
    <row r="37" spans="1:5">
      <c r="A37" t="s">
        <v>49</v>
      </c>
      <c r="B37" t="s">
        <v>67</v>
      </c>
      <c r="C37">
        <v>7</v>
      </c>
      <c r="D37" t="s">
        <v>69</v>
      </c>
      <c r="E37" t="s">
        <v>18</v>
      </c>
    </row>
    <row r="38" spans="1:5">
      <c r="A38" t="s">
        <v>50</v>
      </c>
      <c r="B38" t="s">
        <v>67</v>
      </c>
      <c r="C38">
        <v>7</v>
      </c>
      <c r="D38" t="s">
        <v>69</v>
      </c>
      <c r="E38" t="s">
        <v>18</v>
      </c>
    </row>
    <row r="39" spans="1:5">
      <c r="A39" t="s">
        <v>51</v>
      </c>
      <c r="B39" t="s">
        <v>67</v>
      </c>
      <c r="C39">
        <v>561.58</v>
      </c>
      <c r="D39" t="s">
        <v>68</v>
      </c>
      <c r="E39" t="s">
        <v>5</v>
      </c>
    </row>
    <row r="40" spans="1:5">
      <c r="A40" t="s">
        <v>51</v>
      </c>
      <c r="B40" t="s">
        <v>67</v>
      </c>
      <c r="C40">
        <v>24.84</v>
      </c>
      <c r="D40" t="s">
        <v>68</v>
      </c>
      <c r="E40" t="s">
        <v>8</v>
      </c>
    </row>
    <row r="41" spans="1:5">
      <c r="A41" t="s">
        <v>51</v>
      </c>
      <c r="B41" t="s">
        <v>67</v>
      </c>
      <c r="C41">
        <v>7.36</v>
      </c>
      <c r="D41" t="s">
        <v>68</v>
      </c>
      <c r="E41" t="s">
        <v>9</v>
      </c>
    </row>
    <row r="42" spans="1:5">
      <c r="A42" t="s">
        <v>51</v>
      </c>
      <c r="B42" t="s">
        <v>67</v>
      </c>
      <c r="C42">
        <v>7</v>
      </c>
      <c r="D42" t="s">
        <v>69</v>
      </c>
      <c r="E42" t="s">
        <v>18</v>
      </c>
    </row>
    <row r="43" spans="1:5">
      <c r="A43" t="s">
        <v>51</v>
      </c>
      <c r="B43" t="s">
        <v>67</v>
      </c>
      <c r="C43">
        <v>6.54</v>
      </c>
      <c r="D43" t="s">
        <v>69</v>
      </c>
      <c r="E43" t="s">
        <v>19</v>
      </c>
    </row>
    <row r="44" spans="1:5">
      <c r="A44" t="s">
        <v>52</v>
      </c>
      <c r="B44" t="s">
        <v>67</v>
      </c>
      <c r="C44">
        <v>7</v>
      </c>
      <c r="D44" t="s">
        <v>69</v>
      </c>
      <c r="E44" t="s">
        <v>18</v>
      </c>
    </row>
    <row r="45" spans="1:5">
      <c r="A45" t="s">
        <v>53</v>
      </c>
      <c r="B45" t="s">
        <v>67</v>
      </c>
      <c r="C45">
        <v>99.88</v>
      </c>
      <c r="D45" t="s">
        <v>68</v>
      </c>
      <c r="E45" t="s">
        <v>8</v>
      </c>
    </row>
    <row r="46" spans="1:5">
      <c r="A46" t="s">
        <v>53</v>
      </c>
      <c r="B46" t="s">
        <v>67</v>
      </c>
      <c r="C46">
        <v>22.08</v>
      </c>
      <c r="D46" t="s">
        <v>68</v>
      </c>
      <c r="E46" t="s">
        <v>9</v>
      </c>
    </row>
    <row r="47" spans="1:5">
      <c r="A47" t="s">
        <v>53</v>
      </c>
      <c r="B47" t="s">
        <v>67</v>
      </c>
      <c r="C47">
        <v>1116.38</v>
      </c>
      <c r="D47" t="s">
        <v>68</v>
      </c>
      <c r="E47" t="s">
        <v>7</v>
      </c>
    </row>
    <row r="48" spans="1:5">
      <c r="A48" t="s">
        <v>53</v>
      </c>
      <c r="B48" t="s">
        <v>67</v>
      </c>
      <c r="C48">
        <v>0.62</v>
      </c>
      <c r="D48" t="s">
        <v>69</v>
      </c>
      <c r="E48" t="s">
        <v>16</v>
      </c>
    </row>
    <row r="49" spans="1:5">
      <c r="A49" t="s">
        <v>53</v>
      </c>
      <c r="B49" t="s">
        <v>67</v>
      </c>
      <c r="C49">
        <v>7</v>
      </c>
      <c r="D49" t="s">
        <v>69</v>
      </c>
      <c r="E49" t="s">
        <v>18</v>
      </c>
    </row>
    <row r="50" spans="1:5">
      <c r="A50" t="s">
        <v>53</v>
      </c>
      <c r="B50" t="s">
        <v>67</v>
      </c>
      <c r="C50">
        <v>4.64</v>
      </c>
      <c r="D50" t="s">
        <v>69</v>
      </c>
      <c r="E50" t="s">
        <v>17</v>
      </c>
    </row>
    <row r="51" spans="1:5">
      <c r="A51" t="s">
        <v>53</v>
      </c>
      <c r="B51" t="s">
        <v>67</v>
      </c>
      <c r="C51">
        <v>6.54</v>
      </c>
      <c r="D51" t="s">
        <v>69</v>
      </c>
      <c r="E51" t="s">
        <v>19</v>
      </c>
    </row>
    <row r="52" spans="1:5">
      <c r="A52" t="s">
        <v>54</v>
      </c>
      <c r="B52" t="s">
        <v>67</v>
      </c>
      <c r="C52">
        <v>444.26</v>
      </c>
      <c r="D52" t="s">
        <v>70</v>
      </c>
      <c r="E52" t="s">
        <v>12</v>
      </c>
    </row>
    <row r="53" spans="1:5">
      <c r="A53" t="s">
        <v>54</v>
      </c>
      <c r="B53" t="s">
        <v>67</v>
      </c>
      <c r="C53">
        <v>7</v>
      </c>
      <c r="D53" t="s">
        <v>69</v>
      </c>
      <c r="E53" t="s">
        <v>18</v>
      </c>
    </row>
    <row r="54" spans="1:5">
      <c r="A54" t="s">
        <v>54</v>
      </c>
      <c r="B54" t="s">
        <v>67</v>
      </c>
      <c r="C54">
        <v>10.52</v>
      </c>
      <c r="D54" t="s">
        <v>72</v>
      </c>
      <c r="E54" t="s">
        <v>20</v>
      </c>
    </row>
    <row r="55" spans="1:5">
      <c r="A55" t="s">
        <v>55</v>
      </c>
      <c r="B55" t="s">
        <v>67</v>
      </c>
      <c r="C55">
        <v>561.58</v>
      </c>
      <c r="D55" t="s">
        <v>68</v>
      </c>
      <c r="E55" t="s">
        <v>5</v>
      </c>
    </row>
    <row r="56" spans="1:5">
      <c r="A56" t="s">
        <v>55</v>
      </c>
      <c r="B56" t="s">
        <v>67</v>
      </c>
      <c r="C56">
        <v>24.84</v>
      </c>
      <c r="D56" t="s">
        <v>68</v>
      </c>
      <c r="E56" t="s">
        <v>8</v>
      </c>
    </row>
    <row r="57" spans="1:5">
      <c r="A57" t="s">
        <v>55</v>
      </c>
      <c r="B57" t="s">
        <v>67</v>
      </c>
      <c r="C57">
        <v>7.36</v>
      </c>
      <c r="D57" t="s">
        <v>68</v>
      </c>
      <c r="E57" t="s">
        <v>9</v>
      </c>
    </row>
    <row r="58" spans="1:5">
      <c r="A58" t="s">
        <v>55</v>
      </c>
      <c r="B58" t="s">
        <v>67</v>
      </c>
      <c r="C58">
        <v>7</v>
      </c>
      <c r="D58" t="s">
        <v>69</v>
      </c>
      <c r="E58" t="s">
        <v>18</v>
      </c>
    </row>
    <row r="59" spans="1:5">
      <c r="A59" t="s">
        <v>56</v>
      </c>
      <c r="B59" t="s">
        <v>67</v>
      </c>
      <c r="C59">
        <v>7</v>
      </c>
      <c r="D59" t="s">
        <v>69</v>
      </c>
      <c r="E59" t="s">
        <v>18</v>
      </c>
    </row>
    <row r="60" spans="1:5">
      <c r="A60" t="s">
        <v>57</v>
      </c>
      <c r="B60" t="s">
        <v>67</v>
      </c>
      <c r="C60">
        <v>24.84</v>
      </c>
      <c r="D60" t="s">
        <v>68</v>
      </c>
      <c r="E60" t="s">
        <v>8</v>
      </c>
    </row>
    <row r="61" spans="1:5">
      <c r="A61" t="s">
        <v>57</v>
      </c>
      <c r="B61" t="s">
        <v>67</v>
      </c>
      <c r="C61">
        <v>7.36</v>
      </c>
      <c r="D61" t="s">
        <v>68</v>
      </c>
      <c r="E61" t="s">
        <v>9</v>
      </c>
    </row>
    <row r="62" spans="1:5">
      <c r="A62" t="s">
        <v>57</v>
      </c>
      <c r="B62" t="s">
        <v>67</v>
      </c>
      <c r="C62">
        <v>667.42</v>
      </c>
      <c r="D62" t="s">
        <v>68</v>
      </c>
      <c r="E62" t="s">
        <v>3</v>
      </c>
    </row>
    <row r="63" spans="1:5">
      <c r="A63" t="s">
        <v>57</v>
      </c>
      <c r="B63" t="s">
        <v>67</v>
      </c>
      <c r="C63">
        <v>7</v>
      </c>
      <c r="D63" t="s">
        <v>69</v>
      </c>
      <c r="E63" t="s">
        <v>18</v>
      </c>
    </row>
    <row r="64" spans="1:5">
      <c r="A64" t="s">
        <v>57</v>
      </c>
      <c r="B64" t="s">
        <v>67</v>
      </c>
      <c r="C64">
        <v>10.52</v>
      </c>
      <c r="D64" t="s">
        <v>72</v>
      </c>
      <c r="E64" t="s">
        <v>20</v>
      </c>
    </row>
    <row r="65" spans="1:5">
      <c r="A65" t="s">
        <v>58</v>
      </c>
      <c r="B65" t="s">
        <v>67</v>
      </c>
      <c r="C65">
        <v>527.88</v>
      </c>
      <c r="D65" t="s">
        <v>68</v>
      </c>
      <c r="E65" t="s">
        <v>6</v>
      </c>
    </row>
    <row r="66" spans="1:5">
      <c r="A66" t="s">
        <v>58</v>
      </c>
      <c r="B66" t="s">
        <v>67</v>
      </c>
      <c r="C66">
        <v>48.56</v>
      </c>
      <c r="D66" t="s">
        <v>68</v>
      </c>
      <c r="E66" t="s">
        <v>8</v>
      </c>
    </row>
    <row r="67" spans="1:5">
      <c r="A67" t="s">
        <v>58</v>
      </c>
      <c r="B67" t="s">
        <v>67</v>
      </c>
      <c r="C67">
        <v>14.12</v>
      </c>
      <c r="D67" t="s">
        <v>68</v>
      </c>
      <c r="E67" t="s">
        <v>9</v>
      </c>
    </row>
    <row r="68" spans="1:5">
      <c r="A68" t="s">
        <v>58</v>
      </c>
      <c r="B68" t="s">
        <v>67</v>
      </c>
      <c r="C68">
        <v>7</v>
      </c>
      <c r="D68" t="s">
        <v>69</v>
      </c>
      <c r="E68" t="s">
        <v>18</v>
      </c>
    </row>
    <row r="69" spans="1:5">
      <c r="A69" t="s">
        <v>59</v>
      </c>
      <c r="B69" t="s">
        <v>67</v>
      </c>
      <c r="C69">
        <v>7</v>
      </c>
      <c r="D69" t="s">
        <v>69</v>
      </c>
      <c r="E69" t="s">
        <v>18</v>
      </c>
    </row>
    <row r="70" spans="1:5">
      <c r="A70" t="s">
        <v>60</v>
      </c>
      <c r="B70" t="s">
        <v>67</v>
      </c>
      <c r="C70">
        <v>48.56</v>
      </c>
      <c r="D70" t="s">
        <v>68</v>
      </c>
      <c r="E70" t="s">
        <v>8</v>
      </c>
    </row>
    <row r="71" spans="1:5">
      <c r="A71" t="s">
        <v>60</v>
      </c>
      <c r="B71" t="s">
        <v>67</v>
      </c>
      <c r="C71">
        <v>14.12</v>
      </c>
      <c r="D71" t="s">
        <v>68</v>
      </c>
      <c r="E71" t="s">
        <v>9</v>
      </c>
    </row>
    <row r="72" spans="1:5">
      <c r="A72" t="s">
        <v>60</v>
      </c>
      <c r="B72" t="s">
        <v>67</v>
      </c>
      <c r="C72">
        <v>837.3200000000001</v>
      </c>
      <c r="D72" t="s">
        <v>68</v>
      </c>
      <c r="E72" t="s">
        <v>7</v>
      </c>
    </row>
    <row r="73" spans="1:5">
      <c r="A73" t="s">
        <v>60</v>
      </c>
      <c r="B73" t="s">
        <v>67</v>
      </c>
      <c r="C73">
        <v>7</v>
      </c>
      <c r="D73" t="s">
        <v>69</v>
      </c>
      <c r="E73" t="s">
        <v>18</v>
      </c>
    </row>
    <row r="74" spans="1:5">
      <c r="A74" t="s">
        <v>61</v>
      </c>
      <c r="B74" t="s">
        <v>67</v>
      </c>
      <c r="C74">
        <v>625.74</v>
      </c>
      <c r="D74" t="s">
        <v>70</v>
      </c>
      <c r="E74" t="s">
        <v>11</v>
      </c>
    </row>
    <row r="75" spans="1:5">
      <c r="A75" t="s">
        <v>61</v>
      </c>
      <c r="B75" t="s">
        <v>67</v>
      </c>
      <c r="C75">
        <v>24.84</v>
      </c>
      <c r="D75" t="s">
        <v>70</v>
      </c>
      <c r="E75" t="s">
        <v>13</v>
      </c>
    </row>
    <row r="76" spans="1:5">
      <c r="A76" t="s">
        <v>61</v>
      </c>
      <c r="B76" t="s">
        <v>67</v>
      </c>
      <c r="C76">
        <v>7.36</v>
      </c>
      <c r="D76" t="s">
        <v>70</v>
      </c>
      <c r="E76" t="s">
        <v>14</v>
      </c>
    </row>
    <row r="77" spans="1:5">
      <c r="A77" t="s">
        <v>61</v>
      </c>
      <c r="B77" t="s">
        <v>67</v>
      </c>
      <c r="C77">
        <v>7</v>
      </c>
      <c r="D77" t="s">
        <v>69</v>
      </c>
      <c r="E77" t="s">
        <v>18</v>
      </c>
    </row>
    <row r="78" spans="1:5">
      <c r="A78" t="s">
        <v>61</v>
      </c>
      <c r="B78" t="s">
        <v>67</v>
      </c>
      <c r="C78">
        <v>4.36</v>
      </c>
      <c r="D78" t="s">
        <v>69</v>
      </c>
      <c r="E78" t="s">
        <v>19</v>
      </c>
    </row>
    <row r="79" spans="1:5">
      <c r="A79" t="s">
        <v>62</v>
      </c>
      <c r="B79" t="s">
        <v>67</v>
      </c>
      <c r="C79">
        <v>625.74</v>
      </c>
      <c r="D79" t="s">
        <v>70</v>
      </c>
      <c r="E79" t="s">
        <v>11</v>
      </c>
    </row>
    <row r="80" spans="1:5">
      <c r="A80" t="s">
        <v>62</v>
      </c>
      <c r="B80" t="s">
        <v>67</v>
      </c>
      <c r="C80">
        <v>24.84</v>
      </c>
      <c r="D80" t="s">
        <v>70</v>
      </c>
      <c r="E80" t="s">
        <v>13</v>
      </c>
    </row>
    <row r="81" spans="1:5">
      <c r="A81" t="s">
        <v>62</v>
      </c>
      <c r="B81" t="s">
        <v>67</v>
      </c>
      <c r="C81">
        <v>7.36</v>
      </c>
      <c r="D81" t="s">
        <v>70</v>
      </c>
      <c r="E81" t="s">
        <v>14</v>
      </c>
    </row>
    <row r="82" spans="1:5">
      <c r="A82" t="s">
        <v>62</v>
      </c>
      <c r="B82" t="s">
        <v>67</v>
      </c>
      <c r="C82">
        <v>7</v>
      </c>
      <c r="D82" t="s">
        <v>69</v>
      </c>
      <c r="E82" t="s">
        <v>18</v>
      </c>
    </row>
    <row r="83" spans="1:5">
      <c r="A83" t="s">
        <v>63</v>
      </c>
      <c r="B83" t="s">
        <v>67</v>
      </c>
      <c r="C83">
        <v>24.84</v>
      </c>
      <c r="D83" t="s">
        <v>70</v>
      </c>
      <c r="E83" t="s">
        <v>13</v>
      </c>
    </row>
    <row r="84" spans="1:5">
      <c r="A84" t="s">
        <v>63</v>
      </c>
      <c r="B84" t="s">
        <v>67</v>
      </c>
      <c r="C84">
        <v>7.36</v>
      </c>
      <c r="D84" t="s">
        <v>70</v>
      </c>
      <c r="E84" t="s">
        <v>14</v>
      </c>
    </row>
    <row r="85" spans="1:5">
      <c r="A85" t="s">
        <v>63</v>
      </c>
      <c r="B85" t="s">
        <v>67</v>
      </c>
      <c r="C85">
        <v>745.54</v>
      </c>
      <c r="D85" t="s">
        <v>70</v>
      </c>
      <c r="E85" t="s">
        <v>10</v>
      </c>
    </row>
    <row r="86" spans="1:5">
      <c r="A86" t="s">
        <v>63</v>
      </c>
      <c r="B86" t="s">
        <v>67</v>
      </c>
      <c r="C86">
        <v>7</v>
      </c>
      <c r="D86" t="s">
        <v>69</v>
      </c>
      <c r="E86" t="s">
        <v>18</v>
      </c>
    </row>
    <row r="87" spans="1:5">
      <c r="A87">
        <f>SUBTOTAL(109,[EE])</f>
        <v>0</v>
      </c>
      <c r="B87">
        <f>SUBTOTAL(109,[Period])</f>
        <v>0</v>
      </c>
      <c r="C87">
        <f>SUBTOTAL(109,[Premium])</f>
        <v>0</v>
      </c>
      <c r="D87">
        <f>SUBTOTAL(109,[Provider Name])</f>
        <v>0</v>
      </c>
      <c r="E87">
        <f>SUBTOTAL(109,[Plan])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2023-12-08T15:08:11Z</dcterms:created>
  <dcterms:modified xsi:type="dcterms:W3CDTF">2023-12-08T15:08:11Z</dcterms:modified>
</cp:coreProperties>
</file>